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jpnpwc.sharepoint.com/sites/JP-ADV-r7-wellbeing/Shared Documents/200_Job/MHLW/MHLW_R7_老人保健健康増進等事業/S1-60_定点調査/40_ENQ/09_単純集計・グラフ/"/>
    </mc:Choice>
  </mc:AlternateContent>
  <xr:revisionPtr revIDLastSave="34" documentId="13_ncr:1_{4056FF8C-6F9A-4AFE-B4A4-23A48BF10C19}" xr6:coauthVersionLast="47" xr6:coauthVersionMax="47" xr10:uidLastSave="{5DEB3AA1-628D-421B-9092-0881DD3A505A}"/>
  <bookViews>
    <workbookView xWindow="-110" yWindow="-110" windowWidth="19420" windowHeight="11500" tabRatio="493" firstSheet="1" activeTab="3" xr2:uid="{00000000-000D-0000-FFFF-FFFF00000000}"/>
  </bookViews>
  <sheets>
    <sheet name="回収状況" sheetId="1" r:id="rId1"/>
    <sheet name="問1～5" sheetId="26" r:id="rId2"/>
    <sheet name="問6～9" sheetId="41" r:id="rId3"/>
    <sheet name="問10" sheetId="45" r:id="rId4"/>
    <sheet name="問11～12" sheetId="47" r:id="rId5"/>
    <sheet name="問13～18" sheetId="46" r:id="rId6"/>
  </sheets>
  <definedNames>
    <definedName name="_xlnm._FilterDatabase" localSheetId="0" hidden="1">回収状況!#REF!</definedName>
    <definedName name="_xlnm._FilterDatabase" localSheetId="1" hidden="1">'問1～5'!#REF!</definedName>
    <definedName name="_xlnm._FilterDatabase" localSheetId="3" hidden="1">問10!#REF!</definedName>
    <definedName name="_xlnm._FilterDatabase" localSheetId="4" hidden="1">'問11～12'!#REF!</definedName>
    <definedName name="_xlnm._FilterDatabase" localSheetId="5" hidden="1">'問13～18'!#REF!</definedName>
    <definedName name="_xlnm._FilterDatabase" localSheetId="2" hidden="1">'問6～9'!#REF!</definedName>
    <definedName name="_xlnm.Print_Area" localSheetId="0">回収状況!$A$1:$AM$101</definedName>
    <definedName name="_xlnm.Print_Area" localSheetId="1">'問1～5'!$A$1:$T$1079</definedName>
    <definedName name="_xlnm.Print_Area" localSheetId="3">問10!$A$1:$V$788</definedName>
    <definedName name="_xlnm.Print_Area" localSheetId="4">'問11～12'!$A$1:$V$296</definedName>
    <definedName name="_xlnm.Print_Area" localSheetId="5">'問13～18'!$A$1:$V$659</definedName>
    <definedName name="_xlnm.Print_Area" localSheetId="2">'問6～9'!$A$1:$T$1001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94" i="26" l="1"/>
  <c r="AA794" i="26"/>
  <c r="Z794" i="26"/>
  <c r="AB793" i="26"/>
  <c r="AA793" i="26"/>
  <c r="Z793" i="26"/>
  <c r="AB792" i="26"/>
  <c r="AA792" i="26"/>
  <c r="Z792" i="26"/>
  <c r="AB791" i="26"/>
  <c r="AA791" i="26"/>
  <c r="Z791" i="26"/>
  <c r="AB790" i="26"/>
  <c r="AA790" i="26"/>
  <c r="Z790" i="26"/>
  <c r="AB789" i="26"/>
  <c r="AA789" i="26"/>
  <c r="Z789" i="26"/>
  <c r="AB788" i="26"/>
  <c r="AA788" i="26"/>
  <c r="Z788" i="26"/>
  <c r="AB787" i="26"/>
  <c r="AA787" i="26"/>
  <c r="Z787" i="26"/>
  <c r="AB786" i="26"/>
  <c r="AA786" i="26"/>
  <c r="Z786" i="26"/>
  <c r="AB785" i="26"/>
  <c r="AA785" i="26"/>
  <c r="Z785" i="26"/>
  <c r="AB784" i="26"/>
  <c r="AA784" i="26"/>
  <c r="Z784" i="26"/>
  <c r="AB783" i="26"/>
  <c r="AA783" i="26"/>
  <c r="Z783" i="26"/>
  <c r="AB799" i="26" l="1"/>
  <c r="AA799" i="26"/>
  <c r="Z799" i="26"/>
  <c r="AB798" i="26"/>
  <c r="AA798" i="26"/>
  <c r="Z798" i="26"/>
  <c r="AB797" i="26"/>
  <c r="AA797" i="26"/>
  <c r="Z797" i="26"/>
  <c r="AB796" i="26"/>
  <c r="AA796" i="26"/>
  <c r="Z796" i="26"/>
  <c r="K795" i="26"/>
  <c r="Q782" i="26" s="1"/>
  <c r="J795" i="26"/>
  <c r="P782" i="26" s="1"/>
  <c r="I795" i="26"/>
  <c r="O782" i="26" s="1"/>
  <c r="H795" i="26"/>
  <c r="N782" i="26" s="1"/>
  <c r="G795" i="26"/>
  <c r="M782" i="26" s="1"/>
  <c r="F795" i="26"/>
  <c r="L782" i="26" s="1"/>
  <c r="T617" i="46"/>
  <c r="F621" i="46" s="1"/>
  <c r="S621" i="46" s="1"/>
  <c r="T616" i="46"/>
  <c r="F620" i="46" s="1"/>
  <c r="T615" i="46"/>
  <c r="F619" i="46" s="1"/>
  <c r="S619" i="46" s="1"/>
  <c r="T614" i="46"/>
  <c r="F618" i="46" s="1"/>
  <c r="O226" i="46"/>
  <c r="N226" i="46"/>
  <c r="M226" i="46"/>
  <c r="AD232" i="46"/>
  <c r="AC232" i="46"/>
  <c r="AB232" i="46"/>
  <c r="AD231" i="46"/>
  <c r="AC231" i="46"/>
  <c r="AB231" i="46"/>
  <c r="K230" i="46"/>
  <c r="Q223" i="46" s="1"/>
  <c r="AE223" i="46" s="1"/>
  <c r="J230" i="46"/>
  <c r="P223" i="46" s="1"/>
  <c r="AG223" i="46" s="1"/>
  <c r="I230" i="46"/>
  <c r="O223" i="46" s="1"/>
  <c r="O225" i="46" s="1"/>
  <c r="H230" i="46"/>
  <c r="N223" i="46" s="1"/>
  <c r="AF223" i="46" s="1"/>
  <c r="G230" i="46"/>
  <c r="M223" i="46" s="1"/>
  <c r="M225" i="46" s="1"/>
  <c r="F230" i="46"/>
  <c r="L223" i="46" s="1"/>
  <c r="L229" i="46" s="1"/>
  <c r="AD229" i="46"/>
  <c r="AC229" i="46"/>
  <c r="AB229" i="46"/>
  <c r="AD228" i="46"/>
  <c r="AC228" i="46"/>
  <c r="AB228" i="46"/>
  <c r="AD227" i="46"/>
  <c r="AC227" i="46"/>
  <c r="AB227" i="46"/>
  <c r="AD226" i="46"/>
  <c r="AC226" i="46"/>
  <c r="AB226" i="46"/>
  <c r="AD225" i="46"/>
  <c r="AC225" i="46"/>
  <c r="AB225" i="46"/>
  <c r="AD224" i="46"/>
  <c r="AC224" i="46"/>
  <c r="AB224" i="46"/>
  <c r="L783" i="26" l="1"/>
  <c r="L787" i="26"/>
  <c r="L791" i="26"/>
  <c r="L786" i="26"/>
  <c r="L790" i="26"/>
  <c r="L785" i="26"/>
  <c r="L794" i="26"/>
  <c r="L789" i="26"/>
  <c r="L784" i="26"/>
  <c r="L793" i="26"/>
  <c r="L788" i="26"/>
  <c r="L792" i="26"/>
  <c r="M783" i="26"/>
  <c r="M787" i="26"/>
  <c r="M791" i="26"/>
  <c r="M786" i="26"/>
  <c r="M790" i="26"/>
  <c r="M785" i="26"/>
  <c r="M794" i="26"/>
  <c r="M789" i="26"/>
  <c r="M784" i="26"/>
  <c r="M793" i="26"/>
  <c r="M788" i="26"/>
  <c r="M792" i="26"/>
  <c r="N783" i="26"/>
  <c r="AD783" i="26" s="1"/>
  <c r="N791" i="26"/>
  <c r="AD791" i="26" s="1"/>
  <c r="N786" i="26"/>
  <c r="AD786" i="26" s="1"/>
  <c r="N790" i="26"/>
  <c r="AD790" i="26" s="1"/>
  <c r="N785" i="26"/>
  <c r="AD785" i="26" s="1"/>
  <c r="N794" i="26"/>
  <c r="AD794" i="26" s="1"/>
  <c r="N789" i="26"/>
  <c r="AD789" i="26" s="1"/>
  <c r="N784" i="26"/>
  <c r="AD784" i="26" s="1"/>
  <c r="N793" i="26"/>
  <c r="AD793" i="26" s="1"/>
  <c r="N788" i="26"/>
  <c r="AD788" i="26" s="1"/>
  <c r="N792" i="26"/>
  <c r="AD792" i="26" s="1"/>
  <c r="N787" i="26"/>
  <c r="AD787" i="26" s="1"/>
  <c r="O783" i="26"/>
  <c r="O791" i="26"/>
  <c r="O786" i="26"/>
  <c r="O790" i="26"/>
  <c r="O785" i="26"/>
  <c r="O794" i="26"/>
  <c r="O789" i="26"/>
  <c r="O784" i="26"/>
  <c r="O793" i="26"/>
  <c r="O788" i="26"/>
  <c r="O792" i="26"/>
  <c r="O787" i="26"/>
  <c r="P783" i="26"/>
  <c r="AE783" i="26" s="1"/>
  <c r="P791" i="26"/>
  <c r="AE791" i="26" s="1"/>
  <c r="P786" i="26"/>
  <c r="AE786" i="26" s="1"/>
  <c r="P790" i="26"/>
  <c r="AE790" i="26" s="1"/>
  <c r="P785" i="26"/>
  <c r="AE785" i="26" s="1"/>
  <c r="P794" i="26"/>
  <c r="AE794" i="26" s="1"/>
  <c r="P789" i="26"/>
  <c r="AE789" i="26" s="1"/>
  <c r="P784" i="26"/>
  <c r="AE784" i="26" s="1"/>
  <c r="P793" i="26"/>
  <c r="AE793" i="26" s="1"/>
  <c r="P788" i="26"/>
  <c r="AE788" i="26" s="1"/>
  <c r="P792" i="26"/>
  <c r="AE792" i="26" s="1"/>
  <c r="P787" i="26"/>
  <c r="AE787" i="26" s="1"/>
  <c r="Q783" i="26"/>
  <c r="AC783" i="26" s="1"/>
  <c r="Q791" i="26"/>
  <c r="AC791" i="26" s="1"/>
  <c r="Q786" i="26"/>
  <c r="AC786" i="26" s="1"/>
  <c r="Q790" i="26"/>
  <c r="AC790" i="26" s="1"/>
  <c r="Q785" i="26"/>
  <c r="AC785" i="26" s="1"/>
  <c r="Q794" i="26"/>
  <c r="AC794" i="26" s="1"/>
  <c r="Q789" i="26"/>
  <c r="AC789" i="26" s="1"/>
  <c r="Q784" i="26"/>
  <c r="AC784" i="26" s="1"/>
  <c r="Q793" i="26"/>
  <c r="AC793" i="26" s="1"/>
  <c r="Q788" i="26"/>
  <c r="AC788" i="26" s="1"/>
  <c r="Q792" i="26"/>
  <c r="AC792" i="26" s="1"/>
  <c r="Q787" i="26"/>
  <c r="AC787" i="26" s="1"/>
  <c r="Z795" i="26"/>
  <c r="AA795" i="26"/>
  <c r="AB795" i="26"/>
  <c r="I618" i="46"/>
  <c r="H618" i="46"/>
  <c r="G618" i="46"/>
  <c r="R618" i="46"/>
  <c r="Q618" i="46"/>
  <c r="P618" i="46"/>
  <c r="M618" i="46"/>
  <c r="S618" i="46"/>
  <c r="O618" i="46"/>
  <c r="N618" i="46"/>
  <c r="L618" i="46"/>
  <c r="K618" i="46"/>
  <c r="J618" i="46"/>
  <c r="G620" i="46"/>
  <c r="Q620" i="46"/>
  <c r="M620" i="46"/>
  <c r="K620" i="46"/>
  <c r="J620" i="46"/>
  <c r="H620" i="46"/>
  <c r="S620" i="46"/>
  <c r="R620" i="46"/>
  <c r="P620" i="46"/>
  <c r="O620" i="46"/>
  <c r="N620" i="46"/>
  <c r="L620" i="46"/>
  <c r="I620" i="46"/>
  <c r="Q226" i="46"/>
  <c r="M227" i="46"/>
  <c r="P227" i="46"/>
  <c r="Q227" i="46"/>
  <c r="M228" i="46"/>
  <c r="L224" i="46"/>
  <c r="L226" i="46"/>
  <c r="I619" i="46"/>
  <c r="M229" i="46"/>
  <c r="J619" i="46"/>
  <c r="L228" i="46"/>
  <c r="K619" i="46"/>
  <c r="M619" i="46"/>
  <c r="Q229" i="46"/>
  <c r="O224" i="46"/>
  <c r="N621" i="46"/>
  <c r="R621" i="46"/>
  <c r="P226" i="46"/>
  <c r="N227" i="46"/>
  <c r="O227" i="46"/>
  <c r="N228" i="46"/>
  <c r="O228" i="46"/>
  <c r="G619" i="46"/>
  <c r="L225" i="46"/>
  <c r="P228" i="46"/>
  <c r="H619" i="46"/>
  <c r="Q228" i="46"/>
  <c r="G621" i="46"/>
  <c r="L227" i="46"/>
  <c r="H621" i="46"/>
  <c r="N229" i="46"/>
  <c r="I621" i="46"/>
  <c r="O229" i="46"/>
  <c r="L619" i="46"/>
  <c r="J621" i="46"/>
  <c r="M224" i="46"/>
  <c r="P229" i="46"/>
  <c r="K621" i="46"/>
  <c r="N224" i="46"/>
  <c r="N619" i="46"/>
  <c r="L621" i="46"/>
  <c r="O619" i="46"/>
  <c r="M621" i="46"/>
  <c r="P224" i="46"/>
  <c r="P619" i="46"/>
  <c r="Q224" i="46"/>
  <c r="Q619" i="46"/>
  <c r="O621" i="46"/>
  <c r="R619" i="46"/>
  <c r="P621" i="46"/>
  <c r="N225" i="46"/>
  <c r="Q621" i="46"/>
  <c r="P225" i="46"/>
  <c r="Q225" i="46"/>
  <c r="AD230" i="46"/>
  <c r="AB230" i="46"/>
  <c r="AC230" i="46"/>
  <c r="M795" i="26" l="1"/>
  <c r="Q795" i="26"/>
  <c r="O795" i="26"/>
  <c r="N795" i="26"/>
  <c r="P795" i="26"/>
  <c r="L795" i="26"/>
  <c r="T621" i="46"/>
  <c r="T619" i="46"/>
  <c r="T620" i="46"/>
  <c r="T618" i="46"/>
  <c r="AD179" i="46"/>
  <c r="AC179" i="46"/>
  <c r="AB179" i="46"/>
  <c r="AD178" i="46"/>
  <c r="AC178" i="46"/>
  <c r="AB178" i="46"/>
  <c r="K177" i="46"/>
  <c r="Q170" i="46" s="1"/>
  <c r="J177" i="46"/>
  <c r="P170" i="46" s="1"/>
  <c r="I177" i="46"/>
  <c r="O170" i="46" s="1"/>
  <c r="H177" i="46"/>
  <c r="N170" i="46" s="1"/>
  <c r="G177" i="46"/>
  <c r="M170" i="46" s="1"/>
  <c r="F177" i="46"/>
  <c r="L170" i="46" s="1"/>
  <c r="AD176" i="46"/>
  <c r="AC176" i="46"/>
  <c r="AB176" i="46"/>
  <c r="AD175" i="46"/>
  <c r="AC175" i="46"/>
  <c r="AB175" i="46"/>
  <c r="AD174" i="46"/>
  <c r="AC174" i="46"/>
  <c r="AB174" i="46"/>
  <c r="AD173" i="46"/>
  <c r="AC173" i="46"/>
  <c r="AB173" i="46"/>
  <c r="AD172" i="46"/>
  <c r="AC172" i="46"/>
  <c r="AB172" i="46"/>
  <c r="AD171" i="46"/>
  <c r="AC171" i="46"/>
  <c r="AB171" i="46"/>
  <c r="T641" i="46"/>
  <c r="F645" i="46" s="1"/>
  <c r="S645" i="46" s="1"/>
  <c r="T640" i="46"/>
  <c r="F644" i="46" s="1"/>
  <c r="T639" i="46"/>
  <c r="F643" i="46" s="1"/>
  <c r="S643" i="46" s="1"/>
  <c r="T638" i="46"/>
  <c r="F642" i="46" s="1"/>
  <c r="T629" i="46"/>
  <c r="F633" i="46" s="1"/>
  <c r="S633" i="46" s="1"/>
  <c r="T628" i="46"/>
  <c r="F632" i="46" s="1"/>
  <c r="T627" i="46"/>
  <c r="F631" i="46" s="1"/>
  <c r="S631" i="46" s="1"/>
  <c r="T626" i="46"/>
  <c r="F630" i="46" s="1"/>
  <c r="T605" i="46"/>
  <c r="F609" i="46" s="1"/>
  <c r="P609" i="46" s="1"/>
  <c r="T604" i="46"/>
  <c r="F608" i="46" s="1"/>
  <c r="T603" i="46"/>
  <c r="F607" i="46" s="1"/>
  <c r="T602" i="46"/>
  <c r="F606" i="46" s="1"/>
  <c r="T589" i="46"/>
  <c r="F597" i="46" s="1"/>
  <c r="T588" i="46"/>
  <c r="F596" i="46" s="1"/>
  <c r="T587" i="46"/>
  <c r="F595" i="46" s="1"/>
  <c r="T586" i="46"/>
  <c r="F594" i="46" s="1"/>
  <c r="I594" i="46" s="1"/>
  <c r="T585" i="46"/>
  <c r="F593" i="46" s="1"/>
  <c r="T584" i="46"/>
  <c r="F592" i="46" s="1"/>
  <c r="H592" i="46" s="1"/>
  <c r="T583" i="46"/>
  <c r="F591" i="46" s="1"/>
  <c r="S591" i="46" s="1"/>
  <c r="T582" i="46"/>
  <c r="F590" i="46" s="1"/>
  <c r="F574" i="46"/>
  <c r="I566" i="46" s="1"/>
  <c r="G574" i="46"/>
  <c r="J566" i="46" s="1"/>
  <c r="H574" i="46"/>
  <c r="K566" i="46" s="1"/>
  <c r="L175" i="46" l="1"/>
  <c r="L173" i="46"/>
  <c r="L176" i="46"/>
  <c r="L174" i="46"/>
  <c r="L171" i="46"/>
  <c r="L172" i="46"/>
  <c r="AG170" i="46"/>
  <c r="AG226" i="46"/>
  <c r="AG225" i="46"/>
  <c r="AG229" i="46"/>
  <c r="AG228" i="46"/>
  <c r="AG227" i="46"/>
  <c r="P176" i="46"/>
  <c r="P173" i="46"/>
  <c r="P172" i="46"/>
  <c r="P171" i="46"/>
  <c r="P174" i="46"/>
  <c r="P175" i="46"/>
  <c r="M230" i="46"/>
  <c r="M172" i="46"/>
  <c r="M176" i="46"/>
  <c r="M171" i="46"/>
  <c r="M175" i="46"/>
  <c r="M174" i="46"/>
  <c r="M173" i="46"/>
  <c r="AE170" i="46"/>
  <c r="AE226" i="46"/>
  <c r="AE229" i="46"/>
  <c r="AE228" i="46"/>
  <c r="AE225" i="46"/>
  <c r="AE227" i="46"/>
  <c r="Q173" i="46"/>
  <c r="Q176" i="46"/>
  <c r="Q171" i="46"/>
  <c r="Q175" i="46"/>
  <c r="Q174" i="46"/>
  <c r="Q172" i="46"/>
  <c r="O172" i="46"/>
  <c r="O171" i="46"/>
  <c r="O176" i="46"/>
  <c r="O174" i="46"/>
  <c r="O173" i="46"/>
  <c r="O175" i="46"/>
  <c r="AF170" i="46"/>
  <c r="AF229" i="46"/>
  <c r="AF226" i="46"/>
  <c r="AF228" i="46"/>
  <c r="AF225" i="46"/>
  <c r="AF227" i="46"/>
  <c r="N176" i="46"/>
  <c r="N172" i="46"/>
  <c r="N171" i="46"/>
  <c r="N173" i="46"/>
  <c r="N175" i="46"/>
  <c r="N174" i="46"/>
  <c r="AB177" i="46"/>
  <c r="AC177" i="46"/>
  <c r="AD177" i="46"/>
  <c r="I642" i="46"/>
  <c r="H642" i="46"/>
  <c r="G642" i="46"/>
  <c r="S642" i="46"/>
  <c r="R642" i="46"/>
  <c r="Q642" i="46"/>
  <c r="P642" i="46"/>
  <c r="O642" i="46"/>
  <c r="N642" i="46"/>
  <c r="M642" i="46"/>
  <c r="L642" i="46"/>
  <c r="K642" i="46"/>
  <c r="J642" i="46"/>
  <c r="G644" i="46"/>
  <c r="S644" i="46"/>
  <c r="R644" i="46"/>
  <c r="Q644" i="46"/>
  <c r="P644" i="46"/>
  <c r="O644" i="46"/>
  <c r="N644" i="46"/>
  <c r="M644" i="46"/>
  <c r="L644" i="46"/>
  <c r="K644" i="46"/>
  <c r="J644" i="46"/>
  <c r="I644" i="46"/>
  <c r="H644" i="46"/>
  <c r="G643" i="46"/>
  <c r="H643" i="46"/>
  <c r="I643" i="46"/>
  <c r="G645" i="46"/>
  <c r="J643" i="46"/>
  <c r="H645" i="46"/>
  <c r="K643" i="46"/>
  <c r="I645" i="46"/>
  <c r="L643" i="46"/>
  <c r="J645" i="46"/>
  <c r="M643" i="46"/>
  <c r="K645" i="46"/>
  <c r="N643" i="46"/>
  <c r="L645" i="46"/>
  <c r="O643" i="46"/>
  <c r="M645" i="46"/>
  <c r="P643" i="46"/>
  <c r="N645" i="46"/>
  <c r="Q643" i="46"/>
  <c r="O645" i="46"/>
  <c r="R643" i="46"/>
  <c r="P645" i="46"/>
  <c r="Q645" i="46"/>
  <c r="R645" i="46"/>
  <c r="I630" i="46"/>
  <c r="H630" i="46"/>
  <c r="G630" i="46"/>
  <c r="S630" i="46"/>
  <c r="R630" i="46"/>
  <c r="Q630" i="46"/>
  <c r="P630" i="46"/>
  <c r="O630" i="46"/>
  <c r="N630" i="46"/>
  <c r="M630" i="46"/>
  <c r="L630" i="46"/>
  <c r="K630" i="46"/>
  <c r="J630" i="46"/>
  <c r="G632" i="46"/>
  <c r="S632" i="46"/>
  <c r="R632" i="46"/>
  <c r="Q632" i="46"/>
  <c r="P632" i="46"/>
  <c r="O632" i="46"/>
  <c r="N632" i="46"/>
  <c r="M632" i="46"/>
  <c r="L632" i="46"/>
  <c r="K632" i="46"/>
  <c r="J632" i="46"/>
  <c r="I632" i="46"/>
  <c r="H632" i="46"/>
  <c r="G631" i="46"/>
  <c r="H631" i="46"/>
  <c r="I631" i="46"/>
  <c r="G633" i="46"/>
  <c r="J631" i="46"/>
  <c r="H633" i="46"/>
  <c r="K631" i="46"/>
  <c r="I633" i="46"/>
  <c r="L631" i="46"/>
  <c r="J633" i="46"/>
  <c r="M631" i="46"/>
  <c r="K633" i="46"/>
  <c r="N631" i="46"/>
  <c r="L633" i="46"/>
  <c r="O631" i="46"/>
  <c r="M633" i="46"/>
  <c r="P631" i="46"/>
  <c r="N633" i="46"/>
  <c r="Q631" i="46"/>
  <c r="O633" i="46"/>
  <c r="R631" i="46"/>
  <c r="P633" i="46"/>
  <c r="Q633" i="46"/>
  <c r="R633" i="46"/>
  <c r="S597" i="46"/>
  <c r="P597" i="46"/>
  <c r="G609" i="46"/>
  <c r="S609" i="46"/>
  <c r="G597" i="46"/>
  <c r="H597" i="46"/>
  <c r="I597" i="46"/>
  <c r="J597" i="46"/>
  <c r="K597" i="46"/>
  <c r="L597" i="46"/>
  <c r="M597" i="46"/>
  <c r="M606" i="46"/>
  <c r="L606" i="46"/>
  <c r="K606" i="46"/>
  <c r="N597" i="46"/>
  <c r="O597" i="46"/>
  <c r="H609" i="46"/>
  <c r="I609" i="46"/>
  <c r="J609" i="46"/>
  <c r="Q609" i="46"/>
  <c r="J591" i="46"/>
  <c r="R609" i="46"/>
  <c r="S608" i="46"/>
  <c r="R608" i="46"/>
  <c r="Q608" i="46"/>
  <c r="P608" i="46"/>
  <c r="O608" i="46"/>
  <c r="N608" i="46"/>
  <c r="M608" i="46"/>
  <c r="L608" i="46"/>
  <c r="K608" i="46"/>
  <c r="J608" i="46"/>
  <c r="G608" i="46"/>
  <c r="G592" i="46"/>
  <c r="S592" i="46"/>
  <c r="R592" i="46"/>
  <c r="Q592" i="46"/>
  <c r="P592" i="46"/>
  <c r="O592" i="46"/>
  <c r="N592" i="46"/>
  <c r="M592" i="46"/>
  <c r="I592" i="46"/>
  <c r="H608" i="46"/>
  <c r="S593" i="46"/>
  <c r="L593" i="46"/>
  <c r="K593" i="46"/>
  <c r="J593" i="46"/>
  <c r="I593" i="46"/>
  <c r="H593" i="46"/>
  <c r="G593" i="46"/>
  <c r="J592" i="46"/>
  <c r="I608" i="46"/>
  <c r="K592" i="46"/>
  <c r="K596" i="46"/>
  <c r="N596" i="46"/>
  <c r="M596" i="46"/>
  <c r="L596" i="46"/>
  <c r="L592" i="46"/>
  <c r="M593" i="46"/>
  <c r="N593" i="46"/>
  <c r="J594" i="46"/>
  <c r="K594" i="46"/>
  <c r="L594" i="46"/>
  <c r="M594" i="46"/>
  <c r="N594" i="46"/>
  <c r="S595" i="46"/>
  <c r="R595" i="46"/>
  <c r="Q595" i="46"/>
  <c r="P595" i="46"/>
  <c r="O595" i="46"/>
  <c r="N595" i="46"/>
  <c r="M595" i="46"/>
  <c r="L595" i="46"/>
  <c r="K595" i="46"/>
  <c r="J595" i="46"/>
  <c r="O594" i="46"/>
  <c r="P594" i="46"/>
  <c r="Q594" i="46"/>
  <c r="R594" i="46"/>
  <c r="S594" i="46"/>
  <c r="G595" i="46"/>
  <c r="J607" i="46"/>
  <c r="I607" i="46"/>
  <c r="H607" i="46"/>
  <c r="G607" i="46"/>
  <c r="K607" i="46"/>
  <c r="H595" i="46"/>
  <c r="L607" i="46"/>
  <c r="I595" i="46"/>
  <c r="M607" i="46"/>
  <c r="O596" i="46"/>
  <c r="N607" i="46"/>
  <c r="P596" i="46"/>
  <c r="O607" i="46"/>
  <c r="K609" i="46"/>
  <c r="Q596" i="46"/>
  <c r="S606" i="46"/>
  <c r="R606" i="46"/>
  <c r="Q606" i="46"/>
  <c r="P606" i="46"/>
  <c r="O606" i="46"/>
  <c r="N606" i="46"/>
  <c r="P607" i="46"/>
  <c r="L609" i="46"/>
  <c r="R596" i="46"/>
  <c r="G606" i="46"/>
  <c r="Q607" i="46"/>
  <c r="M609" i="46"/>
  <c r="G591" i="46"/>
  <c r="S596" i="46"/>
  <c r="H606" i="46"/>
  <c r="R607" i="46"/>
  <c r="N609" i="46"/>
  <c r="H591" i="46"/>
  <c r="I606" i="46"/>
  <c r="S607" i="46"/>
  <c r="O609" i="46"/>
  <c r="I591" i="46"/>
  <c r="J606" i="46"/>
  <c r="Q597" i="46"/>
  <c r="R597" i="46"/>
  <c r="K591" i="46"/>
  <c r="L591" i="46"/>
  <c r="M591" i="46"/>
  <c r="O593" i="46"/>
  <c r="N591" i="46"/>
  <c r="P593" i="46"/>
  <c r="O591" i="46"/>
  <c r="Q593" i="46"/>
  <c r="P591" i="46"/>
  <c r="R593" i="46"/>
  <c r="G596" i="46"/>
  <c r="Q591" i="46"/>
  <c r="H596" i="46"/>
  <c r="R591" i="46"/>
  <c r="G594" i="46"/>
  <c r="I596" i="46"/>
  <c r="H594" i="46"/>
  <c r="J596" i="46"/>
  <c r="S590" i="46"/>
  <c r="R590" i="46"/>
  <c r="Q590" i="46"/>
  <c r="P590" i="46"/>
  <c r="O590" i="46"/>
  <c r="N590" i="46"/>
  <c r="M590" i="46"/>
  <c r="L590" i="46"/>
  <c r="K590" i="46"/>
  <c r="J590" i="46"/>
  <c r="I590" i="46"/>
  <c r="H590" i="46"/>
  <c r="G590" i="46"/>
  <c r="O230" i="46" l="1"/>
  <c r="N230" i="46"/>
  <c r="AF224" i="46"/>
  <c r="AF230" i="46" s="1"/>
  <c r="AG224" i="46"/>
  <c r="AG230" i="46" s="1"/>
  <c r="P230" i="46"/>
  <c r="Q230" i="46"/>
  <c r="AE224" i="46"/>
  <c r="AE230" i="46" s="1"/>
  <c r="L230" i="46"/>
  <c r="T644" i="46"/>
  <c r="T632" i="46"/>
  <c r="T642" i="46"/>
  <c r="T645" i="46"/>
  <c r="T643" i="46"/>
  <c r="T595" i="46"/>
  <c r="T630" i="46"/>
  <c r="T633" i="46"/>
  <c r="T631" i="46"/>
  <c r="T597" i="46"/>
  <c r="T608" i="46"/>
  <c r="T592" i="46"/>
  <c r="T607" i="46"/>
  <c r="T606" i="46"/>
  <c r="T593" i="46"/>
  <c r="T591" i="46"/>
  <c r="T609" i="46"/>
  <c r="T596" i="46"/>
  <c r="T594" i="46"/>
  <c r="T590" i="46"/>
  <c r="Q135" i="47" l="1"/>
  <c r="P135" i="47"/>
  <c r="O135" i="47"/>
  <c r="N135" i="47"/>
  <c r="M135" i="47"/>
  <c r="L135" i="47"/>
  <c r="R67" i="1" l="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F32" i="46" l="1"/>
  <c r="G32" i="46"/>
  <c r="H32" i="46"/>
  <c r="I32" i="46"/>
  <c r="J32" i="46"/>
  <c r="K32" i="46"/>
  <c r="AI252" i="47" l="1"/>
  <c r="AH252" i="47"/>
  <c r="AG252" i="47"/>
  <c r="AI251" i="47"/>
  <c r="AH251" i="47"/>
  <c r="AG251" i="47"/>
  <c r="AI250" i="47"/>
  <c r="AH250" i="47"/>
  <c r="AG250" i="47"/>
  <c r="AI249" i="47"/>
  <c r="AH249" i="47"/>
  <c r="AG249" i="47"/>
  <c r="AI248" i="47"/>
  <c r="AH248" i="47"/>
  <c r="AG248" i="47"/>
  <c r="AI247" i="47"/>
  <c r="AH247" i="47"/>
  <c r="AG247" i="47"/>
  <c r="AI246" i="47"/>
  <c r="AH246" i="47"/>
  <c r="AG246" i="47"/>
  <c r="AI245" i="47"/>
  <c r="AH245" i="47"/>
  <c r="AG245" i="47"/>
  <c r="AI244" i="47"/>
  <c r="AH244" i="47"/>
  <c r="AG244" i="47"/>
  <c r="AF252" i="47"/>
  <c r="AE252" i="47"/>
  <c r="AD252" i="47"/>
  <c r="AF251" i="47"/>
  <c r="AE251" i="47"/>
  <c r="AD251" i="47"/>
  <c r="AF250" i="47"/>
  <c r="AE250" i="47"/>
  <c r="AD250" i="47"/>
  <c r="AF249" i="47"/>
  <c r="AE249" i="47"/>
  <c r="AD249" i="47"/>
  <c r="AF248" i="47"/>
  <c r="AE248" i="47"/>
  <c r="AD248" i="47"/>
  <c r="AF247" i="47"/>
  <c r="AE247" i="47"/>
  <c r="AD247" i="47"/>
  <c r="AF246" i="47"/>
  <c r="AE246" i="47"/>
  <c r="AD246" i="47"/>
  <c r="AF245" i="47"/>
  <c r="AE245" i="47"/>
  <c r="AD245" i="47"/>
  <c r="AF244" i="47"/>
  <c r="AE244" i="47"/>
  <c r="AD244" i="47"/>
  <c r="AC252" i="47"/>
  <c r="AB252" i="47"/>
  <c r="AA252" i="47"/>
  <c r="AC251" i="47"/>
  <c r="AB251" i="47"/>
  <c r="AA251" i="47"/>
  <c r="AC250" i="47"/>
  <c r="AB250" i="47"/>
  <c r="AA250" i="47"/>
  <c r="AC249" i="47"/>
  <c r="AB249" i="47"/>
  <c r="AA249" i="47"/>
  <c r="AC248" i="47"/>
  <c r="AB248" i="47"/>
  <c r="AA248" i="47"/>
  <c r="AC247" i="47"/>
  <c r="AB247" i="47"/>
  <c r="AA247" i="47"/>
  <c r="AC246" i="47"/>
  <c r="AB246" i="47"/>
  <c r="AA246" i="47"/>
  <c r="AC245" i="47"/>
  <c r="AB245" i="47"/>
  <c r="AA245" i="47"/>
  <c r="AC244" i="47"/>
  <c r="AB244" i="47"/>
  <c r="AA244" i="47"/>
  <c r="F695" i="45" l="1"/>
  <c r="G695" i="45"/>
  <c r="H695" i="45"/>
  <c r="I695" i="45"/>
  <c r="J695" i="45"/>
  <c r="K695" i="45"/>
  <c r="K592" i="45"/>
  <c r="L592" i="45"/>
  <c r="M592" i="45"/>
  <c r="N592" i="45"/>
  <c r="O592" i="45"/>
  <c r="P592" i="45"/>
  <c r="K593" i="45"/>
  <c r="L593" i="45"/>
  <c r="M593" i="45"/>
  <c r="N593" i="45"/>
  <c r="O593" i="45"/>
  <c r="P593" i="45"/>
  <c r="K594" i="45"/>
  <c r="L594" i="45"/>
  <c r="M594" i="45"/>
  <c r="N594" i="45"/>
  <c r="O594" i="45"/>
  <c r="P594" i="45"/>
  <c r="K595" i="45"/>
  <c r="L595" i="45"/>
  <c r="M595" i="45"/>
  <c r="N595" i="45"/>
  <c r="O595" i="45"/>
  <c r="P595" i="45"/>
  <c r="K596" i="45"/>
  <c r="L596" i="45"/>
  <c r="M596" i="45"/>
  <c r="N596" i="45"/>
  <c r="O596" i="45"/>
  <c r="P596" i="45"/>
  <c r="K597" i="45"/>
  <c r="L597" i="45"/>
  <c r="M597" i="45"/>
  <c r="N597" i="45"/>
  <c r="O597" i="45"/>
  <c r="P597" i="45"/>
  <c r="G26" i="41" l="1"/>
  <c r="H26" i="41"/>
  <c r="I26" i="41"/>
  <c r="F317" i="46" l="1"/>
  <c r="I341" i="46" s="1"/>
  <c r="I346" i="46" s="1"/>
  <c r="G317" i="46"/>
  <c r="J341" i="46" s="1"/>
  <c r="J346" i="46" s="1"/>
  <c r="H317" i="46"/>
  <c r="J324" i="46"/>
  <c r="J332" i="46" s="1"/>
  <c r="K324" i="46"/>
  <c r="K331" i="46" s="1"/>
  <c r="F333" i="46"/>
  <c r="G333" i="46"/>
  <c r="H333" i="46"/>
  <c r="F351" i="46"/>
  <c r="G351" i="46"/>
  <c r="H351" i="46"/>
  <c r="F368" i="46"/>
  <c r="I358" i="46" s="1"/>
  <c r="I359" i="46" s="1"/>
  <c r="G368" i="46"/>
  <c r="J358" i="46" s="1"/>
  <c r="J360" i="46" s="1"/>
  <c r="H368" i="46"/>
  <c r="K358" i="46" s="1"/>
  <c r="K360" i="46" s="1"/>
  <c r="F385" i="46"/>
  <c r="G385" i="46"/>
  <c r="H385" i="46"/>
  <c r="F402" i="46"/>
  <c r="G402" i="46"/>
  <c r="H402" i="46"/>
  <c r="F418" i="46"/>
  <c r="G418" i="46"/>
  <c r="H418" i="46"/>
  <c r="F434" i="46"/>
  <c r="G434" i="46"/>
  <c r="H434" i="46"/>
  <c r="T441" i="46"/>
  <c r="F448" i="46" s="1"/>
  <c r="J448" i="46" s="1"/>
  <c r="T442" i="46"/>
  <c r="F449" i="46" s="1"/>
  <c r="I449" i="46" s="1"/>
  <c r="T443" i="46"/>
  <c r="F450" i="46" s="1"/>
  <c r="T444" i="46"/>
  <c r="F451" i="46" s="1"/>
  <c r="T445" i="46"/>
  <c r="F452" i="46" s="1"/>
  <c r="T446" i="46"/>
  <c r="T447" i="46"/>
  <c r="F454" i="46" s="1"/>
  <c r="S454" i="46" s="1"/>
  <c r="F453" i="46"/>
  <c r="J453" i="46" s="1"/>
  <c r="P454" i="46"/>
  <c r="T457" i="46"/>
  <c r="F464" i="46" s="1"/>
  <c r="T458" i="46"/>
  <c r="F465" i="46" s="1"/>
  <c r="G465" i="46" s="1"/>
  <c r="T459" i="46"/>
  <c r="F466" i="46" s="1"/>
  <c r="T460" i="46"/>
  <c r="F467" i="46" s="1"/>
  <c r="N467" i="46" s="1"/>
  <c r="T461" i="46"/>
  <c r="F468" i="46" s="1"/>
  <c r="P468" i="46" s="1"/>
  <c r="T462" i="46"/>
  <c r="F469" i="46" s="1"/>
  <c r="G469" i="46" s="1"/>
  <c r="T463" i="46"/>
  <c r="F470" i="46" s="1"/>
  <c r="R470" i="46" s="1"/>
  <c r="T475" i="46"/>
  <c r="F481" i="46" s="1"/>
  <c r="T476" i="46"/>
  <c r="F482" i="46" s="1"/>
  <c r="T477" i="46"/>
  <c r="F483" i="46" s="1"/>
  <c r="T478" i="46"/>
  <c r="F484" i="46" s="1"/>
  <c r="H484" i="46" s="1"/>
  <c r="T479" i="46"/>
  <c r="F485" i="46" s="1"/>
  <c r="T480" i="46"/>
  <c r="F486" i="46" s="1"/>
  <c r="T489" i="46"/>
  <c r="F495" i="46" s="1"/>
  <c r="H495" i="46" s="1"/>
  <c r="T490" i="46"/>
  <c r="F496" i="46" s="1"/>
  <c r="T491" i="46"/>
  <c r="F497" i="46" s="1"/>
  <c r="I497" i="46" s="1"/>
  <c r="T492" i="46"/>
  <c r="F498" i="46" s="1"/>
  <c r="T493" i="46"/>
  <c r="F499" i="46" s="1"/>
  <c r="T494" i="46"/>
  <c r="F500" i="46" s="1"/>
  <c r="T505" i="46"/>
  <c r="F511" i="46" s="1"/>
  <c r="T506" i="46"/>
  <c r="F512" i="46" s="1"/>
  <c r="T507" i="46"/>
  <c r="F513" i="46" s="1"/>
  <c r="T508" i="46"/>
  <c r="F514" i="46" s="1"/>
  <c r="S514" i="46" s="1"/>
  <c r="T509" i="46"/>
  <c r="F515" i="46" s="1"/>
  <c r="L515" i="46" s="1"/>
  <c r="T510" i="46"/>
  <c r="F516" i="46" s="1"/>
  <c r="T519" i="46"/>
  <c r="F525" i="46" s="1"/>
  <c r="T520" i="46"/>
  <c r="F526" i="46" s="1"/>
  <c r="H526" i="46" s="1"/>
  <c r="T521" i="46"/>
  <c r="F527" i="46" s="1"/>
  <c r="L527" i="46" s="1"/>
  <c r="T522" i="46"/>
  <c r="F528" i="46" s="1"/>
  <c r="T523" i="46"/>
  <c r="F529" i="46" s="1"/>
  <c r="G529" i="46" s="1"/>
  <c r="T524" i="46"/>
  <c r="F530" i="46" s="1"/>
  <c r="T535" i="46"/>
  <c r="T536" i="46"/>
  <c r="T537" i="46"/>
  <c r="T538" i="46"/>
  <c r="T539" i="46"/>
  <c r="T540" i="46"/>
  <c r="T549" i="46"/>
  <c r="T550" i="46"/>
  <c r="T551" i="46"/>
  <c r="T552" i="46"/>
  <c r="T553" i="46"/>
  <c r="T554" i="46"/>
  <c r="I658" i="46"/>
  <c r="J658" i="46"/>
  <c r="K658" i="46"/>
  <c r="I374" i="46" l="1"/>
  <c r="I381" i="46" s="1"/>
  <c r="J374" i="46"/>
  <c r="J377" i="46" s="1"/>
  <c r="O454" i="46"/>
  <c r="Q453" i="46"/>
  <c r="G515" i="46"/>
  <c r="I515" i="46"/>
  <c r="H515" i="46"/>
  <c r="J328" i="46"/>
  <c r="J325" i="46"/>
  <c r="K568" i="46"/>
  <c r="K573" i="46"/>
  <c r="K572" i="46"/>
  <c r="K571" i="46"/>
  <c r="K570" i="46"/>
  <c r="K569" i="46"/>
  <c r="J568" i="46"/>
  <c r="J573" i="46"/>
  <c r="J572" i="46"/>
  <c r="J571" i="46"/>
  <c r="J570" i="46"/>
  <c r="J569" i="46"/>
  <c r="I569" i="46"/>
  <c r="I568" i="46"/>
  <c r="I573" i="46"/>
  <c r="I572" i="46"/>
  <c r="I571" i="46"/>
  <c r="I570" i="46"/>
  <c r="K567" i="46"/>
  <c r="J567" i="46"/>
  <c r="I567" i="46"/>
  <c r="K325" i="46"/>
  <c r="L497" i="46"/>
  <c r="H453" i="46"/>
  <c r="I453" i="46"/>
  <c r="Q529" i="46"/>
  <c r="I466" i="46"/>
  <c r="H466" i="46"/>
  <c r="M516" i="46"/>
  <c r="K516" i="46"/>
  <c r="L516" i="46"/>
  <c r="N529" i="46"/>
  <c r="O470" i="46"/>
  <c r="J308" i="46"/>
  <c r="J316" i="46" s="1"/>
  <c r="M650" i="46"/>
  <c r="N470" i="46"/>
  <c r="Q515" i="46"/>
  <c r="K374" i="46"/>
  <c r="K378" i="46" s="1"/>
  <c r="K308" i="46"/>
  <c r="N650" i="46"/>
  <c r="K515" i="46"/>
  <c r="J515" i="46"/>
  <c r="I308" i="46"/>
  <c r="L650" i="46"/>
  <c r="J498" i="46"/>
  <c r="K498" i="46"/>
  <c r="P498" i="46"/>
  <c r="S498" i="46"/>
  <c r="L468" i="46"/>
  <c r="G466" i="46"/>
  <c r="G453" i="46"/>
  <c r="S465" i="46"/>
  <c r="J516" i="46"/>
  <c r="R465" i="46"/>
  <c r="O527" i="46"/>
  <c r="G527" i="46"/>
  <c r="K527" i="46"/>
  <c r="S527" i="46"/>
  <c r="R527" i="46"/>
  <c r="K526" i="46"/>
  <c r="N527" i="46"/>
  <c r="J527" i="46"/>
  <c r="Q527" i="46"/>
  <c r="P527" i="46"/>
  <c r="N514" i="46"/>
  <c r="M514" i="46"/>
  <c r="G500" i="46"/>
  <c r="F560" i="46"/>
  <c r="I560" i="46" s="1"/>
  <c r="S497" i="46"/>
  <c r="F558" i="46"/>
  <c r="N558" i="46" s="1"/>
  <c r="P497" i="46"/>
  <c r="O497" i="46"/>
  <c r="N497" i="46"/>
  <c r="O484" i="46"/>
  <c r="N484" i="46"/>
  <c r="M484" i="46"/>
  <c r="R467" i="46"/>
  <c r="Q467" i="46"/>
  <c r="P467" i="46"/>
  <c r="M467" i="46"/>
  <c r="S467" i="46"/>
  <c r="S468" i="46"/>
  <c r="L467" i="46"/>
  <c r="O465" i="46"/>
  <c r="O468" i="46"/>
  <c r="G467" i="46"/>
  <c r="S453" i="46"/>
  <c r="R453" i="46"/>
  <c r="K364" i="46"/>
  <c r="J364" i="46"/>
  <c r="K329" i="46"/>
  <c r="J329" i="46"/>
  <c r="J345" i="46"/>
  <c r="K328" i="46"/>
  <c r="J496" i="46"/>
  <c r="K496" i="46"/>
  <c r="F556" i="46"/>
  <c r="L556" i="46" s="1"/>
  <c r="G496" i="46"/>
  <c r="H496" i="46"/>
  <c r="I496" i="46"/>
  <c r="J530" i="46"/>
  <c r="G530" i="46"/>
  <c r="H530" i="46"/>
  <c r="I530" i="46"/>
  <c r="H464" i="46"/>
  <c r="G464" i="46"/>
  <c r="G499" i="46"/>
  <c r="H499" i="46"/>
  <c r="I499" i="46"/>
  <c r="J499" i="46"/>
  <c r="M499" i="46"/>
  <c r="Q499" i="46"/>
  <c r="J513" i="46"/>
  <c r="G513" i="46"/>
  <c r="H513" i="46"/>
  <c r="I513" i="46"/>
  <c r="K513" i="46"/>
  <c r="G485" i="46"/>
  <c r="H485" i="46"/>
  <c r="J310" i="46"/>
  <c r="J313" i="46"/>
  <c r="J426" i="46"/>
  <c r="J431" i="46" s="1"/>
  <c r="J314" i="46"/>
  <c r="J315" i="46"/>
  <c r="J410" i="46"/>
  <c r="J413" i="46" s="1"/>
  <c r="G528" i="46"/>
  <c r="H528" i="46"/>
  <c r="K528" i="46"/>
  <c r="L528" i="46"/>
  <c r="M528" i="46"/>
  <c r="N528" i="46"/>
  <c r="O528" i="46"/>
  <c r="M529" i="46"/>
  <c r="L514" i="46"/>
  <c r="I364" i="46"/>
  <c r="I345" i="46"/>
  <c r="L529" i="46"/>
  <c r="L526" i="46"/>
  <c r="G516" i="46"/>
  <c r="K514" i="46"/>
  <c r="M497" i="46"/>
  <c r="L484" i="46"/>
  <c r="I361" i="46"/>
  <c r="K529" i="46"/>
  <c r="R514" i="46"/>
  <c r="J514" i="46"/>
  <c r="N500" i="46"/>
  <c r="K484" i="46"/>
  <c r="S466" i="46"/>
  <c r="J343" i="46"/>
  <c r="K327" i="46"/>
  <c r="J529" i="46"/>
  <c r="J526" i="46"/>
  <c r="Q514" i="46"/>
  <c r="I514" i="46"/>
  <c r="I500" i="46"/>
  <c r="J484" i="46"/>
  <c r="R468" i="46"/>
  <c r="R466" i="46"/>
  <c r="P453" i="46"/>
  <c r="J381" i="46"/>
  <c r="I343" i="46"/>
  <c r="J331" i="46"/>
  <c r="J327" i="46"/>
  <c r="S529" i="46"/>
  <c r="I529" i="46"/>
  <c r="M527" i="46"/>
  <c r="I526" i="46"/>
  <c r="S516" i="46"/>
  <c r="P514" i="46"/>
  <c r="H514" i="46"/>
  <c r="H500" i="46"/>
  <c r="R497" i="46"/>
  <c r="Q484" i="46"/>
  <c r="I484" i="46"/>
  <c r="S470" i="46"/>
  <c r="Q468" i="46"/>
  <c r="O467" i="46"/>
  <c r="N466" i="46"/>
  <c r="O453" i="46"/>
  <c r="I366" i="46"/>
  <c r="I360" i="46"/>
  <c r="I342" i="46"/>
  <c r="K330" i="46"/>
  <c r="K326" i="46"/>
  <c r="R529" i="46"/>
  <c r="H529" i="46"/>
  <c r="O514" i="46"/>
  <c r="G514" i="46"/>
  <c r="Q497" i="46"/>
  <c r="P484" i="46"/>
  <c r="I365" i="46"/>
  <c r="K341" i="46"/>
  <c r="K344" i="46" s="1"/>
  <c r="J330" i="46"/>
  <c r="J326" i="46"/>
  <c r="M481" i="46"/>
  <c r="N481" i="46"/>
  <c r="O481" i="46"/>
  <c r="P481" i="46"/>
  <c r="R481" i="46"/>
  <c r="S481" i="46"/>
  <c r="J481" i="46"/>
  <c r="K481" i="46"/>
  <c r="L481" i="46"/>
  <c r="G481" i="46"/>
  <c r="H481" i="46"/>
  <c r="I481" i="46"/>
  <c r="Q481" i="46"/>
  <c r="F541" i="46"/>
  <c r="J450" i="46"/>
  <c r="K450" i="46"/>
  <c r="N450" i="46"/>
  <c r="L450" i="46"/>
  <c r="M450" i="46"/>
  <c r="O450" i="46"/>
  <c r="P450" i="46"/>
  <c r="Q450" i="46"/>
  <c r="I450" i="46"/>
  <c r="G450" i="46"/>
  <c r="H450" i="46"/>
  <c r="R450" i="46"/>
  <c r="S450" i="46"/>
  <c r="G512" i="46"/>
  <c r="H512" i="46"/>
  <c r="O512" i="46"/>
  <c r="P512" i="46"/>
  <c r="Q512" i="46"/>
  <c r="J512" i="46"/>
  <c r="M512" i="46"/>
  <c r="K512" i="46"/>
  <c r="L512" i="46"/>
  <c r="N512" i="46"/>
  <c r="R512" i="46"/>
  <c r="S512" i="46"/>
  <c r="I512" i="46"/>
  <c r="K483" i="46"/>
  <c r="L483" i="46"/>
  <c r="M483" i="46"/>
  <c r="N483" i="46"/>
  <c r="P483" i="46"/>
  <c r="Q483" i="46"/>
  <c r="J483" i="46"/>
  <c r="O483" i="46"/>
  <c r="F543" i="46"/>
  <c r="S483" i="46"/>
  <c r="G483" i="46"/>
  <c r="H483" i="46"/>
  <c r="I483" i="46"/>
  <c r="R483" i="46"/>
  <c r="F542" i="46"/>
  <c r="N482" i="46"/>
  <c r="O482" i="46"/>
  <c r="M482" i="46"/>
  <c r="P482" i="46"/>
  <c r="Q482" i="46"/>
  <c r="R482" i="46"/>
  <c r="S482" i="46"/>
  <c r="J482" i="46"/>
  <c r="L482" i="46"/>
  <c r="K482" i="46"/>
  <c r="G482" i="46"/>
  <c r="H482" i="46"/>
  <c r="I482" i="46"/>
  <c r="G525" i="46"/>
  <c r="H525" i="46"/>
  <c r="J525" i="46"/>
  <c r="K525" i="46"/>
  <c r="H452" i="46"/>
  <c r="I452" i="46"/>
  <c r="L452" i="46"/>
  <c r="J452" i="46"/>
  <c r="K452" i="46"/>
  <c r="M452" i="46"/>
  <c r="N452" i="46"/>
  <c r="O452" i="46"/>
  <c r="G452" i="46"/>
  <c r="Q511" i="46"/>
  <c r="R511" i="46"/>
  <c r="S511" i="46"/>
  <c r="I511" i="46"/>
  <c r="J511" i="46"/>
  <c r="G511" i="46"/>
  <c r="P452" i="46"/>
  <c r="R525" i="46"/>
  <c r="I486" i="46"/>
  <c r="J486" i="46"/>
  <c r="K486" i="46"/>
  <c r="Q525" i="46"/>
  <c r="L469" i="46"/>
  <c r="M469" i="46"/>
  <c r="N469" i="46"/>
  <c r="O469" i="46"/>
  <c r="S469" i="46"/>
  <c r="S449" i="46"/>
  <c r="P525" i="46"/>
  <c r="P511" i="46"/>
  <c r="R449" i="46"/>
  <c r="O525" i="46"/>
  <c r="O511" i="46"/>
  <c r="N465" i="46"/>
  <c r="Q449" i="46"/>
  <c r="N525" i="46"/>
  <c r="N511" i="46"/>
  <c r="I485" i="46"/>
  <c r="J485" i="46"/>
  <c r="K485" i="46"/>
  <c r="L485" i="46"/>
  <c r="N485" i="46"/>
  <c r="O485" i="46"/>
  <c r="F545" i="46"/>
  <c r="M485" i="46"/>
  <c r="P485" i="46"/>
  <c r="Q485" i="46"/>
  <c r="R485" i="46"/>
  <c r="S485" i="46"/>
  <c r="M465" i="46"/>
  <c r="P449" i="46"/>
  <c r="K361" i="46"/>
  <c r="K362" i="46"/>
  <c r="K363" i="46"/>
  <c r="K359" i="46"/>
  <c r="K367" i="46"/>
  <c r="M525" i="46"/>
  <c r="M511" i="46"/>
  <c r="F559" i="46"/>
  <c r="K499" i="46"/>
  <c r="L499" i="46"/>
  <c r="N496" i="46"/>
  <c r="O496" i="46"/>
  <c r="P496" i="46"/>
  <c r="Q496" i="46"/>
  <c r="S496" i="46"/>
  <c r="L465" i="46"/>
  <c r="O449" i="46"/>
  <c r="J361" i="46"/>
  <c r="J362" i="46"/>
  <c r="J363" i="46"/>
  <c r="J359" i="46"/>
  <c r="J367" i="46"/>
  <c r="L525" i="46"/>
  <c r="L511" i="46"/>
  <c r="Q495" i="46"/>
  <c r="K465" i="46"/>
  <c r="N449" i="46"/>
  <c r="I525" i="46"/>
  <c r="K511" i="46"/>
  <c r="K495" i="46"/>
  <c r="J465" i="46"/>
  <c r="K449" i="46"/>
  <c r="K366" i="46"/>
  <c r="P528" i="46"/>
  <c r="Q528" i="46"/>
  <c r="R528" i="46"/>
  <c r="S528" i="46"/>
  <c r="I528" i="46"/>
  <c r="J528" i="46"/>
  <c r="H511" i="46"/>
  <c r="J495" i="46"/>
  <c r="I465" i="46"/>
  <c r="J449" i="46"/>
  <c r="J366" i="46"/>
  <c r="I495" i="46"/>
  <c r="H465" i="46"/>
  <c r="K453" i="46"/>
  <c r="L453" i="46"/>
  <c r="M453" i="46"/>
  <c r="N453" i="46"/>
  <c r="L530" i="46"/>
  <c r="K365" i="46"/>
  <c r="K530" i="46"/>
  <c r="I464" i="46"/>
  <c r="S452" i="46"/>
  <c r="G454" i="46"/>
  <c r="J454" i="46"/>
  <c r="H454" i="46"/>
  <c r="I454" i="46"/>
  <c r="K454" i="46"/>
  <c r="L454" i="46"/>
  <c r="M454" i="46"/>
  <c r="Q454" i="46"/>
  <c r="R454" i="46"/>
  <c r="J365" i="46"/>
  <c r="J347" i="46"/>
  <c r="J348" i="46"/>
  <c r="J349" i="46"/>
  <c r="J342" i="46"/>
  <c r="J350" i="46"/>
  <c r="J344" i="46"/>
  <c r="F557" i="46"/>
  <c r="R526" i="46"/>
  <c r="S526" i="46"/>
  <c r="M526" i="46"/>
  <c r="N526" i="46"/>
  <c r="O526" i="46"/>
  <c r="P526" i="46"/>
  <c r="Q526" i="46"/>
  <c r="F544" i="46"/>
  <c r="R484" i="46"/>
  <c r="S484" i="46"/>
  <c r="G484" i="46"/>
  <c r="R452" i="46"/>
  <c r="I347" i="46"/>
  <c r="I348" i="46"/>
  <c r="I349" i="46"/>
  <c r="I350" i="46"/>
  <c r="I344" i="46"/>
  <c r="R451" i="46"/>
  <c r="S451" i="46"/>
  <c r="G451" i="46"/>
  <c r="H451" i="46"/>
  <c r="P451" i="46"/>
  <c r="Q451" i="46"/>
  <c r="O451" i="46"/>
  <c r="N451" i="46"/>
  <c r="M451" i="46"/>
  <c r="S486" i="46"/>
  <c r="L451" i="46"/>
  <c r="R486" i="46"/>
  <c r="F546" i="46"/>
  <c r="J500" i="46"/>
  <c r="K500" i="46"/>
  <c r="L500" i="46"/>
  <c r="M500" i="46"/>
  <c r="O500" i="46"/>
  <c r="P500" i="46"/>
  <c r="Q500" i="46"/>
  <c r="R500" i="46"/>
  <c r="S500" i="46"/>
  <c r="P465" i="46"/>
  <c r="Q465" i="46"/>
  <c r="J451" i="46"/>
  <c r="H516" i="46"/>
  <c r="I516" i="46"/>
  <c r="N516" i="46"/>
  <c r="O516" i="46"/>
  <c r="P516" i="46"/>
  <c r="Q516" i="46"/>
  <c r="R516" i="46"/>
  <c r="K497" i="46"/>
  <c r="P486" i="46"/>
  <c r="R469" i="46"/>
  <c r="I451" i="46"/>
  <c r="S499" i="46"/>
  <c r="J497" i="46"/>
  <c r="O486" i="46"/>
  <c r="Q469" i="46"/>
  <c r="R499" i="46"/>
  <c r="N486" i="46"/>
  <c r="P469" i="46"/>
  <c r="G526" i="46"/>
  <c r="O499" i="46"/>
  <c r="M496" i="46"/>
  <c r="H486" i="46"/>
  <c r="I469" i="46"/>
  <c r="J466" i="46"/>
  <c r="K466" i="46"/>
  <c r="L466" i="46"/>
  <c r="M466" i="46"/>
  <c r="O466" i="46"/>
  <c r="P466" i="46"/>
  <c r="Q466" i="46"/>
  <c r="N454" i="46"/>
  <c r="Q452" i="46"/>
  <c r="L464" i="46"/>
  <c r="M464" i="46"/>
  <c r="P464" i="46"/>
  <c r="N464" i="46"/>
  <c r="O464" i="46"/>
  <c r="Q464" i="46"/>
  <c r="R464" i="46"/>
  <c r="S464" i="46"/>
  <c r="J464" i="46"/>
  <c r="K464" i="46"/>
  <c r="N530" i="46"/>
  <c r="O530" i="46"/>
  <c r="P530" i="46"/>
  <c r="Q530" i="46"/>
  <c r="S530" i="46"/>
  <c r="M530" i="46"/>
  <c r="R530" i="46"/>
  <c r="G495" i="46"/>
  <c r="R495" i="46"/>
  <c r="S495" i="46"/>
  <c r="L495" i="46"/>
  <c r="M495" i="46"/>
  <c r="N495" i="46"/>
  <c r="O495" i="46"/>
  <c r="F555" i="46"/>
  <c r="P495" i="46"/>
  <c r="L449" i="46"/>
  <c r="M449" i="46"/>
  <c r="G449" i="46"/>
  <c r="H449" i="46"/>
  <c r="L448" i="46"/>
  <c r="M448" i="46"/>
  <c r="P448" i="46"/>
  <c r="N448" i="46"/>
  <c r="O448" i="46"/>
  <c r="Q448" i="46"/>
  <c r="R448" i="46"/>
  <c r="S448" i="46"/>
  <c r="G448" i="46"/>
  <c r="H448" i="46"/>
  <c r="I448" i="46"/>
  <c r="K448" i="46"/>
  <c r="O513" i="46"/>
  <c r="P513" i="46"/>
  <c r="Q513" i="46"/>
  <c r="R513" i="46"/>
  <c r="M513" i="46"/>
  <c r="N513" i="46"/>
  <c r="L513" i="46"/>
  <c r="S513" i="46"/>
  <c r="K451" i="46"/>
  <c r="I382" i="46"/>
  <c r="Q486" i="46"/>
  <c r="G497" i="46"/>
  <c r="H497" i="46"/>
  <c r="M486" i="46"/>
  <c r="K469" i="46"/>
  <c r="P499" i="46"/>
  <c r="R496" i="46"/>
  <c r="L486" i="46"/>
  <c r="J469" i="46"/>
  <c r="S525" i="46"/>
  <c r="N499" i="46"/>
  <c r="L496" i="46"/>
  <c r="G486" i="46"/>
  <c r="H469" i="46"/>
  <c r="G470" i="46"/>
  <c r="H470" i="46"/>
  <c r="I470" i="46"/>
  <c r="K470" i="46"/>
  <c r="L470" i="46"/>
  <c r="P470" i="46"/>
  <c r="Q470" i="46"/>
  <c r="I324" i="46"/>
  <c r="M470" i="46"/>
  <c r="J470" i="46"/>
  <c r="H468" i="46"/>
  <c r="I468" i="46"/>
  <c r="J468" i="46"/>
  <c r="K468" i="46"/>
  <c r="M468" i="46"/>
  <c r="N468" i="46"/>
  <c r="G468" i="46"/>
  <c r="M515" i="46"/>
  <c r="N515" i="46"/>
  <c r="O515" i="46"/>
  <c r="P515" i="46"/>
  <c r="R515" i="46"/>
  <c r="S515" i="46"/>
  <c r="H467" i="46"/>
  <c r="I467" i="46"/>
  <c r="J467" i="46"/>
  <c r="K467" i="46"/>
  <c r="I362" i="46"/>
  <c r="I363" i="46"/>
  <c r="I367" i="46"/>
  <c r="L498" i="46"/>
  <c r="M498" i="46"/>
  <c r="N498" i="46"/>
  <c r="O498" i="46"/>
  <c r="Q498" i="46"/>
  <c r="R498" i="46"/>
  <c r="G498" i="46"/>
  <c r="H498" i="46"/>
  <c r="I498" i="46"/>
  <c r="P529" i="46"/>
  <c r="O529" i="46"/>
  <c r="H527" i="46"/>
  <c r="I527" i="46"/>
  <c r="K332" i="46"/>
  <c r="Q560" i="46" l="1"/>
  <c r="J383" i="46"/>
  <c r="J376" i="46"/>
  <c r="I376" i="46"/>
  <c r="I384" i="46"/>
  <c r="I380" i="46"/>
  <c r="I379" i="46"/>
  <c r="J379" i="46"/>
  <c r="I383" i="46"/>
  <c r="J378" i="46"/>
  <c r="I378" i="46"/>
  <c r="I377" i="46"/>
  <c r="J375" i="46"/>
  <c r="I375" i="46"/>
  <c r="I385" i="46" s="1"/>
  <c r="J384" i="46"/>
  <c r="J382" i="46"/>
  <c r="J380" i="46"/>
  <c r="J312" i="46"/>
  <c r="J311" i="46"/>
  <c r="J394" i="46"/>
  <c r="J400" i="46" s="1"/>
  <c r="J309" i="46"/>
  <c r="J317" i="46" s="1"/>
  <c r="O560" i="46"/>
  <c r="N560" i="46"/>
  <c r="M560" i="46"/>
  <c r="K384" i="46"/>
  <c r="K383" i="46"/>
  <c r="K376" i="46"/>
  <c r="K375" i="46"/>
  <c r="P558" i="46"/>
  <c r="R560" i="46"/>
  <c r="L560" i="46"/>
  <c r="S560" i="46"/>
  <c r="O558" i="46"/>
  <c r="K556" i="46"/>
  <c r="J556" i="46"/>
  <c r="I556" i="46"/>
  <c r="K380" i="46"/>
  <c r="K381" i="46"/>
  <c r="K377" i="46"/>
  <c r="K382" i="46"/>
  <c r="P560" i="46"/>
  <c r="J560" i="46"/>
  <c r="J433" i="46"/>
  <c r="J432" i="46"/>
  <c r="K379" i="46"/>
  <c r="J417" i="46"/>
  <c r="J416" i="46"/>
  <c r="T514" i="46"/>
  <c r="T530" i="46"/>
  <c r="T527" i="46"/>
  <c r="T496" i="46"/>
  <c r="L558" i="46"/>
  <c r="G558" i="46"/>
  <c r="S558" i="46"/>
  <c r="I558" i="46"/>
  <c r="M558" i="46"/>
  <c r="R558" i="46"/>
  <c r="K558" i="46"/>
  <c r="Q558" i="46"/>
  <c r="H558" i="46"/>
  <c r="J558" i="46"/>
  <c r="H556" i="46"/>
  <c r="K560" i="46"/>
  <c r="H560" i="46"/>
  <c r="G560" i="46"/>
  <c r="K333" i="46"/>
  <c r="K350" i="46"/>
  <c r="K342" i="46"/>
  <c r="K348" i="46"/>
  <c r="J415" i="46"/>
  <c r="K347" i="46"/>
  <c r="J333" i="46"/>
  <c r="T466" i="46"/>
  <c r="T511" i="46"/>
  <c r="T499" i="46"/>
  <c r="K346" i="46"/>
  <c r="K349" i="46"/>
  <c r="K343" i="46"/>
  <c r="K345" i="46"/>
  <c r="J411" i="46"/>
  <c r="J412" i="46"/>
  <c r="J414" i="46"/>
  <c r="T464" i="46"/>
  <c r="T453" i="46"/>
  <c r="G556" i="46"/>
  <c r="R556" i="46"/>
  <c r="S556" i="46"/>
  <c r="M556" i="46"/>
  <c r="N556" i="46"/>
  <c r="P556" i="46"/>
  <c r="O556" i="46"/>
  <c r="Q556" i="46"/>
  <c r="T469" i="46"/>
  <c r="T484" i="46"/>
  <c r="T465" i="46"/>
  <c r="T528" i="46"/>
  <c r="I368" i="46"/>
  <c r="T515" i="46"/>
  <c r="T513" i="46"/>
  <c r="J429" i="46"/>
  <c r="J430" i="46"/>
  <c r="J427" i="46"/>
  <c r="J428" i="46"/>
  <c r="G557" i="46"/>
  <c r="H557" i="46"/>
  <c r="J557" i="46"/>
  <c r="I557" i="46"/>
  <c r="L557" i="46"/>
  <c r="M557" i="46"/>
  <c r="N557" i="46"/>
  <c r="O557" i="46"/>
  <c r="R557" i="46"/>
  <c r="S557" i="46"/>
  <c r="K557" i="46"/>
  <c r="P557" i="46"/>
  <c r="Q557" i="46"/>
  <c r="M541" i="46"/>
  <c r="N541" i="46"/>
  <c r="O541" i="46"/>
  <c r="L541" i="46"/>
  <c r="P541" i="46"/>
  <c r="Q541" i="46"/>
  <c r="R541" i="46"/>
  <c r="S541" i="46"/>
  <c r="J541" i="46"/>
  <c r="K541" i="46"/>
  <c r="G541" i="46"/>
  <c r="H541" i="46"/>
  <c r="I541" i="46"/>
  <c r="K309" i="46"/>
  <c r="K426" i="46"/>
  <c r="K315" i="46"/>
  <c r="K310" i="46"/>
  <c r="K314" i="46"/>
  <c r="K316" i="46"/>
  <c r="K313" i="46"/>
  <c r="K311" i="46"/>
  <c r="K410" i="46"/>
  <c r="K312" i="46"/>
  <c r="K394" i="46"/>
  <c r="I555" i="46"/>
  <c r="J555" i="46"/>
  <c r="K555" i="46"/>
  <c r="L555" i="46"/>
  <c r="N555" i="46"/>
  <c r="O555" i="46"/>
  <c r="R555" i="46"/>
  <c r="S555" i="46"/>
  <c r="G555" i="46"/>
  <c r="H555" i="46"/>
  <c r="M555" i="46"/>
  <c r="P555" i="46"/>
  <c r="Q555" i="46"/>
  <c r="G559" i="46"/>
  <c r="H559" i="46"/>
  <c r="J559" i="46"/>
  <c r="K559" i="46"/>
  <c r="R559" i="46"/>
  <c r="S559" i="46"/>
  <c r="I559" i="46"/>
  <c r="L559" i="46"/>
  <c r="P559" i="46"/>
  <c r="Q559" i="46"/>
  <c r="M559" i="46"/>
  <c r="N559" i="46"/>
  <c r="O559" i="46"/>
  <c r="T526" i="46"/>
  <c r="T448" i="46"/>
  <c r="T450" i="46"/>
  <c r="J368" i="46"/>
  <c r="Q545" i="46"/>
  <c r="R545" i="46"/>
  <c r="S545" i="46"/>
  <c r="G545" i="46"/>
  <c r="J545" i="46"/>
  <c r="L545" i="46"/>
  <c r="M545" i="46"/>
  <c r="K545" i="46"/>
  <c r="N545" i="46"/>
  <c r="O545" i="46"/>
  <c r="P545" i="46"/>
  <c r="H545" i="46"/>
  <c r="I545" i="46"/>
  <c r="T498" i="46"/>
  <c r="T500" i="46"/>
  <c r="T525" i="46"/>
  <c r="G546" i="46"/>
  <c r="H546" i="46"/>
  <c r="L546" i="46"/>
  <c r="M546" i="46"/>
  <c r="N546" i="46"/>
  <c r="R546" i="46"/>
  <c r="I546" i="46"/>
  <c r="J546" i="46"/>
  <c r="K546" i="46"/>
  <c r="O546" i="46"/>
  <c r="P546" i="46"/>
  <c r="Q546" i="46"/>
  <c r="S546" i="46"/>
  <c r="G544" i="46"/>
  <c r="I544" i="46"/>
  <c r="J544" i="46"/>
  <c r="H544" i="46"/>
  <c r="O544" i="46"/>
  <c r="P544" i="46"/>
  <c r="Q544" i="46"/>
  <c r="R544" i="46"/>
  <c r="S544" i="46"/>
  <c r="K544" i="46"/>
  <c r="L544" i="46"/>
  <c r="M544" i="46"/>
  <c r="N544" i="46"/>
  <c r="T482" i="46"/>
  <c r="I332" i="46"/>
  <c r="I331" i="46"/>
  <c r="I326" i="46"/>
  <c r="I330" i="46"/>
  <c r="I328" i="46"/>
  <c r="I329" i="46"/>
  <c r="I325" i="46"/>
  <c r="I327" i="46"/>
  <c r="T454" i="46"/>
  <c r="T485" i="46"/>
  <c r="I309" i="46"/>
  <c r="I310" i="46"/>
  <c r="I315" i="46"/>
  <c r="I316" i="46"/>
  <c r="I311" i="46"/>
  <c r="I426" i="46"/>
  <c r="I313" i="46"/>
  <c r="I410" i="46"/>
  <c r="I312" i="46"/>
  <c r="I314" i="46"/>
  <c r="I394" i="46"/>
  <c r="T497" i="46"/>
  <c r="T449" i="46"/>
  <c r="T467" i="46"/>
  <c r="T470" i="46"/>
  <c r="T481" i="46"/>
  <c r="J351" i="46"/>
  <c r="T512" i="46"/>
  <c r="G542" i="46"/>
  <c r="H542" i="46"/>
  <c r="I542" i="46"/>
  <c r="K542" i="46"/>
  <c r="L542" i="46"/>
  <c r="Q542" i="46"/>
  <c r="R542" i="46"/>
  <c r="J542" i="46"/>
  <c r="P542" i="46"/>
  <c r="S542" i="46"/>
  <c r="M542" i="46"/>
  <c r="N542" i="46"/>
  <c r="O542" i="46"/>
  <c r="T516" i="46"/>
  <c r="K368" i="46"/>
  <c r="T452" i="46"/>
  <c r="T451" i="46"/>
  <c r="T495" i="46"/>
  <c r="T483" i="46"/>
  <c r="T529" i="46"/>
  <c r="T468" i="46"/>
  <c r="T486" i="46"/>
  <c r="S543" i="46"/>
  <c r="Q543" i="46"/>
  <c r="R543" i="46"/>
  <c r="H543" i="46"/>
  <c r="I543" i="46"/>
  <c r="J543" i="46"/>
  <c r="G543" i="46"/>
  <c r="K543" i="46"/>
  <c r="L543" i="46"/>
  <c r="M543" i="46"/>
  <c r="N543" i="46"/>
  <c r="O543" i="46"/>
  <c r="P543" i="46"/>
  <c r="I351" i="46"/>
  <c r="J385" i="46" l="1"/>
  <c r="J397" i="46"/>
  <c r="J401" i="46"/>
  <c r="J396" i="46"/>
  <c r="J395" i="46"/>
  <c r="J398" i="46"/>
  <c r="J399" i="46"/>
  <c r="K385" i="46"/>
  <c r="K574" i="46"/>
  <c r="I574" i="46"/>
  <c r="J574" i="46"/>
  <c r="J434" i="46"/>
  <c r="T560" i="46"/>
  <c r="T558" i="46"/>
  <c r="T556" i="46"/>
  <c r="J418" i="46"/>
  <c r="K351" i="46"/>
  <c r="J402" i="46"/>
  <c r="T546" i="46"/>
  <c r="K317" i="46"/>
  <c r="K431" i="46"/>
  <c r="K432" i="46"/>
  <c r="K430" i="46"/>
  <c r="K433" i="46"/>
  <c r="K429" i="46"/>
  <c r="K427" i="46"/>
  <c r="K428" i="46"/>
  <c r="T541" i="46"/>
  <c r="T559" i="46"/>
  <c r="I416" i="46"/>
  <c r="I417" i="46"/>
  <c r="I413" i="46"/>
  <c r="I414" i="46"/>
  <c r="I411" i="46"/>
  <c r="I412" i="46"/>
  <c r="I415" i="46"/>
  <c r="T544" i="46"/>
  <c r="K400" i="46"/>
  <c r="K401" i="46"/>
  <c r="K398" i="46"/>
  <c r="K399" i="46"/>
  <c r="K395" i="46"/>
  <c r="K396" i="46"/>
  <c r="K397" i="46"/>
  <c r="I401" i="46"/>
  <c r="I396" i="46"/>
  <c r="I399" i="46"/>
  <c r="I395" i="46"/>
  <c r="I397" i="46"/>
  <c r="I398" i="46"/>
  <c r="I400" i="46"/>
  <c r="T555" i="46"/>
  <c r="I431" i="46"/>
  <c r="I432" i="46"/>
  <c r="I433" i="46"/>
  <c r="I427" i="46"/>
  <c r="I430" i="46"/>
  <c r="I428" i="46"/>
  <c r="I429" i="46"/>
  <c r="T545" i="46"/>
  <c r="I317" i="46"/>
  <c r="K415" i="46"/>
  <c r="K416" i="46"/>
  <c r="K417" i="46"/>
  <c r="K413" i="46"/>
  <c r="K411" i="46"/>
  <c r="K412" i="46"/>
  <c r="K414" i="46"/>
  <c r="I333" i="46"/>
  <c r="T543" i="46"/>
  <c r="T542" i="46"/>
  <c r="T557" i="46"/>
  <c r="I418" i="46" l="1"/>
  <c r="I402" i="46"/>
  <c r="K402" i="46"/>
  <c r="K418" i="46"/>
  <c r="I434" i="46"/>
  <c r="K434" i="46"/>
  <c r="AH252" i="46" l="1"/>
  <c r="AG252" i="46"/>
  <c r="AF252" i="46"/>
  <c r="AH251" i="46"/>
  <c r="AG251" i="46"/>
  <c r="AF251" i="46"/>
  <c r="AH250" i="46"/>
  <c r="AG250" i="46"/>
  <c r="AF250" i="46"/>
  <c r="AH249" i="46"/>
  <c r="AG249" i="46"/>
  <c r="AF249" i="46"/>
  <c r="O253" i="46"/>
  <c r="N253" i="46"/>
  <c r="M253" i="46"/>
  <c r="L253" i="46"/>
  <c r="K253" i="46"/>
  <c r="J253" i="46"/>
  <c r="AH248" i="46"/>
  <c r="AG248" i="46"/>
  <c r="AF248" i="46"/>
  <c r="AH241" i="46"/>
  <c r="AG241" i="46"/>
  <c r="AF241" i="46"/>
  <c r="AH240" i="46"/>
  <c r="AG240" i="46"/>
  <c r="AF240" i="46"/>
  <c r="AH239" i="46"/>
  <c r="AG239" i="46"/>
  <c r="AF239" i="46"/>
  <c r="O242" i="46"/>
  <c r="N242" i="46"/>
  <c r="M242" i="46"/>
  <c r="L242" i="46"/>
  <c r="K242" i="46"/>
  <c r="J242" i="46"/>
  <c r="AH238" i="46"/>
  <c r="AG238" i="46"/>
  <c r="AF238" i="46"/>
  <c r="V217" i="46"/>
  <c r="U217" i="46"/>
  <c r="T217" i="46"/>
  <c r="S217" i="46"/>
  <c r="R217" i="46"/>
  <c r="Q217" i="46"/>
  <c r="J217" i="46"/>
  <c r="P210" i="46" s="1"/>
  <c r="I217" i="46"/>
  <c r="O210" i="46" s="1"/>
  <c r="AF210" i="46" s="1"/>
  <c r="H217" i="46"/>
  <c r="N210" i="46" s="1"/>
  <c r="N216" i="46" s="1"/>
  <c r="G217" i="46"/>
  <c r="M210" i="46" s="1"/>
  <c r="AE210" i="46" s="1"/>
  <c r="F217" i="46"/>
  <c r="L210" i="46" s="1"/>
  <c r="L211" i="46" s="1"/>
  <c r="E217" i="46"/>
  <c r="K210" i="46" s="1"/>
  <c r="K212" i="46" s="1"/>
  <c r="AI216" i="46"/>
  <c r="AH216" i="46"/>
  <c r="AG216" i="46"/>
  <c r="AC216" i="46"/>
  <c r="AB216" i="46"/>
  <c r="AA216" i="46"/>
  <c r="AI215" i="46"/>
  <c r="AH215" i="46"/>
  <c r="AG215" i="46"/>
  <c r="AC215" i="46"/>
  <c r="AB215" i="46"/>
  <c r="AA215" i="46"/>
  <c r="AI214" i="46"/>
  <c r="AH214" i="46"/>
  <c r="AG214" i="46"/>
  <c r="AC214" i="46"/>
  <c r="AB214" i="46"/>
  <c r="AA214" i="46"/>
  <c r="AI213" i="46"/>
  <c r="AH213" i="46"/>
  <c r="AG213" i="46"/>
  <c r="AC213" i="46"/>
  <c r="AB213" i="46"/>
  <c r="AA213" i="46"/>
  <c r="AI212" i="46"/>
  <c r="AH212" i="46"/>
  <c r="AG212" i="46"/>
  <c r="AC212" i="46"/>
  <c r="AB212" i="46"/>
  <c r="AA212" i="46"/>
  <c r="AI211" i="46"/>
  <c r="AH211" i="46"/>
  <c r="AG211" i="46"/>
  <c r="AC211" i="46"/>
  <c r="AB211" i="46"/>
  <c r="AA211" i="46"/>
  <c r="E200" i="46"/>
  <c r="F200" i="46"/>
  <c r="G200" i="46"/>
  <c r="AB200" i="46" s="1"/>
  <c r="H200" i="46"/>
  <c r="I200" i="46"/>
  <c r="AC200" i="46" s="1"/>
  <c r="J200" i="46"/>
  <c r="AA200" i="46" s="1"/>
  <c r="E201" i="46"/>
  <c r="F201" i="46"/>
  <c r="G201" i="46"/>
  <c r="AB201" i="46" s="1"/>
  <c r="H201" i="46"/>
  <c r="I201" i="46"/>
  <c r="AC201" i="46" s="1"/>
  <c r="J201" i="46"/>
  <c r="AA201" i="46" s="1"/>
  <c r="E202" i="46"/>
  <c r="F202" i="46"/>
  <c r="G202" i="46"/>
  <c r="AB202" i="46" s="1"/>
  <c r="H202" i="46"/>
  <c r="I202" i="46"/>
  <c r="AC202" i="46" s="1"/>
  <c r="J202" i="46"/>
  <c r="AA202" i="46" s="1"/>
  <c r="E203" i="46"/>
  <c r="F203" i="46"/>
  <c r="G203" i="46"/>
  <c r="AB203" i="46" s="1"/>
  <c r="H203" i="46"/>
  <c r="I203" i="46"/>
  <c r="AC203" i="46" s="1"/>
  <c r="J203" i="46"/>
  <c r="AA203" i="46" s="1"/>
  <c r="E204" i="46"/>
  <c r="F204" i="46"/>
  <c r="G204" i="46"/>
  <c r="AB204" i="46" s="1"/>
  <c r="H204" i="46"/>
  <c r="I204" i="46"/>
  <c r="AC204" i="46" s="1"/>
  <c r="J204" i="46"/>
  <c r="AA204" i="46" s="1"/>
  <c r="J199" i="46"/>
  <c r="AA199" i="46" s="1"/>
  <c r="I199" i="46"/>
  <c r="AC199" i="46" s="1"/>
  <c r="H199" i="46"/>
  <c r="G199" i="46"/>
  <c r="AB199" i="46" s="1"/>
  <c r="F199" i="46"/>
  <c r="E199" i="46"/>
  <c r="J151" i="46"/>
  <c r="AA151" i="46" s="1"/>
  <c r="I151" i="46"/>
  <c r="AC151" i="46" s="1"/>
  <c r="H151" i="46"/>
  <c r="G151" i="46"/>
  <c r="AB151" i="46" s="1"/>
  <c r="F151" i="46"/>
  <c r="J150" i="46"/>
  <c r="AA150" i="46" s="1"/>
  <c r="I150" i="46"/>
  <c r="AC150" i="46" s="1"/>
  <c r="H150" i="46"/>
  <c r="G150" i="46"/>
  <c r="AB150" i="46" s="1"/>
  <c r="F150" i="46"/>
  <c r="J149" i="46"/>
  <c r="AA149" i="46" s="1"/>
  <c r="I149" i="46"/>
  <c r="AC149" i="46" s="1"/>
  <c r="H149" i="46"/>
  <c r="G149" i="46"/>
  <c r="AB149" i="46" s="1"/>
  <c r="F149" i="46"/>
  <c r="J148" i="46"/>
  <c r="AA148" i="46" s="1"/>
  <c r="I148" i="46"/>
  <c r="AC148" i="46" s="1"/>
  <c r="H148" i="46"/>
  <c r="G148" i="46"/>
  <c r="AB148" i="46" s="1"/>
  <c r="F148" i="46"/>
  <c r="J147" i="46"/>
  <c r="AA147" i="46" s="1"/>
  <c r="I147" i="46"/>
  <c r="AC147" i="46" s="1"/>
  <c r="H147" i="46"/>
  <c r="G147" i="46"/>
  <c r="AB147" i="46" s="1"/>
  <c r="F147" i="46"/>
  <c r="J146" i="46"/>
  <c r="AA146" i="46" s="1"/>
  <c r="I146" i="46"/>
  <c r="H146" i="46"/>
  <c r="G146" i="46"/>
  <c r="F146" i="46"/>
  <c r="J145" i="46"/>
  <c r="AA145" i="46" s="1"/>
  <c r="I145" i="46"/>
  <c r="AC145" i="46" s="1"/>
  <c r="H145" i="46"/>
  <c r="G145" i="46"/>
  <c r="AB145" i="46" s="1"/>
  <c r="F145" i="46"/>
  <c r="J144" i="46"/>
  <c r="I144" i="46"/>
  <c r="H144" i="46"/>
  <c r="G144" i="46"/>
  <c r="F144" i="46"/>
  <c r="J143" i="46"/>
  <c r="AA143" i="46" s="1"/>
  <c r="I143" i="46"/>
  <c r="AC143" i="46" s="1"/>
  <c r="H143" i="46"/>
  <c r="G143" i="46"/>
  <c r="AB143" i="46" s="1"/>
  <c r="F143" i="46"/>
  <c r="E151" i="46"/>
  <c r="E150" i="46"/>
  <c r="E149" i="46"/>
  <c r="E148" i="46"/>
  <c r="E147" i="46"/>
  <c r="E146" i="46"/>
  <c r="E145" i="46"/>
  <c r="E144" i="46"/>
  <c r="E143" i="46"/>
  <c r="AA144" i="46" l="1"/>
  <c r="AB144" i="46"/>
  <c r="AC144" i="46"/>
  <c r="AH253" i="46"/>
  <c r="AF253" i="46"/>
  <c r="AG253" i="46"/>
  <c r="AF242" i="46"/>
  <c r="AG242" i="46"/>
  <c r="AH242" i="46"/>
  <c r="N211" i="46"/>
  <c r="O211" i="46"/>
  <c r="N212" i="46"/>
  <c r="O212" i="46"/>
  <c r="L213" i="46"/>
  <c r="M213" i="46"/>
  <c r="N213" i="46"/>
  <c r="L214" i="46"/>
  <c r="M214" i="46"/>
  <c r="N214" i="46"/>
  <c r="O214" i="46"/>
  <c r="L215" i="46"/>
  <c r="M215" i="46"/>
  <c r="N215" i="46"/>
  <c r="O215" i="46"/>
  <c r="AD210" i="46"/>
  <c r="P216" i="46"/>
  <c r="P214" i="46"/>
  <c r="P215" i="46"/>
  <c r="P213" i="46"/>
  <c r="P212" i="46"/>
  <c r="P211" i="46"/>
  <c r="AA217" i="46"/>
  <c r="AC217" i="46"/>
  <c r="AB217" i="46"/>
  <c r="L212" i="46"/>
  <c r="M212" i="46"/>
  <c r="O213" i="46"/>
  <c r="K213" i="46"/>
  <c r="K214" i="46"/>
  <c r="L216" i="46"/>
  <c r="K215" i="46"/>
  <c r="M216" i="46"/>
  <c r="K211" i="46"/>
  <c r="K216" i="46"/>
  <c r="O216" i="46"/>
  <c r="M211" i="46"/>
  <c r="AH217" i="46"/>
  <c r="AG217" i="46"/>
  <c r="AI217" i="46"/>
  <c r="AC146" i="46"/>
  <c r="AB146" i="46"/>
  <c r="Q275" i="47" l="1"/>
  <c r="Q278" i="47" s="1"/>
  <c r="P275" i="47"/>
  <c r="P278" i="47" s="1"/>
  <c r="O275" i="47"/>
  <c r="O278" i="47" s="1"/>
  <c r="N275" i="47"/>
  <c r="N277" i="47" s="1"/>
  <c r="M275" i="47"/>
  <c r="M277" i="47" s="1"/>
  <c r="L275" i="47"/>
  <c r="L277" i="47" s="1"/>
  <c r="L278" i="47" l="1"/>
  <c r="M276" i="47"/>
  <c r="O276" i="47"/>
  <c r="P276" i="47"/>
  <c r="O277" i="47"/>
  <c r="P277" i="47"/>
  <c r="Q277" i="47"/>
  <c r="N276" i="47"/>
  <c r="M278" i="47"/>
  <c r="N278" i="47"/>
  <c r="Q276" i="47"/>
  <c r="L276" i="47"/>
  <c r="Q116" i="47"/>
  <c r="P116" i="47"/>
  <c r="O116" i="47"/>
  <c r="Q104" i="47"/>
  <c r="T110" i="47" s="1"/>
  <c r="T115" i="47" s="1"/>
  <c r="P104" i="47"/>
  <c r="S110" i="47" s="1"/>
  <c r="S115" i="47" s="1"/>
  <c r="O104" i="47"/>
  <c r="R110" i="47" s="1"/>
  <c r="R115" i="47" s="1"/>
  <c r="R111" i="47" l="1"/>
  <c r="R113" i="47"/>
  <c r="S111" i="47"/>
  <c r="T111" i="47"/>
  <c r="S112" i="47"/>
  <c r="T112" i="47"/>
  <c r="S113" i="47"/>
  <c r="T113" i="47"/>
  <c r="S114" i="47"/>
  <c r="S116" i="47" s="1"/>
  <c r="T114" i="47"/>
  <c r="R112" i="47"/>
  <c r="R114" i="47"/>
  <c r="R98" i="47"/>
  <c r="S98" i="47"/>
  <c r="T98" i="47"/>
  <c r="R116" i="47"/>
  <c r="T101" i="47" l="1"/>
  <c r="T103" i="47"/>
  <c r="T100" i="47"/>
  <c r="T102" i="47"/>
  <c r="T99" i="47"/>
  <c r="S103" i="47"/>
  <c r="S99" i="47"/>
  <c r="S101" i="47"/>
  <c r="S100" i="47"/>
  <c r="S102" i="47"/>
  <c r="R100" i="47"/>
  <c r="R99" i="47"/>
  <c r="R103" i="47"/>
  <c r="R102" i="47"/>
  <c r="R101" i="47"/>
  <c r="R104" i="47" l="1"/>
  <c r="S104" i="47"/>
  <c r="P170" i="45" l="1"/>
  <c r="P171" i="45"/>
  <c r="P172" i="45"/>
  <c r="P173" i="45"/>
  <c r="P174" i="45"/>
  <c r="P175" i="45"/>
  <c r="P176" i="45"/>
  <c r="K164" i="45" l="1"/>
  <c r="J164" i="45"/>
  <c r="I164" i="45"/>
  <c r="H164" i="45"/>
  <c r="G164" i="45"/>
  <c r="F164" i="45"/>
  <c r="F824" i="41" l="1"/>
  <c r="G824" i="41"/>
  <c r="H824" i="41"/>
  <c r="I824" i="41"/>
  <c r="J824" i="41"/>
  <c r="K824" i="41"/>
  <c r="F582" i="41" l="1"/>
  <c r="G582" i="41"/>
  <c r="H582" i="41"/>
  <c r="F328" i="41"/>
  <c r="F343" i="41"/>
  <c r="F359" i="41"/>
  <c r="F374" i="41"/>
  <c r="F390" i="41"/>
  <c r="F405" i="41"/>
  <c r="F421" i="41"/>
  <c r="F436" i="41"/>
  <c r="F449" i="41"/>
  <c r="F462" i="41"/>
  <c r="F476" i="41"/>
  <c r="F491" i="41"/>
  <c r="F505" i="41"/>
  <c r="F520" i="41"/>
  <c r="F536" i="41"/>
  <c r="F551" i="41"/>
  <c r="F567" i="41"/>
  <c r="F599" i="41"/>
  <c r="F617" i="41"/>
  <c r="F634" i="41"/>
  <c r="F646" i="41"/>
  <c r="F660" i="41"/>
  <c r="F676" i="41"/>
  <c r="F689" i="41"/>
  <c r="F705" i="41"/>
  <c r="F716" i="41"/>
  <c r="F738" i="41"/>
  <c r="F752" i="41"/>
  <c r="F770" i="41"/>
  <c r="F788" i="41"/>
  <c r="F806" i="41"/>
  <c r="F842" i="41"/>
  <c r="F860" i="41"/>
  <c r="F878" i="41"/>
  <c r="F896" i="41"/>
  <c r="F911" i="41"/>
  <c r="F922" i="41"/>
  <c r="F932" i="41"/>
  <c r="F946" i="41"/>
  <c r="F964" i="41"/>
  <c r="F981" i="41"/>
  <c r="F998" i="41"/>
  <c r="L832" i="41" l="1"/>
  <c r="L868" i="41"/>
  <c r="L796" i="41"/>
  <c r="L760" i="41"/>
  <c r="H298" i="41"/>
  <c r="G298" i="41"/>
  <c r="F298" i="41"/>
  <c r="K291" i="41"/>
  <c r="J291" i="41"/>
  <c r="I291" i="41"/>
  <c r="H284" i="41"/>
  <c r="G284" i="41"/>
  <c r="F284" i="41"/>
  <c r="H269" i="41"/>
  <c r="G269" i="41"/>
  <c r="F269" i="41"/>
  <c r="H255" i="41"/>
  <c r="G255" i="41"/>
  <c r="F255" i="41"/>
  <c r="H240" i="41"/>
  <c r="G240" i="41"/>
  <c r="F240" i="41"/>
  <c r="H226" i="41"/>
  <c r="G226" i="41"/>
  <c r="F226" i="41"/>
  <c r="H213" i="41"/>
  <c r="G213" i="41"/>
  <c r="F213" i="41"/>
  <c r="K262" i="41" l="1"/>
  <c r="K248" i="41"/>
  <c r="K234" i="41"/>
  <c r="K277" i="41"/>
  <c r="K206" i="41"/>
  <c r="K219" i="41"/>
  <c r="J277" i="41"/>
  <c r="J234" i="41"/>
  <c r="J248" i="41"/>
  <c r="J206" i="41"/>
  <c r="J262" i="41"/>
  <c r="J219" i="41"/>
  <c r="I206" i="41"/>
  <c r="I262" i="41"/>
  <c r="I219" i="41"/>
  <c r="I248" i="41"/>
  <c r="I277" i="41"/>
  <c r="I234" i="41"/>
  <c r="I235" i="41" l="1"/>
  <c r="I236" i="41"/>
  <c r="I238" i="41"/>
  <c r="I239" i="41"/>
  <c r="I237" i="41"/>
  <c r="J212" i="41"/>
  <c r="J209" i="41"/>
  <c r="J208" i="41"/>
  <c r="J211" i="41"/>
  <c r="J207" i="41"/>
  <c r="J210" i="41"/>
  <c r="I252" i="41"/>
  <c r="I251" i="41"/>
  <c r="I250" i="41"/>
  <c r="I249" i="41"/>
  <c r="I253" i="41"/>
  <c r="I254" i="41"/>
  <c r="I264" i="41"/>
  <c r="I268" i="41"/>
  <c r="I265" i="41"/>
  <c r="I267" i="41"/>
  <c r="I263" i="41"/>
  <c r="I266" i="41"/>
  <c r="J224" i="41"/>
  <c r="J222" i="41"/>
  <c r="J220" i="41"/>
  <c r="J223" i="41"/>
  <c r="J221" i="41"/>
  <c r="J225" i="41"/>
  <c r="J253" i="41"/>
  <c r="J254" i="41"/>
  <c r="J251" i="41"/>
  <c r="J252" i="41"/>
  <c r="J250" i="41"/>
  <c r="J249" i="41"/>
  <c r="J283" i="41"/>
  <c r="J280" i="41"/>
  <c r="J279" i="41"/>
  <c r="J282" i="41"/>
  <c r="J278" i="41"/>
  <c r="J281" i="41"/>
  <c r="K252" i="41"/>
  <c r="K251" i="41"/>
  <c r="K249" i="41"/>
  <c r="K254" i="41"/>
  <c r="K253" i="41"/>
  <c r="K250" i="41"/>
  <c r="I282" i="41"/>
  <c r="I279" i="41"/>
  <c r="I283" i="41"/>
  <c r="I278" i="41"/>
  <c r="I280" i="41"/>
  <c r="I281" i="41"/>
  <c r="I224" i="41"/>
  <c r="I223" i="41"/>
  <c r="I220" i="41"/>
  <c r="I225" i="41"/>
  <c r="I222" i="41"/>
  <c r="I221" i="41"/>
  <c r="I210" i="41"/>
  <c r="I207" i="41"/>
  <c r="I212" i="41"/>
  <c r="I211" i="41"/>
  <c r="I209" i="41"/>
  <c r="I208" i="41"/>
  <c r="J265" i="41"/>
  <c r="J266" i="41"/>
  <c r="J264" i="41"/>
  <c r="J263" i="41"/>
  <c r="J268" i="41"/>
  <c r="J267" i="41"/>
  <c r="J236" i="41"/>
  <c r="J238" i="41"/>
  <c r="J239" i="41"/>
  <c r="J235" i="41"/>
  <c r="J237" i="41"/>
  <c r="K221" i="41"/>
  <c r="K222" i="41"/>
  <c r="K224" i="41"/>
  <c r="K225" i="41"/>
  <c r="K220" i="41"/>
  <c r="K223" i="41"/>
  <c r="K207" i="41"/>
  <c r="K212" i="41"/>
  <c r="K209" i="41"/>
  <c r="K208" i="41"/>
  <c r="K210" i="41"/>
  <c r="K211" i="41"/>
  <c r="K283" i="41"/>
  <c r="K280" i="41"/>
  <c r="K279" i="41"/>
  <c r="K282" i="41"/>
  <c r="K281" i="41"/>
  <c r="K278" i="41"/>
  <c r="K237" i="41"/>
  <c r="K239" i="41"/>
  <c r="K236" i="41"/>
  <c r="K238" i="41"/>
  <c r="K235" i="41"/>
  <c r="K267" i="41"/>
  <c r="K264" i="41"/>
  <c r="K266" i="41"/>
  <c r="K265" i="41"/>
  <c r="K263" i="41"/>
  <c r="K268" i="41"/>
  <c r="Q230" i="26"/>
  <c r="P230" i="26"/>
  <c r="O230" i="26"/>
  <c r="N230" i="26"/>
  <c r="M230" i="26"/>
  <c r="L230" i="26"/>
  <c r="Q218" i="26"/>
  <c r="P218" i="26"/>
  <c r="O218" i="26"/>
  <c r="N218" i="26"/>
  <c r="M218" i="26"/>
  <c r="L218" i="26"/>
  <c r="V192" i="46"/>
  <c r="U192" i="46"/>
  <c r="T192" i="46"/>
  <c r="S192" i="46"/>
  <c r="R192" i="46"/>
  <c r="Q192" i="46"/>
  <c r="J192" i="46"/>
  <c r="P185" i="46" s="1"/>
  <c r="I192" i="46"/>
  <c r="O185" i="46" s="1"/>
  <c r="H192" i="46"/>
  <c r="N185" i="46" s="1"/>
  <c r="G192" i="46"/>
  <c r="M185" i="46" s="1"/>
  <c r="F192" i="46"/>
  <c r="L185" i="46" s="1"/>
  <c r="E192" i="46"/>
  <c r="K185" i="46" s="1"/>
  <c r="AI191" i="46"/>
  <c r="AH191" i="46"/>
  <c r="AG191" i="46"/>
  <c r="AC191" i="46"/>
  <c r="AB191" i="46"/>
  <c r="AA191" i="46"/>
  <c r="AI190" i="46"/>
  <c r="AH190" i="46"/>
  <c r="AG190" i="46"/>
  <c r="AC190" i="46"/>
  <c r="AB190" i="46"/>
  <c r="AA190" i="46"/>
  <c r="AI189" i="46"/>
  <c r="AH189" i="46"/>
  <c r="AG189" i="46"/>
  <c r="AC189" i="46"/>
  <c r="AB189" i="46"/>
  <c r="AA189" i="46"/>
  <c r="AI188" i="46"/>
  <c r="AH188" i="46"/>
  <c r="AG188" i="46"/>
  <c r="AC188" i="46"/>
  <c r="AB188" i="46"/>
  <c r="AA188" i="46"/>
  <c r="AI187" i="46"/>
  <c r="AH187" i="46"/>
  <c r="AG187" i="46"/>
  <c r="AC187" i="46"/>
  <c r="AB187" i="46"/>
  <c r="AA187" i="46"/>
  <c r="AI186" i="46"/>
  <c r="AH186" i="46"/>
  <c r="AG186" i="46"/>
  <c r="AC186" i="46"/>
  <c r="AB186" i="46"/>
  <c r="AA186" i="46"/>
  <c r="AE213" i="46" l="1"/>
  <c r="AE215" i="46"/>
  <c r="AE214" i="46"/>
  <c r="AE216" i="46"/>
  <c r="AE212" i="46"/>
  <c r="AF213" i="46"/>
  <c r="AF216" i="46"/>
  <c r="AF212" i="46"/>
  <c r="AF214" i="46"/>
  <c r="AF215" i="46"/>
  <c r="AD216" i="46"/>
  <c r="AD212" i="46"/>
  <c r="AD214" i="46"/>
  <c r="AD215" i="46"/>
  <c r="AD213" i="46"/>
  <c r="K190" i="46"/>
  <c r="L189" i="46"/>
  <c r="AE185" i="46"/>
  <c r="AD185" i="46"/>
  <c r="N190" i="46"/>
  <c r="AF185" i="46"/>
  <c r="P187" i="46"/>
  <c r="N191" i="46"/>
  <c r="O191" i="46"/>
  <c r="P191" i="46"/>
  <c r="AH192" i="46"/>
  <c r="N186" i="46"/>
  <c r="O186" i="46"/>
  <c r="P186" i="46"/>
  <c r="L187" i="46"/>
  <c r="M187" i="46"/>
  <c r="AA192" i="46"/>
  <c r="N187" i="46"/>
  <c r="AB192" i="46"/>
  <c r="O187" i="46"/>
  <c r="K191" i="46"/>
  <c r="L186" i="46"/>
  <c r="M186" i="46"/>
  <c r="AG192" i="46"/>
  <c r="M188" i="46"/>
  <c r="N188" i="46"/>
  <c r="O189" i="46"/>
  <c r="P189" i="46"/>
  <c r="L190" i="46"/>
  <c r="M190" i="46"/>
  <c r="K186" i="46"/>
  <c r="AI192" i="46"/>
  <c r="K188" i="46"/>
  <c r="P190" i="46"/>
  <c r="K189" i="46"/>
  <c r="L191" i="46"/>
  <c r="AC192" i="46"/>
  <c r="L188" i="46"/>
  <c r="O188" i="46"/>
  <c r="P188" i="46"/>
  <c r="M189" i="46"/>
  <c r="N189" i="46"/>
  <c r="K187" i="46"/>
  <c r="O190" i="46"/>
  <c r="M191" i="46"/>
  <c r="V164" i="46"/>
  <c r="U164" i="46"/>
  <c r="T164" i="46"/>
  <c r="S164" i="46"/>
  <c r="R164" i="46"/>
  <c r="Q164" i="46"/>
  <c r="J164" i="46"/>
  <c r="P157" i="46" s="1"/>
  <c r="I164" i="46"/>
  <c r="O157" i="46" s="1"/>
  <c r="H164" i="46"/>
  <c r="N157" i="46" s="1"/>
  <c r="G164" i="46"/>
  <c r="M157" i="46" s="1"/>
  <c r="F164" i="46"/>
  <c r="L157" i="46" s="1"/>
  <c r="E164" i="46"/>
  <c r="K157" i="46" s="1"/>
  <c r="AI163" i="46"/>
  <c r="AH163" i="46"/>
  <c r="AG163" i="46"/>
  <c r="AC163" i="46"/>
  <c r="AB163" i="46"/>
  <c r="AA163" i="46"/>
  <c r="AI162" i="46"/>
  <c r="AH162" i="46"/>
  <c r="AG162" i="46"/>
  <c r="AC162" i="46"/>
  <c r="AB162" i="46"/>
  <c r="AA162" i="46"/>
  <c r="AI161" i="46"/>
  <c r="AH161" i="46"/>
  <c r="AG161" i="46"/>
  <c r="AC161" i="46"/>
  <c r="AB161" i="46"/>
  <c r="AA161" i="46"/>
  <c r="AI160" i="46"/>
  <c r="AH160" i="46"/>
  <c r="AG160" i="46"/>
  <c r="AC160" i="46"/>
  <c r="AB160" i="46"/>
  <c r="AA160" i="46"/>
  <c r="AI159" i="46"/>
  <c r="AH159" i="46"/>
  <c r="AG159" i="46"/>
  <c r="AC159" i="46"/>
  <c r="AB159" i="46"/>
  <c r="AA159" i="46"/>
  <c r="AI158" i="46"/>
  <c r="AH158" i="46"/>
  <c r="AG158" i="46"/>
  <c r="AC158" i="46"/>
  <c r="AB158" i="46"/>
  <c r="AA158" i="46"/>
  <c r="O217" i="46" l="1"/>
  <c r="AF211" i="46"/>
  <c r="AF217" i="46" s="1"/>
  <c r="L217" i="46"/>
  <c r="K217" i="46"/>
  <c r="P217" i="46"/>
  <c r="AD211" i="46"/>
  <c r="AD217" i="46" s="1"/>
  <c r="M217" i="46"/>
  <c r="AE211" i="46"/>
  <c r="AE217" i="46" s="1"/>
  <c r="N217" i="46"/>
  <c r="AG164" i="46"/>
  <c r="N163" i="46"/>
  <c r="N192" i="46"/>
  <c r="N160" i="46"/>
  <c r="N159" i="46"/>
  <c r="N158" i="46"/>
  <c r="N162" i="46"/>
  <c r="N161" i="46"/>
  <c r="L163" i="46"/>
  <c r="L162" i="46"/>
  <c r="L192" i="46"/>
  <c r="L160" i="46"/>
  <c r="L159" i="46"/>
  <c r="L158" i="46"/>
  <c r="L161" i="46"/>
  <c r="AE157" i="46"/>
  <c r="AE189" i="46"/>
  <c r="AE187" i="46"/>
  <c r="M163" i="46"/>
  <c r="M161" i="46"/>
  <c r="M160" i="46"/>
  <c r="M159" i="46"/>
  <c r="AE191" i="46"/>
  <c r="M158" i="46"/>
  <c r="M162" i="46"/>
  <c r="AE190" i="46"/>
  <c r="AE188" i="46"/>
  <c r="AF157" i="46"/>
  <c r="O160" i="46"/>
  <c r="O158" i="46"/>
  <c r="O162" i="46"/>
  <c r="AF190" i="46"/>
  <c r="O161" i="46"/>
  <c r="O159" i="46"/>
  <c r="AF191" i="46"/>
  <c r="AF189" i="46"/>
  <c r="AF187" i="46"/>
  <c r="O163" i="46"/>
  <c r="AF188" i="46"/>
  <c r="K163" i="46"/>
  <c r="K162" i="46"/>
  <c r="K160" i="46"/>
  <c r="K192" i="46"/>
  <c r="K161" i="46"/>
  <c r="K159" i="46"/>
  <c r="K158" i="46"/>
  <c r="AD157" i="46"/>
  <c r="AD187" i="46"/>
  <c r="P163" i="46"/>
  <c r="P161" i="46"/>
  <c r="AD188" i="46"/>
  <c r="P159" i="46"/>
  <c r="AD191" i="46"/>
  <c r="AD189" i="46"/>
  <c r="P158" i="46"/>
  <c r="P162" i="46"/>
  <c r="AD190" i="46"/>
  <c r="P160" i="46"/>
  <c r="AC164" i="46"/>
  <c r="AA164" i="46"/>
  <c r="AH164" i="46"/>
  <c r="AB164" i="46"/>
  <c r="AI164" i="46"/>
  <c r="V136" i="46"/>
  <c r="U136" i="46"/>
  <c r="T136" i="46"/>
  <c r="S136" i="46"/>
  <c r="R136" i="46"/>
  <c r="Q136" i="46"/>
  <c r="J136" i="46"/>
  <c r="P126" i="46" s="1"/>
  <c r="I136" i="46"/>
  <c r="O126" i="46" s="1"/>
  <c r="H136" i="46"/>
  <c r="N126" i="46" s="1"/>
  <c r="G136" i="46"/>
  <c r="M126" i="46" s="1"/>
  <c r="F136" i="46"/>
  <c r="L126" i="46" s="1"/>
  <c r="E136" i="46"/>
  <c r="K126" i="46" s="1"/>
  <c r="AI135" i="46"/>
  <c r="AH135" i="46"/>
  <c r="AG135" i="46"/>
  <c r="AC135" i="46"/>
  <c r="AB135" i="46"/>
  <c r="AA135" i="46"/>
  <c r="AI134" i="46"/>
  <c r="AH134" i="46"/>
  <c r="AG134" i="46"/>
  <c r="AC134" i="46"/>
  <c r="AB134" i="46"/>
  <c r="AA134" i="46"/>
  <c r="AI133" i="46"/>
  <c r="AH133" i="46"/>
  <c r="AG133" i="46"/>
  <c r="AC133" i="46"/>
  <c r="AB133" i="46"/>
  <c r="AA133" i="46"/>
  <c r="AI132" i="46"/>
  <c r="AH132" i="46"/>
  <c r="AG132" i="46"/>
  <c r="AC132" i="46"/>
  <c r="AB132" i="46"/>
  <c r="AA132" i="46"/>
  <c r="AI131" i="46"/>
  <c r="AH131" i="46"/>
  <c r="AG131" i="46"/>
  <c r="AC131" i="46"/>
  <c r="AB131" i="46"/>
  <c r="AA131" i="46"/>
  <c r="AI130" i="46"/>
  <c r="AH130" i="46"/>
  <c r="AG130" i="46"/>
  <c r="AC130" i="46"/>
  <c r="AB130" i="46"/>
  <c r="AA130" i="46"/>
  <c r="AI129" i="46"/>
  <c r="AH129" i="46"/>
  <c r="AG129" i="46"/>
  <c r="AC129" i="46"/>
  <c r="AB129" i="46"/>
  <c r="AA129" i="46"/>
  <c r="AI128" i="46"/>
  <c r="AH128" i="46"/>
  <c r="AG128" i="46"/>
  <c r="AC128" i="46"/>
  <c r="AB128" i="46"/>
  <c r="AA128" i="46"/>
  <c r="AI127" i="46"/>
  <c r="AH127" i="46"/>
  <c r="AG127" i="46"/>
  <c r="AC127" i="46"/>
  <c r="AB127" i="46"/>
  <c r="AA127" i="46"/>
  <c r="V120" i="46"/>
  <c r="U120" i="46"/>
  <c r="T120" i="46"/>
  <c r="S120" i="46"/>
  <c r="R120" i="46"/>
  <c r="Q120" i="46"/>
  <c r="J120" i="46"/>
  <c r="P110" i="46" s="1"/>
  <c r="I120" i="46"/>
  <c r="O110" i="46" s="1"/>
  <c r="H120" i="46"/>
  <c r="N110" i="46" s="1"/>
  <c r="G120" i="46"/>
  <c r="M110" i="46" s="1"/>
  <c r="F120" i="46"/>
  <c r="L110" i="46" s="1"/>
  <c r="E120" i="46"/>
  <c r="K110" i="46" s="1"/>
  <c r="AI119" i="46"/>
  <c r="AH119" i="46"/>
  <c r="AG119" i="46"/>
  <c r="AC119" i="46"/>
  <c r="AB119" i="46"/>
  <c r="AA119" i="46"/>
  <c r="AI118" i="46"/>
  <c r="AH118" i="46"/>
  <c r="AG118" i="46"/>
  <c r="AC118" i="46"/>
  <c r="AB118" i="46"/>
  <c r="AA118" i="46"/>
  <c r="AI117" i="46"/>
  <c r="AH117" i="46"/>
  <c r="AG117" i="46"/>
  <c r="AC117" i="46"/>
  <c r="AB117" i="46"/>
  <c r="AA117" i="46"/>
  <c r="AI116" i="46"/>
  <c r="AH116" i="46"/>
  <c r="AG116" i="46"/>
  <c r="AC116" i="46"/>
  <c r="AB116" i="46"/>
  <c r="AA116" i="46"/>
  <c r="AI115" i="46"/>
  <c r="AH115" i="46"/>
  <c r="AG115" i="46"/>
  <c r="AC115" i="46"/>
  <c r="AB115" i="46"/>
  <c r="AA115" i="46"/>
  <c r="AI114" i="46"/>
  <c r="AH114" i="46"/>
  <c r="AG114" i="46"/>
  <c r="AC114" i="46"/>
  <c r="AB114" i="46"/>
  <c r="AA114" i="46"/>
  <c r="AI113" i="46"/>
  <c r="AH113" i="46"/>
  <c r="AG113" i="46"/>
  <c r="AC113" i="46"/>
  <c r="AB113" i="46"/>
  <c r="AA113" i="46"/>
  <c r="AI112" i="46"/>
  <c r="AH112" i="46"/>
  <c r="AG112" i="46"/>
  <c r="AC112" i="46"/>
  <c r="AB112" i="46"/>
  <c r="AA112" i="46"/>
  <c r="AI111" i="46"/>
  <c r="AH111" i="46"/>
  <c r="AG111" i="46"/>
  <c r="AC111" i="46"/>
  <c r="AB111" i="46"/>
  <c r="AA111" i="46"/>
  <c r="AI294" i="47"/>
  <c r="AH294" i="47"/>
  <c r="AG294" i="47"/>
  <c r="AI293" i="47"/>
  <c r="AH293" i="47"/>
  <c r="AG293" i="47"/>
  <c r="AI292" i="47"/>
  <c r="AH292" i="47"/>
  <c r="AG292" i="47"/>
  <c r="AI291" i="47"/>
  <c r="AH291" i="47"/>
  <c r="AG291" i="47"/>
  <c r="AI290" i="47"/>
  <c r="AH290" i="47"/>
  <c r="AG290" i="47"/>
  <c r="AI289" i="47"/>
  <c r="AH289" i="47"/>
  <c r="AG289" i="47"/>
  <c r="AI288" i="47"/>
  <c r="AH288" i="47"/>
  <c r="AG288" i="47"/>
  <c r="AI287" i="47"/>
  <c r="AH287" i="47"/>
  <c r="AG287" i="47"/>
  <c r="V285" i="47"/>
  <c r="V293" i="47" s="1"/>
  <c r="AJ293" i="47" s="1"/>
  <c r="U285" i="47"/>
  <c r="U287" i="47" s="1"/>
  <c r="AL287" i="47" s="1"/>
  <c r="T285" i="47"/>
  <c r="T287" i="47" s="1"/>
  <c r="S285" i="47"/>
  <c r="S288" i="47" s="1"/>
  <c r="AK288" i="47" s="1"/>
  <c r="R285" i="47"/>
  <c r="R292" i="47" s="1"/>
  <c r="Q285" i="47"/>
  <c r="Q293" i="47" s="1"/>
  <c r="P295" i="47"/>
  <c r="O295" i="47"/>
  <c r="N295" i="47"/>
  <c r="M295" i="47"/>
  <c r="L295" i="47"/>
  <c r="K295" i="47"/>
  <c r="AI286" i="47"/>
  <c r="AH286" i="47"/>
  <c r="AG286" i="47"/>
  <c r="K279" i="47"/>
  <c r="J279" i="47"/>
  <c r="I279" i="47"/>
  <c r="H279" i="47"/>
  <c r="G279" i="47"/>
  <c r="F279" i="47"/>
  <c r="AD278" i="47"/>
  <c r="AC278" i="47"/>
  <c r="AB278" i="47"/>
  <c r="AD277" i="47"/>
  <c r="AC277" i="47"/>
  <c r="AB277" i="47"/>
  <c r="AD276" i="47"/>
  <c r="AC276" i="47"/>
  <c r="AB276" i="47"/>
  <c r="K270" i="47"/>
  <c r="J270" i="47"/>
  <c r="I270" i="47"/>
  <c r="H270" i="47"/>
  <c r="G270" i="47"/>
  <c r="F270" i="47"/>
  <c r="AD269" i="47"/>
  <c r="AC269" i="47"/>
  <c r="AB269" i="47"/>
  <c r="AD268" i="47"/>
  <c r="AC268" i="47"/>
  <c r="AB268" i="47"/>
  <c r="AD267" i="47"/>
  <c r="AC267" i="47"/>
  <c r="AB267" i="47"/>
  <c r="K261" i="47"/>
  <c r="J261" i="47"/>
  <c r="I261" i="47"/>
  <c r="H261" i="47"/>
  <c r="G261" i="47"/>
  <c r="F261" i="47"/>
  <c r="AD260" i="47"/>
  <c r="AC260" i="47"/>
  <c r="AB260" i="47"/>
  <c r="AD259" i="47"/>
  <c r="AC259" i="47"/>
  <c r="AB259" i="47"/>
  <c r="AD258" i="47"/>
  <c r="AC258" i="47"/>
  <c r="AB258" i="47"/>
  <c r="O237" i="47"/>
  <c r="N237" i="47"/>
  <c r="M237" i="47"/>
  <c r="L237" i="47"/>
  <c r="K237" i="47"/>
  <c r="J237" i="47"/>
  <c r="AH236" i="47"/>
  <c r="AG236" i="47"/>
  <c r="AF236" i="47"/>
  <c r="AH235" i="47"/>
  <c r="AG235" i="47"/>
  <c r="AF235" i="47"/>
  <c r="AH234" i="47"/>
  <c r="AG234" i="47"/>
  <c r="AF234" i="47"/>
  <c r="AH233" i="47"/>
  <c r="AG233" i="47"/>
  <c r="AF233" i="47"/>
  <c r="AH232" i="47"/>
  <c r="AG232" i="47"/>
  <c r="AF232" i="47"/>
  <c r="AH231" i="47"/>
  <c r="AG231" i="47"/>
  <c r="AF231" i="47"/>
  <c r="AH230" i="47"/>
  <c r="AG230" i="47"/>
  <c r="AF230" i="47"/>
  <c r="AH229" i="47"/>
  <c r="AG229" i="47"/>
  <c r="AF229" i="47"/>
  <c r="O223" i="47"/>
  <c r="N223" i="47"/>
  <c r="M223" i="47"/>
  <c r="L223" i="47"/>
  <c r="K223" i="47"/>
  <c r="J223" i="47"/>
  <c r="AH222" i="47"/>
  <c r="AG222" i="47"/>
  <c r="AF222" i="47"/>
  <c r="AH221" i="47"/>
  <c r="AG221" i="47"/>
  <c r="AF221" i="47"/>
  <c r="AH220" i="47"/>
  <c r="AG220" i="47"/>
  <c r="AF220" i="47"/>
  <c r="AH219" i="47"/>
  <c r="AG219" i="47"/>
  <c r="AF219" i="47"/>
  <c r="AH218" i="47"/>
  <c r="AG218" i="47"/>
  <c r="AF218" i="47"/>
  <c r="AH217" i="47"/>
  <c r="AG217" i="47"/>
  <c r="AF217" i="47"/>
  <c r="AH216" i="47"/>
  <c r="AG216" i="47"/>
  <c r="AF216" i="47"/>
  <c r="AH215" i="47"/>
  <c r="AG215" i="47"/>
  <c r="AF215" i="47"/>
  <c r="AH214" i="47"/>
  <c r="AG214" i="47"/>
  <c r="AF214" i="47"/>
  <c r="AH213" i="47"/>
  <c r="AG213" i="47"/>
  <c r="AF213" i="47"/>
  <c r="AH212" i="47"/>
  <c r="AG212" i="47"/>
  <c r="AF212" i="47"/>
  <c r="AH205" i="47"/>
  <c r="AG205" i="47"/>
  <c r="AF205" i="47"/>
  <c r="AH204" i="47"/>
  <c r="AG204" i="47"/>
  <c r="AF204" i="47"/>
  <c r="AH203" i="47"/>
  <c r="AG203" i="47"/>
  <c r="AF203" i="47"/>
  <c r="AH202" i="47"/>
  <c r="AG202" i="47"/>
  <c r="AF202" i="47"/>
  <c r="AH201" i="47"/>
  <c r="AG201" i="47"/>
  <c r="AF201" i="47"/>
  <c r="AH200" i="47"/>
  <c r="AG200" i="47"/>
  <c r="AF200" i="47"/>
  <c r="AH199" i="47"/>
  <c r="AG199" i="47"/>
  <c r="AF199" i="47"/>
  <c r="AH198" i="47"/>
  <c r="AG198" i="47"/>
  <c r="AF198" i="47"/>
  <c r="AH197" i="47"/>
  <c r="AG197" i="47"/>
  <c r="AF197" i="47"/>
  <c r="AH196" i="47"/>
  <c r="AG196" i="47"/>
  <c r="AF196" i="47"/>
  <c r="O206" i="47"/>
  <c r="N206" i="47"/>
  <c r="M206" i="47"/>
  <c r="L206" i="47"/>
  <c r="K206" i="47"/>
  <c r="J206" i="47"/>
  <c r="AH195" i="47"/>
  <c r="AG195" i="47"/>
  <c r="AF195" i="47"/>
  <c r="AD189" i="47"/>
  <c r="AC189" i="47"/>
  <c r="AB189" i="47"/>
  <c r="AD188" i="47"/>
  <c r="AC188" i="47"/>
  <c r="AB188" i="47"/>
  <c r="AD187" i="47"/>
  <c r="AC187" i="47"/>
  <c r="AB187" i="47"/>
  <c r="K186" i="47"/>
  <c r="J186" i="47"/>
  <c r="I186" i="47"/>
  <c r="H186" i="47"/>
  <c r="G186" i="47"/>
  <c r="F186" i="47"/>
  <c r="AD185" i="47"/>
  <c r="AC185" i="47"/>
  <c r="AB185" i="47"/>
  <c r="AD184" i="47"/>
  <c r="AC184" i="47"/>
  <c r="AB184" i="47"/>
  <c r="AD183" i="47"/>
  <c r="AC183" i="47"/>
  <c r="AB183" i="47"/>
  <c r="AD182" i="47"/>
  <c r="AC182" i="47"/>
  <c r="AB182" i="47"/>
  <c r="AD181" i="47"/>
  <c r="AC181" i="47"/>
  <c r="AB181" i="47"/>
  <c r="AD180" i="47"/>
  <c r="AC180" i="47"/>
  <c r="AB180" i="47"/>
  <c r="AD174" i="47"/>
  <c r="AC174" i="47"/>
  <c r="AB174" i="47"/>
  <c r="AD173" i="47"/>
  <c r="AC173" i="47"/>
  <c r="AB173" i="47"/>
  <c r="AD172" i="47"/>
  <c r="AC172" i="47"/>
  <c r="AB172" i="47"/>
  <c r="K171" i="47"/>
  <c r="J171" i="47"/>
  <c r="I171" i="47"/>
  <c r="H171" i="47"/>
  <c r="G171" i="47"/>
  <c r="F171" i="47"/>
  <c r="AD170" i="47"/>
  <c r="AC170" i="47"/>
  <c r="AB170" i="47"/>
  <c r="AD169" i="47"/>
  <c r="AC169" i="47"/>
  <c r="AB169" i="47"/>
  <c r="AD168" i="47"/>
  <c r="AC168" i="47"/>
  <c r="AB168" i="47"/>
  <c r="AD167" i="47"/>
  <c r="AC167" i="47"/>
  <c r="AB167" i="47"/>
  <c r="AD166" i="47"/>
  <c r="AC166" i="47"/>
  <c r="AB166" i="47"/>
  <c r="AD165" i="47"/>
  <c r="AC165" i="47"/>
  <c r="AB165" i="47"/>
  <c r="AD159" i="47"/>
  <c r="AC159" i="47"/>
  <c r="AB159" i="47"/>
  <c r="AD158" i="47"/>
  <c r="AC158" i="47"/>
  <c r="AB158" i="47"/>
  <c r="AD157" i="47"/>
  <c r="AC157" i="47"/>
  <c r="AB157" i="47"/>
  <c r="K156" i="47"/>
  <c r="J156" i="47"/>
  <c r="I156" i="47"/>
  <c r="H156" i="47"/>
  <c r="G156" i="47"/>
  <c r="F156" i="47"/>
  <c r="AD155" i="47"/>
  <c r="AC155" i="47"/>
  <c r="AB155" i="47"/>
  <c r="AD154" i="47"/>
  <c r="AC154" i="47"/>
  <c r="AB154" i="47"/>
  <c r="AD153" i="47"/>
  <c r="AC153" i="47"/>
  <c r="AB153" i="47"/>
  <c r="AD152" i="47"/>
  <c r="AC152" i="47"/>
  <c r="AB152" i="47"/>
  <c r="AD151" i="47"/>
  <c r="AC151" i="47"/>
  <c r="AB151" i="47"/>
  <c r="AD150" i="47"/>
  <c r="AC150" i="47"/>
  <c r="AB150" i="47"/>
  <c r="V294" i="47" l="1"/>
  <c r="AJ294" i="47" s="1"/>
  <c r="AE126" i="46"/>
  <c r="N133" i="46"/>
  <c r="K135" i="46"/>
  <c r="L128" i="46"/>
  <c r="K111" i="46"/>
  <c r="K112" i="46"/>
  <c r="K113" i="46"/>
  <c r="K114" i="46"/>
  <c r="K116" i="46"/>
  <c r="K115" i="46"/>
  <c r="L111" i="46"/>
  <c r="L112" i="46"/>
  <c r="L113" i="46"/>
  <c r="L114" i="46"/>
  <c r="L115" i="46"/>
  <c r="L116" i="46"/>
  <c r="M111" i="46"/>
  <c r="M114" i="46"/>
  <c r="M112" i="46"/>
  <c r="M113" i="46"/>
  <c r="M115" i="46"/>
  <c r="M116" i="46"/>
  <c r="AB279" i="47"/>
  <c r="AC279" i="47"/>
  <c r="T288" i="47"/>
  <c r="U288" i="47"/>
  <c r="AL288" i="47" s="1"/>
  <c r="V288" i="47"/>
  <c r="AJ288" i="47" s="1"/>
  <c r="R294" i="47"/>
  <c r="S294" i="47"/>
  <c r="AK294" i="47" s="1"/>
  <c r="T294" i="47"/>
  <c r="U294" i="47"/>
  <c r="AL294" i="47" s="1"/>
  <c r="S289" i="47"/>
  <c r="AK289" i="47" s="1"/>
  <c r="AD279" i="47"/>
  <c r="Q286" i="47"/>
  <c r="V289" i="47"/>
  <c r="AJ289" i="47" s="1"/>
  <c r="Q287" i="47"/>
  <c r="R290" i="47"/>
  <c r="Q288" i="47"/>
  <c r="S290" i="47"/>
  <c r="AK290" i="47" s="1"/>
  <c r="Q289" i="47"/>
  <c r="T290" i="47"/>
  <c r="Q290" i="47"/>
  <c r="U290" i="47"/>
  <c r="AL290" i="47" s="1"/>
  <c r="Q291" i="47"/>
  <c r="V290" i="47"/>
  <c r="AJ290" i="47" s="1"/>
  <c r="U289" i="47"/>
  <c r="AL289" i="47" s="1"/>
  <c r="Q292" i="47"/>
  <c r="S291" i="47"/>
  <c r="AK291" i="47" s="1"/>
  <c r="V286" i="47"/>
  <c r="R287" i="47"/>
  <c r="U292" i="47"/>
  <c r="AL292" i="47" s="1"/>
  <c r="S287" i="47"/>
  <c r="AK287" i="47" s="1"/>
  <c r="V292" i="47"/>
  <c r="AJ292" i="47" s="1"/>
  <c r="T292" i="47"/>
  <c r="S293" i="47"/>
  <c r="AK293" i="47" s="1"/>
  <c r="V287" i="47"/>
  <c r="AJ287" i="47" s="1"/>
  <c r="T293" i="47"/>
  <c r="Q294" i="47"/>
  <c r="U291" i="47"/>
  <c r="AL291" i="47" s="1"/>
  <c r="V291" i="47"/>
  <c r="AJ291" i="47" s="1"/>
  <c r="T286" i="47"/>
  <c r="U286" i="47"/>
  <c r="R293" i="47"/>
  <c r="R288" i="47"/>
  <c r="U293" i="47"/>
  <c r="AL293" i="47" s="1"/>
  <c r="R289" i="47"/>
  <c r="T289" i="47"/>
  <c r="R291" i="47"/>
  <c r="T291" i="47"/>
  <c r="R286" i="47"/>
  <c r="S286" i="47"/>
  <c r="S292" i="47"/>
  <c r="AK292" i="47" s="1"/>
  <c r="P192" i="46"/>
  <c r="AD186" i="46"/>
  <c r="AD192" i="46" s="1"/>
  <c r="AF186" i="46"/>
  <c r="AF192" i="46" s="1"/>
  <c r="O192" i="46"/>
  <c r="M192" i="46"/>
  <c r="AE186" i="46"/>
  <c r="AE192" i="46" s="1"/>
  <c r="K164" i="46"/>
  <c r="L164" i="46"/>
  <c r="AE110" i="46"/>
  <c r="AE163" i="46"/>
  <c r="AE162" i="46"/>
  <c r="AE160" i="46"/>
  <c r="AE161" i="46"/>
  <c r="AE159" i="46"/>
  <c r="N113" i="46"/>
  <c r="N164" i="46"/>
  <c r="AF110" i="46"/>
  <c r="AF163" i="46"/>
  <c r="AF162" i="46"/>
  <c r="AF160" i="46"/>
  <c r="AF161" i="46"/>
  <c r="AF159" i="46"/>
  <c r="AD110" i="46"/>
  <c r="AD163" i="46"/>
  <c r="AD162" i="46"/>
  <c r="AD160" i="46"/>
  <c r="AD161" i="46"/>
  <c r="AD159" i="46"/>
  <c r="O111" i="46"/>
  <c r="P111" i="46"/>
  <c r="O112" i="46"/>
  <c r="P112" i="46"/>
  <c r="N131" i="46"/>
  <c r="L132" i="46"/>
  <c r="M132" i="46"/>
  <c r="AE132" i="46" s="1"/>
  <c r="N132" i="46"/>
  <c r="L134" i="46"/>
  <c r="M134" i="46"/>
  <c r="AE134" i="46" s="1"/>
  <c r="N134" i="46"/>
  <c r="N111" i="46"/>
  <c r="N114" i="46"/>
  <c r="O114" i="46"/>
  <c r="P114" i="46"/>
  <c r="K129" i="46"/>
  <c r="K130" i="46"/>
  <c r="K131" i="46"/>
  <c r="K132" i="46"/>
  <c r="K133" i="46"/>
  <c r="K134" i="46"/>
  <c r="M128" i="46"/>
  <c r="AE128" i="46" s="1"/>
  <c r="N128" i="46"/>
  <c r="M131" i="46"/>
  <c r="AE131" i="46" s="1"/>
  <c r="AD126" i="46"/>
  <c r="P131" i="46"/>
  <c r="AD131" i="46" s="1"/>
  <c r="P127" i="46"/>
  <c r="P132" i="46"/>
  <c r="AD132" i="46" s="1"/>
  <c r="P130" i="46"/>
  <c r="AD130" i="46" s="1"/>
  <c r="P135" i="46"/>
  <c r="AD135" i="46" s="1"/>
  <c r="P129" i="46"/>
  <c r="AD129" i="46" s="1"/>
  <c r="P134" i="46"/>
  <c r="AD134" i="46" s="1"/>
  <c r="P128" i="46"/>
  <c r="AD128" i="46" s="1"/>
  <c r="P133" i="46"/>
  <c r="AD133" i="46" s="1"/>
  <c r="AF126" i="46"/>
  <c r="O133" i="46"/>
  <c r="AF133" i="46" s="1"/>
  <c r="O127" i="46"/>
  <c r="O132" i="46"/>
  <c r="AF132" i="46" s="1"/>
  <c r="O130" i="46"/>
  <c r="AF130" i="46" s="1"/>
  <c r="O135" i="46"/>
  <c r="AF135" i="46" s="1"/>
  <c r="O129" i="46"/>
  <c r="AF129" i="46" s="1"/>
  <c r="O134" i="46"/>
  <c r="AF134" i="46" s="1"/>
  <c r="O128" i="46"/>
  <c r="AF128" i="46" s="1"/>
  <c r="O131" i="46"/>
  <c r="AF131" i="46" s="1"/>
  <c r="AA136" i="46"/>
  <c r="AG136" i="46"/>
  <c r="AH136" i="46"/>
  <c r="L129" i="46"/>
  <c r="AI136" i="46"/>
  <c r="M129" i="46"/>
  <c r="AE129" i="46" s="1"/>
  <c r="N129" i="46"/>
  <c r="L135" i="46"/>
  <c r="M135" i="46"/>
  <c r="AE135" i="46" s="1"/>
  <c r="N135" i="46"/>
  <c r="L130" i="46"/>
  <c r="M130" i="46"/>
  <c r="AE130" i="46" s="1"/>
  <c r="N130" i="46"/>
  <c r="K127" i="46"/>
  <c r="K128" i="46"/>
  <c r="L131" i="46"/>
  <c r="L127" i="46"/>
  <c r="M127" i="46"/>
  <c r="N127" i="46"/>
  <c r="L133" i="46"/>
  <c r="M133" i="46"/>
  <c r="AE133" i="46" s="1"/>
  <c r="AB136" i="46"/>
  <c r="AC136" i="46"/>
  <c r="K119" i="46"/>
  <c r="K118" i="46"/>
  <c r="K117" i="46"/>
  <c r="L117" i="46"/>
  <c r="N115" i="46"/>
  <c r="P115" i="46"/>
  <c r="O115" i="46"/>
  <c r="N116" i="46"/>
  <c r="O116" i="46"/>
  <c r="P116" i="46"/>
  <c r="M117" i="46"/>
  <c r="N117" i="46"/>
  <c r="P117" i="46"/>
  <c r="M118" i="46"/>
  <c r="N118" i="46"/>
  <c r="P118" i="46"/>
  <c r="O117" i="46"/>
  <c r="N112" i="46"/>
  <c r="L118" i="46"/>
  <c r="P113" i="46"/>
  <c r="N119" i="46"/>
  <c r="O119" i="46"/>
  <c r="O118" i="46"/>
  <c r="L119" i="46"/>
  <c r="O113" i="46"/>
  <c r="M119" i="46"/>
  <c r="P119" i="46"/>
  <c r="AG120" i="46"/>
  <c r="AI120" i="46"/>
  <c r="AB120" i="46"/>
  <c r="AC120" i="46"/>
  <c r="AH120" i="46"/>
  <c r="AA120" i="46"/>
  <c r="AH295" i="47"/>
  <c r="AI295" i="47"/>
  <c r="AB270" i="47"/>
  <c r="AC270" i="47"/>
  <c r="AD270" i="47"/>
  <c r="AG295" i="47"/>
  <c r="AB261" i="47"/>
  <c r="AC261" i="47"/>
  <c r="AD261" i="47"/>
  <c r="AF237" i="47"/>
  <c r="AG237" i="47"/>
  <c r="AH237" i="47"/>
  <c r="AF223" i="47"/>
  <c r="AG223" i="47"/>
  <c r="AH223" i="47"/>
  <c r="AC186" i="47"/>
  <c r="AF206" i="47"/>
  <c r="AG206" i="47"/>
  <c r="AH206" i="47"/>
  <c r="AB186" i="47"/>
  <c r="AD186" i="47"/>
  <c r="AC171" i="47"/>
  <c r="AD171" i="47"/>
  <c r="AB171" i="47"/>
  <c r="AB156" i="47"/>
  <c r="AC156" i="47"/>
  <c r="AD156" i="47"/>
  <c r="AD144" i="47"/>
  <c r="AC144" i="47"/>
  <c r="AB144" i="47"/>
  <c r="AD143" i="47"/>
  <c r="AC143" i="47"/>
  <c r="AB143" i="47"/>
  <c r="K142" i="47"/>
  <c r="J142" i="47"/>
  <c r="I142" i="47"/>
  <c r="H142" i="47"/>
  <c r="G142" i="47"/>
  <c r="F142" i="47"/>
  <c r="AD141" i="47"/>
  <c r="AC141" i="47"/>
  <c r="AB141" i="47"/>
  <c r="AD140" i="47"/>
  <c r="AC140" i="47"/>
  <c r="AB140" i="47"/>
  <c r="AD139" i="47"/>
  <c r="AC139" i="47"/>
  <c r="AB139" i="47"/>
  <c r="AD138" i="47"/>
  <c r="AC138" i="47"/>
  <c r="AB138" i="47"/>
  <c r="AD137" i="47"/>
  <c r="AC137" i="47"/>
  <c r="AB137" i="47"/>
  <c r="AD136" i="47"/>
  <c r="AC136" i="47"/>
  <c r="AB136" i="47"/>
  <c r="AG128" i="47"/>
  <c r="AF128" i="47"/>
  <c r="AE128" i="47"/>
  <c r="AG127" i="47"/>
  <c r="AF127" i="47"/>
  <c r="AE127" i="47"/>
  <c r="AG126" i="47"/>
  <c r="AF126" i="47"/>
  <c r="AE126" i="47"/>
  <c r="AG125" i="47"/>
  <c r="AF125" i="47"/>
  <c r="AE125" i="47"/>
  <c r="AG124" i="47"/>
  <c r="AF124" i="47"/>
  <c r="AE124" i="47"/>
  <c r="AG123" i="47"/>
  <c r="AF123" i="47"/>
  <c r="AE123" i="47"/>
  <c r="N129" i="47"/>
  <c r="M129" i="47"/>
  <c r="L129" i="47"/>
  <c r="K129" i="47"/>
  <c r="J129" i="47"/>
  <c r="I129" i="47"/>
  <c r="AG122" i="47"/>
  <c r="AF122" i="47"/>
  <c r="AE122" i="47"/>
  <c r="P92" i="47"/>
  <c r="O92" i="47"/>
  <c r="N92" i="47"/>
  <c r="M92" i="47"/>
  <c r="L92" i="47"/>
  <c r="K92" i="47"/>
  <c r="AI91" i="47"/>
  <c r="AH91" i="47"/>
  <c r="AG91" i="47"/>
  <c r="AI90" i="47"/>
  <c r="AH90" i="47"/>
  <c r="AG90" i="47"/>
  <c r="AI89" i="47"/>
  <c r="AH89" i="47"/>
  <c r="AG89" i="47"/>
  <c r="AI88" i="47"/>
  <c r="AH88" i="47"/>
  <c r="AG88" i="47"/>
  <c r="AI87" i="47"/>
  <c r="AH87" i="47"/>
  <c r="AG87" i="47"/>
  <c r="N81" i="47"/>
  <c r="M81" i="47"/>
  <c r="L81" i="47"/>
  <c r="K81" i="47"/>
  <c r="J81" i="47"/>
  <c r="I81" i="47"/>
  <c r="AG80" i="47"/>
  <c r="AF80" i="47"/>
  <c r="AE80" i="47"/>
  <c r="AG79" i="47"/>
  <c r="AF79" i="47"/>
  <c r="AE79" i="47"/>
  <c r="AG78" i="47"/>
  <c r="AF78" i="47"/>
  <c r="AE78" i="47"/>
  <c r="AG77" i="47"/>
  <c r="AF77" i="47"/>
  <c r="AE77" i="47"/>
  <c r="AG76" i="47"/>
  <c r="AF76" i="47"/>
  <c r="AE76" i="47"/>
  <c r="AG75" i="47"/>
  <c r="AF75" i="47"/>
  <c r="AE75" i="47"/>
  <c r="N69" i="47"/>
  <c r="M69" i="47"/>
  <c r="L69" i="47"/>
  <c r="K69" i="47"/>
  <c r="J69" i="47"/>
  <c r="I69" i="47"/>
  <c r="AG68" i="47"/>
  <c r="AF68" i="47"/>
  <c r="AE68" i="47"/>
  <c r="AG67" i="47"/>
  <c r="AF67" i="47"/>
  <c r="AE67" i="47"/>
  <c r="AG66" i="47"/>
  <c r="AF66" i="47"/>
  <c r="AE66" i="47"/>
  <c r="AG65" i="47"/>
  <c r="AF65" i="47"/>
  <c r="AE65" i="47"/>
  <c r="AG64" i="47"/>
  <c r="AF64" i="47"/>
  <c r="AE64" i="47"/>
  <c r="AG63" i="47"/>
  <c r="AF63" i="47"/>
  <c r="AE63" i="47"/>
  <c r="N57" i="47"/>
  <c r="M57" i="47"/>
  <c r="L57" i="47"/>
  <c r="K57" i="47"/>
  <c r="J57" i="47"/>
  <c r="I57" i="47"/>
  <c r="AG56" i="47"/>
  <c r="AF56" i="47"/>
  <c r="AE56" i="47"/>
  <c r="AG55" i="47"/>
  <c r="AF55" i="47"/>
  <c r="AE55" i="47"/>
  <c r="AG54" i="47"/>
  <c r="AF54" i="47"/>
  <c r="AE54" i="47"/>
  <c r="AG53" i="47"/>
  <c r="AF53" i="47"/>
  <c r="AE53" i="47"/>
  <c r="AG52" i="47"/>
  <c r="AF52" i="47"/>
  <c r="AE52" i="47"/>
  <c r="AG51" i="47"/>
  <c r="AF51" i="47"/>
  <c r="AE51" i="47"/>
  <c r="AG50" i="47"/>
  <c r="AF50" i="47"/>
  <c r="AE50" i="47"/>
  <c r="AG49" i="47"/>
  <c r="AF49" i="47"/>
  <c r="AE49" i="47"/>
  <c r="AG48" i="47"/>
  <c r="AF48" i="47"/>
  <c r="AE48" i="47"/>
  <c r="AG47" i="47"/>
  <c r="AF47" i="47"/>
  <c r="AE47" i="47"/>
  <c r="AG46" i="47"/>
  <c r="AF46" i="47"/>
  <c r="AE46" i="47"/>
  <c r="AG45" i="47"/>
  <c r="AF45" i="47"/>
  <c r="AE45" i="47"/>
  <c r="AG44" i="47"/>
  <c r="AF44" i="47"/>
  <c r="AE44" i="47"/>
  <c r="N38" i="47"/>
  <c r="M38" i="47"/>
  <c r="L38" i="47"/>
  <c r="K38" i="47"/>
  <c r="J38" i="47"/>
  <c r="I38" i="47"/>
  <c r="AG37" i="47"/>
  <c r="AF37" i="47"/>
  <c r="AE37" i="47"/>
  <c r="AG36" i="47"/>
  <c r="AF36" i="47"/>
  <c r="AE36" i="47"/>
  <c r="AG35" i="47"/>
  <c r="AF35" i="47"/>
  <c r="AE35" i="47"/>
  <c r="AG34" i="47"/>
  <c r="AF34" i="47"/>
  <c r="AE34" i="47"/>
  <c r="AG33" i="47"/>
  <c r="AF33" i="47"/>
  <c r="AE33" i="47"/>
  <c r="AG32" i="47"/>
  <c r="AF32" i="47"/>
  <c r="AE32" i="47"/>
  <c r="AG31" i="47"/>
  <c r="AF31" i="47"/>
  <c r="AE31" i="47"/>
  <c r="AG30" i="47"/>
  <c r="AF30" i="47"/>
  <c r="AE30" i="47"/>
  <c r="AG29" i="47"/>
  <c r="AF29" i="47"/>
  <c r="AE29" i="47"/>
  <c r="AG28" i="47"/>
  <c r="AF28" i="47"/>
  <c r="AE28" i="47"/>
  <c r="AG27" i="47"/>
  <c r="AF27" i="47"/>
  <c r="AE27" i="47"/>
  <c r="AG26" i="47"/>
  <c r="AF26" i="47"/>
  <c r="AE26" i="47"/>
  <c r="AG25" i="47"/>
  <c r="AF25" i="47"/>
  <c r="AE25" i="47"/>
  <c r="N19" i="47"/>
  <c r="M19" i="47"/>
  <c r="L19" i="47"/>
  <c r="K19" i="47"/>
  <c r="J19" i="47"/>
  <c r="I19" i="47"/>
  <c r="AG18" i="47"/>
  <c r="AF18" i="47"/>
  <c r="AE18" i="47"/>
  <c r="AG17" i="47"/>
  <c r="AF17" i="47"/>
  <c r="AE17" i="47"/>
  <c r="AG16" i="47"/>
  <c r="AF16" i="47"/>
  <c r="AE16" i="47"/>
  <c r="AG15" i="47"/>
  <c r="AF15" i="47"/>
  <c r="AE15" i="47"/>
  <c r="AG14" i="47"/>
  <c r="AF14" i="47"/>
  <c r="AE14" i="47"/>
  <c r="AG13" i="47"/>
  <c r="AF13" i="47"/>
  <c r="AE13" i="47"/>
  <c r="AG12" i="47"/>
  <c r="AF12" i="47"/>
  <c r="AE12" i="47"/>
  <c r="AG11" i="47"/>
  <c r="AF11" i="47"/>
  <c r="AE11" i="47"/>
  <c r="AG10" i="47"/>
  <c r="AF10" i="47"/>
  <c r="AE10" i="47"/>
  <c r="AG9" i="47"/>
  <c r="AF9" i="47"/>
  <c r="AE9" i="47"/>
  <c r="AG8" i="47"/>
  <c r="AF8" i="47"/>
  <c r="AE8" i="47"/>
  <c r="AG7" i="47"/>
  <c r="AF7" i="47"/>
  <c r="AE7" i="47"/>
  <c r="AG6" i="47"/>
  <c r="AF6" i="47"/>
  <c r="AE6" i="47"/>
  <c r="AD773" i="45"/>
  <c r="AC773" i="45"/>
  <c r="AB773" i="45"/>
  <c r="AD772" i="45"/>
  <c r="AC772" i="45"/>
  <c r="AB772" i="45"/>
  <c r="AD771" i="45"/>
  <c r="AC771" i="45"/>
  <c r="AB771" i="45"/>
  <c r="K770" i="45"/>
  <c r="J770" i="45"/>
  <c r="I770" i="45"/>
  <c r="H770" i="45"/>
  <c r="G770" i="45"/>
  <c r="F770" i="45"/>
  <c r="AD769" i="45"/>
  <c r="AC769" i="45"/>
  <c r="AB769" i="45"/>
  <c r="AD768" i="45"/>
  <c r="AC768" i="45"/>
  <c r="AB768" i="45"/>
  <c r="AD767" i="45"/>
  <c r="AC767" i="45"/>
  <c r="AB767" i="45"/>
  <c r="AD766" i="45"/>
  <c r="AC766" i="45"/>
  <c r="AB766" i="45"/>
  <c r="AD765" i="45"/>
  <c r="AC765" i="45"/>
  <c r="AB765" i="45"/>
  <c r="AD764" i="45"/>
  <c r="AC764" i="45"/>
  <c r="AB764" i="45"/>
  <c r="AD763" i="45"/>
  <c r="AC763" i="45"/>
  <c r="AB763" i="45"/>
  <c r="AD743" i="45"/>
  <c r="AC743" i="45"/>
  <c r="AB743" i="45"/>
  <c r="AD742" i="45"/>
  <c r="AC742" i="45"/>
  <c r="AB742" i="45"/>
  <c r="AD741" i="45"/>
  <c r="AC741" i="45"/>
  <c r="AB741" i="45"/>
  <c r="K740" i="45"/>
  <c r="J740" i="45"/>
  <c r="I740" i="45"/>
  <c r="H740" i="45"/>
  <c r="G740" i="45"/>
  <c r="F740" i="45"/>
  <c r="AD739" i="45"/>
  <c r="AC739" i="45"/>
  <c r="AB739" i="45"/>
  <c r="AD738" i="45"/>
  <c r="AC738" i="45"/>
  <c r="AB738" i="45"/>
  <c r="AD737" i="45"/>
  <c r="AC737" i="45"/>
  <c r="AB737" i="45"/>
  <c r="AD736" i="45"/>
  <c r="AC736" i="45"/>
  <c r="AB736" i="45"/>
  <c r="AD735" i="45"/>
  <c r="AC735" i="45"/>
  <c r="AB735" i="45"/>
  <c r="AD734" i="45"/>
  <c r="AC734" i="45"/>
  <c r="AB734" i="45"/>
  <c r="AD733" i="45"/>
  <c r="AC733" i="45"/>
  <c r="AB733" i="45"/>
  <c r="AD713" i="45"/>
  <c r="AC713" i="45"/>
  <c r="AB713" i="45"/>
  <c r="AD712" i="45"/>
  <c r="AC712" i="45"/>
  <c r="AB712" i="45"/>
  <c r="AD711" i="45"/>
  <c r="AC711" i="45"/>
  <c r="AB711" i="45"/>
  <c r="K710" i="45"/>
  <c r="J710" i="45"/>
  <c r="I710" i="45"/>
  <c r="H710" i="45"/>
  <c r="G710" i="45"/>
  <c r="F710" i="45"/>
  <c r="AD709" i="45"/>
  <c r="AC709" i="45"/>
  <c r="AB709" i="45"/>
  <c r="AD708" i="45"/>
  <c r="AC708" i="45"/>
  <c r="AB708" i="45"/>
  <c r="AD707" i="45"/>
  <c r="AC707" i="45"/>
  <c r="AB707" i="45"/>
  <c r="AD706" i="45"/>
  <c r="AC706" i="45"/>
  <c r="AB706" i="45"/>
  <c r="AD705" i="45"/>
  <c r="AC705" i="45"/>
  <c r="AB705" i="45"/>
  <c r="AD704" i="45"/>
  <c r="AC704" i="45"/>
  <c r="AB704" i="45"/>
  <c r="AD703" i="45"/>
  <c r="AC703" i="45"/>
  <c r="AB703" i="45"/>
  <c r="AD683" i="45"/>
  <c r="AC683" i="45"/>
  <c r="AB683" i="45"/>
  <c r="AD682" i="45"/>
  <c r="AC682" i="45"/>
  <c r="AB682" i="45"/>
  <c r="AD681" i="45"/>
  <c r="AC681" i="45"/>
  <c r="AB681" i="45"/>
  <c r="K680" i="45"/>
  <c r="J680" i="45"/>
  <c r="I680" i="45"/>
  <c r="H680" i="45"/>
  <c r="G680" i="45"/>
  <c r="F680" i="45"/>
  <c r="AD679" i="45"/>
  <c r="AC679" i="45"/>
  <c r="AB679" i="45"/>
  <c r="AD678" i="45"/>
  <c r="AC678" i="45"/>
  <c r="AB678" i="45"/>
  <c r="AD677" i="45"/>
  <c r="AC677" i="45"/>
  <c r="AB677" i="45"/>
  <c r="AD676" i="45"/>
  <c r="AC676" i="45"/>
  <c r="AB676" i="45"/>
  <c r="AD675" i="45"/>
  <c r="AC675" i="45"/>
  <c r="AB675" i="45"/>
  <c r="AD674" i="45"/>
  <c r="AC674" i="45"/>
  <c r="AB674" i="45"/>
  <c r="AD673" i="45"/>
  <c r="AC673" i="45"/>
  <c r="AB673" i="45"/>
  <c r="AD653" i="45"/>
  <c r="AC653" i="45"/>
  <c r="AB653" i="45"/>
  <c r="AD652" i="45"/>
  <c r="AC652" i="45"/>
  <c r="AB652" i="45"/>
  <c r="AD651" i="45"/>
  <c r="AC651" i="45"/>
  <c r="AB651" i="45"/>
  <c r="K650" i="45"/>
  <c r="J650" i="45"/>
  <c r="I650" i="45"/>
  <c r="H650" i="45"/>
  <c r="G650" i="45"/>
  <c r="F650" i="45"/>
  <c r="AD649" i="45"/>
  <c r="AC649" i="45"/>
  <c r="AB649" i="45"/>
  <c r="AD648" i="45"/>
  <c r="AC648" i="45"/>
  <c r="AB648" i="45"/>
  <c r="AD647" i="45"/>
  <c r="AC647" i="45"/>
  <c r="AB647" i="45"/>
  <c r="AD646" i="45"/>
  <c r="AC646" i="45"/>
  <c r="AB646" i="45"/>
  <c r="AD645" i="45"/>
  <c r="AC645" i="45"/>
  <c r="AB645" i="45"/>
  <c r="AD644" i="45"/>
  <c r="AC644" i="45"/>
  <c r="AB644" i="45"/>
  <c r="AD643" i="45"/>
  <c r="AC643" i="45"/>
  <c r="AB643" i="45"/>
  <c r="AB622" i="45"/>
  <c r="AC622" i="45"/>
  <c r="AD622" i="45"/>
  <c r="AD619" i="45"/>
  <c r="AC619" i="45"/>
  <c r="AB619" i="45"/>
  <c r="AD618" i="45"/>
  <c r="AC618" i="45"/>
  <c r="AB618" i="45"/>
  <c r="AD617" i="45"/>
  <c r="AC617" i="45"/>
  <c r="AB617" i="45"/>
  <c r="AD616" i="45"/>
  <c r="AC616" i="45"/>
  <c r="AB616" i="45"/>
  <c r="AD615" i="45"/>
  <c r="AC615" i="45"/>
  <c r="AB615" i="45"/>
  <c r="AD614" i="45"/>
  <c r="AC614" i="45"/>
  <c r="AB614" i="45"/>
  <c r="AD623" i="45"/>
  <c r="AC623" i="45"/>
  <c r="AB623" i="45"/>
  <c r="AD621" i="45"/>
  <c r="AC621" i="45"/>
  <c r="AB621" i="45"/>
  <c r="K620" i="45"/>
  <c r="J620" i="45"/>
  <c r="I620" i="45"/>
  <c r="H620" i="45"/>
  <c r="G620" i="45"/>
  <c r="F620" i="45"/>
  <c r="AD613" i="45"/>
  <c r="AC613" i="45"/>
  <c r="AB613" i="45"/>
  <c r="R194" i="47" l="1"/>
  <c r="N139" i="47"/>
  <c r="AF139" i="47" s="1"/>
  <c r="N164" i="47"/>
  <c r="N266" i="47"/>
  <c r="R211" i="47"/>
  <c r="N149" i="47"/>
  <c r="R228" i="47"/>
  <c r="N179" i="47"/>
  <c r="N257" i="47"/>
  <c r="S194" i="47"/>
  <c r="O266" i="47"/>
  <c r="S211" i="47"/>
  <c r="O149" i="47"/>
  <c r="O151" i="47" s="1"/>
  <c r="O179" i="47"/>
  <c r="S228" i="47"/>
  <c r="O164" i="47"/>
  <c r="O257" i="47"/>
  <c r="P266" i="47"/>
  <c r="T211" i="47"/>
  <c r="P149" i="47"/>
  <c r="P152" i="47" s="1"/>
  <c r="P179" i="47"/>
  <c r="T194" i="47"/>
  <c r="T228" i="47"/>
  <c r="P164" i="47"/>
  <c r="P257" i="47"/>
  <c r="U228" i="47"/>
  <c r="Q164" i="47"/>
  <c r="U194" i="47"/>
  <c r="Q149" i="47"/>
  <c r="Q153" i="47" s="1"/>
  <c r="Q257" i="47"/>
  <c r="Q179" i="47"/>
  <c r="U211" i="47"/>
  <c r="Q266" i="47"/>
  <c r="L257" i="47"/>
  <c r="L179" i="47"/>
  <c r="P211" i="47"/>
  <c r="L164" i="47"/>
  <c r="P194" i="47"/>
  <c r="L149" i="47"/>
  <c r="P228" i="47"/>
  <c r="L266" i="47"/>
  <c r="Q228" i="47"/>
  <c r="Q194" i="47"/>
  <c r="M141" i="47"/>
  <c r="M257" i="47"/>
  <c r="M179" i="47"/>
  <c r="M266" i="47"/>
  <c r="Q211" i="47"/>
  <c r="M149" i="47"/>
  <c r="M164" i="47"/>
  <c r="N136" i="46"/>
  <c r="L136" i="46"/>
  <c r="K136" i="46"/>
  <c r="AL285" i="47"/>
  <c r="AJ285" i="47"/>
  <c r="AD158" i="46"/>
  <c r="AD164" i="46" s="1"/>
  <c r="P164" i="46"/>
  <c r="AE158" i="46"/>
  <c r="AE164" i="46" s="1"/>
  <c r="M164" i="46"/>
  <c r="AF158" i="46"/>
  <c r="AF164" i="46" s="1"/>
  <c r="O164" i="46"/>
  <c r="AE127" i="46"/>
  <c r="AE136" i="46" s="1"/>
  <c r="M136" i="46"/>
  <c r="AD127" i="46"/>
  <c r="AD136" i="46" s="1"/>
  <c r="P136" i="46"/>
  <c r="AF127" i="46"/>
  <c r="AF136" i="46" s="1"/>
  <c r="O136" i="46"/>
  <c r="AF275" i="47"/>
  <c r="AK285" i="47"/>
  <c r="AG275" i="47"/>
  <c r="AE275" i="47"/>
  <c r="N243" i="47"/>
  <c r="O243" i="47"/>
  <c r="P243" i="47"/>
  <c r="AH243" i="47" s="1"/>
  <c r="K243" i="47"/>
  <c r="L243" i="47"/>
  <c r="M243" i="47"/>
  <c r="L141" i="47"/>
  <c r="N138" i="47"/>
  <c r="AF138" i="47" s="1"/>
  <c r="N140" i="47"/>
  <c r="AF140" i="47" s="1"/>
  <c r="Q86" i="47"/>
  <c r="P74" i="47"/>
  <c r="S74" i="47"/>
  <c r="S77" i="47" s="1"/>
  <c r="AJ77" i="47" s="1"/>
  <c r="O121" i="47"/>
  <c r="Q121" i="47"/>
  <c r="Q124" i="47" s="1"/>
  <c r="AI124" i="47" s="1"/>
  <c r="R121" i="47"/>
  <c r="R126" i="47" s="1"/>
  <c r="S121" i="47"/>
  <c r="S122" i="47" s="1"/>
  <c r="T24" i="47"/>
  <c r="T36" i="47" s="1"/>
  <c r="AH36" i="47" s="1"/>
  <c r="AB142" i="47"/>
  <c r="P121" i="47"/>
  <c r="T121" i="47"/>
  <c r="T122" i="47" s="1"/>
  <c r="AD142" i="47"/>
  <c r="AC142" i="47"/>
  <c r="AF129" i="47"/>
  <c r="AG129" i="47"/>
  <c r="AE129" i="47"/>
  <c r="T62" i="47"/>
  <c r="Q74" i="47"/>
  <c r="R74" i="47"/>
  <c r="R78" i="47" s="1"/>
  <c r="T74" i="47"/>
  <c r="T5" i="47"/>
  <c r="T18" i="47" s="1"/>
  <c r="T43" i="47"/>
  <c r="T56" i="47" s="1"/>
  <c r="O74" i="47"/>
  <c r="O24" i="47"/>
  <c r="O62" i="47"/>
  <c r="O43" i="47"/>
  <c r="O5" i="47"/>
  <c r="P24" i="47"/>
  <c r="P62" i="47"/>
  <c r="P5" i="47"/>
  <c r="R86" i="47"/>
  <c r="Q24" i="47"/>
  <c r="Q62" i="47"/>
  <c r="Q43" i="47"/>
  <c r="S86" i="47"/>
  <c r="R24" i="47"/>
  <c r="T86" i="47"/>
  <c r="R62" i="47"/>
  <c r="R43" i="47"/>
  <c r="S24" i="47"/>
  <c r="U86" i="47"/>
  <c r="AL86" i="47" s="1"/>
  <c r="S62" i="47"/>
  <c r="S43" i="47"/>
  <c r="S5" i="47"/>
  <c r="AE57" i="47"/>
  <c r="Q5" i="47"/>
  <c r="R5" i="47"/>
  <c r="R6" i="47" s="1"/>
  <c r="P43" i="47"/>
  <c r="P44" i="47" s="1"/>
  <c r="AE38" i="47"/>
  <c r="V86" i="47"/>
  <c r="AF81" i="47"/>
  <c r="AE69" i="47"/>
  <c r="AI92" i="47"/>
  <c r="AG69" i="47"/>
  <c r="AE81" i="47"/>
  <c r="AG81" i="47"/>
  <c r="AE19" i="47"/>
  <c r="AF19" i="47"/>
  <c r="AF38" i="47"/>
  <c r="AF57" i="47"/>
  <c r="AG38" i="47"/>
  <c r="AG57" i="47"/>
  <c r="AF69" i="47"/>
  <c r="AH92" i="47"/>
  <c r="AG92" i="47"/>
  <c r="AG19" i="47"/>
  <c r="AB770" i="45"/>
  <c r="AC710" i="45"/>
  <c r="AD710" i="45"/>
  <c r="AC770" i="45"/>
  <c r="AD770" i="45"/>
  <c r="AC740" i="45"/>
  <c r="AD740" i="45"/>
  <c r="AB740" i="45"/>
  <c r="AB710" i="45"/>
  <c r="AC650" i="45"/>
  <c r="AB650" i="45"/>
  <c r="AB680" i="45"/>
  <c r="AC680" i="45"/>
  <c r="AD680" i="45"/>
  <c r="AD650" i="45"/>
  <c r="AD620" i="45"/>
  <c r="AB620" i="45"/>
  <c r="AC620" i="45"/>
  <c r="Q87" i="47" l="1"/>
  <c r="Q88" i="47"/>
  <c r="Q90" i="47"/>
  <c r="Q89" i="47"/>
  <c r="Q91" i="47"/>
  <c r="O6" i="47"/>
  <c r="O7" i="47"/>
  <c r="O8" i="47"/>
  <c r="O9" i="47"/>
  <c r="O10" i="47"/>
  <c r="O11" i="47"/>
  <c r="O12" i="47"/>
  <c r="O13" i="47"/>
  <c r="O14" i="47"/>
  <c r="O15" i="47"/>
  <c r="O16" i="47"/>
  <c r="O17" i="47"/>
  <c r="O18" i="47"/>
  <c r="AF266" i="47"/>
  <c r="N268" i="47"/>
  <c r="AF268" i="47" s="1"/>
  <c r="N267" i="47"/>
  <c r="N269" i="47"/>
  <c r="AF269" i="47" s="1"/>
  <c r="AF277" i="47"/>
  <c r="AF278" i="47"/>
  <c r="AE266" i="47"/>
  <c r="AE277" i="47"/>
  <c r="Q268" i="47"/>
  <c r="AE268" i="47" s="1"/>
  <c r="Q269" i="47"/>
  <c r="AE269" i="47" s="1"/>
  <c r="Q267" i="47"/>
  <c r="AE278" i="47"/>
  <c r="M269" i="47"/>
  <c r="M267" i="47"/>
  <c r="M268" i="47"/>
  <c r="L267" i="47"/>
  <c r="L269" i="47"/>
  <c r="L268" i="47"/>
  <c r="O269" i="47"/>
  <c r="O267" i="47"/>
  <c r="O268" i="47"/>
  <c r="AG266" i="47"/>
  <c r="P269" i="47"/>
  <c r="AG269" i="47" s="1"/>
  <c r="AG277" i="47"/>
  <c r="P268" i="47"/>
  <c r="AG268" i="47" s="1"/>
  <c r="AG278" i="47"/>
  <c r="P267" i="47"/>
  <c r="AE257" i="47"/>
  <c r="Q260" i="47"/>
  <c r="AE260" i="47" s="1"/>
  <c r="Q259" i="47"/>
  <c r="AE259" i="47" s="1"/>
  <c r="Q258" i="47"/>
  <c r="AG257" i="47"/>
  <c r="P260" i="47"/>
  <c r="AG260" i="47" s="1"/>
  <c r="P259" i="47"/>
  <c r="AG259" i="47" s="1"/>
  <c r="P258" i="47"/>
  <c r="O260" i="47"/>
  <c r="O259" i="47"/>
  <c r="O258" i="47"/>
  <c r="AF257" i="47"/>
  <c r="N260" i="47"/>
  <c r="AF260" i="47" s="1"/>
  <c r="N258" i="47"/>
  <c r="N259" i="47"/>
  <c r="AF259" i="47" s="1"/>
  <c r="M260" i="47"/>
  <c r="M259" i="47"/>
  <c r="M258" i="47"/>
  <c r="L260" i="47"/>
  <c r="L259" i="47"/>
  <c r="L258" i="47"/>
  <c r="AE243" i="47"/>
  <c r="AD243" i="47"/>
  <c r="AF243" i="47"/>
  <c r="S233" i="47"/>
  <c r="S232" i="47"/>
  <c r="S231" i="47"/>
  <c r="S236" i="47"/>
  <c r="S230" i="47"/>
  <c r="S234" i="47"/>
  <c r="S229" i="47"/>
  <c r="S235" i="47"/>
  <c r="AI228" i="47"/>
  <c r="U232" i="47"/>
  <c r="AI232" i="47" s="1"/>
  <c r="U231" i="47"/>
  <c r="AI231" i="47" s="1"/>
  <c r="U236" i="47"/>
  <c r="AI236" i="47" s="1"/>
  <c r="U230" i="47"/>
  <c r="AI230" i="47" s="1"/>
  <c r="U233" i="47"/>
  <c r="AI233" i="47" s="1"/>
  <c r="U234" i="47"/>
  <c r="AI234" i="47" s="1"/>
  <c r="U229" i="47"/>
  <c r="U235" i="47"/>
  <c r="AI235" i="47" s="1"/>
  <c r="AK228" i="47"/>
  <c r="T232" i="47"/>
  <c r="AK232" i="47" s="1"/>
  <c r="T231" i="47"/>
  <c r="AK231" i="47" s="1"/>
  <c r="T236" i="47"/>
  <c r="AK236" i="47" s="1"/>
  <c r="T230" i="47"/>
  <c r="AK230" i="47" s="1"/>
  <c r="T234" i="47"/>
  <c r="AK234" i="47" s="1"/>
  <c r="T233" i="47"/>
  <c r="AK233" i="47" s="1"/>
  <c r="T229" i="47"/>
  <c r="T235" i="47"/>
  <c r="AK235" i="47" s="1"/>
  <c r="AJ228" i="47"/>
  <c r="R233" i="47"/>
  <c r="AJ233" i="47" s="1"/>
  <c r="R232" i="47"/>
  <c r="AJ232" i="47" s="1"/>
  <c r="R231" i="47"/>
  <c r="AJ231" i="47" s="1"/>
  <c r="R236" i="47"/>
  <c r="AJ236" i="47" s="1"/>
  <c r="R234" i="47"/>
  <c r="AJ234" i="47" s="1"/>
  <c r="R230" i="47"/>
  <c r="AJ230" i="47" s="1"/>
  <c r="R229" i="47"/>
  <c r="R235" i="47"/>
  <c r="AJ235" i="47" s="1"/>
  <c r="Q233" i="47"/>
  <c r="Q232" i="47"/>
  <c r="Q231" i="47"/>
  <c r="Q236" i="47"/>
  <c r="Q234" i="47"/>
  <c r="Q230" i="47"/>
  <c r="Q229" i="47"/>
  <c r="Q235" i="47"/>
  <c r="P231" i="47"/>
  <c r="P230" i="47"/>
  <c r="P229" i="47"/>
  <c r="P236" i="47"/>
  <c r="P235" i="47"/>
  <c r="P234" i="47"/>
  <c r="P233" i="47"/>
  <c r="P232" i="47"/>
  <c r="Q221" i="47"/>
  <c r="Q217" i="47"/>
  <c r="Q215" i="47"/>
  <c r="Q220" i="47"/>
  <c r="Q216" i="47"/>
  <c r="Q214" i="47"/>
  <c r="Q219" i="47"/>
  <c r="Q213" i="47"/>
  <c r="Q218" i="47"/>
  <c r="Q212" i="47"/>
  <c r="Q222" i="47"/>
  <c r="AI211" i="47"/>
  <c r="U217" i="47"/>
  <c r="AI217" i="47" s="1"/>
  <c r="U222" i="47"/>
  <c r="AI222" i="47" s="1"/>
  <c r="U220" i="47"/>
  <c r="AI220" i="47" s="1"/>
  <c r="U214" i="47"/>
  <c r="AI214" i="47" s="1"/>
  <c r="U219" i="47"/>
  <c r="AI219" i="47" s="1"/>
  <c r="U212" i="47"/>
  <c r="U216" i="47"/>
  <c r="AI216" i="47" s="1"/>
  <c r="U215" i="47"/>
  <c r="AI215" i="47" s="1"/>
  <c r="U213" i="47"/>
  <c r="AI213" i="47" s="1"/>
  <c r="U218" i="47"/>
  <c r="AI218" i="47" s="1"/>
  <c r="U221" i="47"/>
  <c r="AI221" i="47" s="1"/>
  <c r="AK211" i="47"/>
  <c r="T217" i="47"/>
  <c r="AK217" i="47" s="1"/>
  <c r="T221" i="47"/>
  <c r="AK221" i="47" s="1"/>
  <c r="T215" i="47"/>
  <c r="AK215" i="47" s="1"/>
  <c r="T220" i="47"/>
  <c r="AK220" i="47" s="1"/>
  <c r="T214" i="47"/>
  <c r="AK214" i="47" s="1"/>
  <c r="T219" i="47"/>
  <c r="AK219" i="47" s="1"/>
  <c r="T213" i="47"/>
  <c r="AK213" i="47" s="1"/>
  <c r="T222" i="47"/>
  <c r="AK222" i="47" s="1"/>
  <c r="T216" i="47"/>
  <c r="AK216" i="47" s="1"/>
  <c r="T218" i="47"/>
  <c r="AK218" i="47" s="1"/>
  <c r="T212" i="47"/>
  <c r="AJ211" i="47"/>
  <c r="R215" i="47"/>
  <c r="AJ215" i="47" s="1"/>
  <c r="R220" i="47"/>
  <c r="AJ220" i="47" s="1"/>
  <c r="R214" i="47"/>
  <c r="AJ214" i="47" s="1"/>
  <c r="R213" i="47"/>
  <c r="AJ213" i="47" s="1"/>
  <c r="R218" i="47"/>
  <c r="AJ218" i="47" s="1"/>
  <c r="R212" i="47"/>
  <c r="R216" i="47"/>
  <c r="AJ216" i="47" s="1"/>
  <c r="R221" i="47"/>
  <c r="AJ221" i="47" s="1"/>
  <c r="R219" i="47"/>
  <c r="AJ219" i="47" s="1"/>
  <c r="R217" i="47"/>
  <c r="AJ217" i="47" s="1"/>
  <c r="R222" i="47"/>
  <c r="AJ222" i="47" s="1"/>
  <c r="P212" i="47"/>
  <c r="P218" i="47"/>
  <c r="P217" i="47"/>
  <c r="P216" i="47"/>
  <c r="P214" i="47"/>
  <c r="P221" i="47"/>
  <c r="P219" i="47"/>
  <c r="P222" i="47"/>
  <c r="P220" i="47"/>
  <c r="P215" i="47"/>
  <c r="P213" i="47"/>
  <c r="O152" i="47"/>
  <c r="O153" i="47"/>
  <c r="O154" i="47"/>
  <c r="O155" i="47"/>
  <c r="S215" i="47"/>
  <c r="S212" i="47"/>
  <c r="S220" i="47"/>
  <c r="S214" i="47"/>
  <c r="S218" i="47"/>
  <c r="S216" i="47"/>
  <c r="S219" i="47"/>
  <c r="S213" i="47"/>
  <c r="S217" i="47"/>
  <c r="S222" i="47"/>
  <c r="S221" i="47"/>
  <c r="P154" i="47"/>
  <c r="AG154" i="47" s="1"/>
  <c r="O150" i="47"/>
  <c r="AI194" i="47"/>
  <c r="U204" i="47"/>
  <c r="AI204" i="47" s="1"/>
  <c r="U198" i="47"/>
  <c r="AI198" i="47" s="1"/>
  <c r="U203" i="47"/>
  <c r="AI203" i="47" s="1"/>
  <c r="U197" i="47"/>
  <c r="AI197" i="47" s="1"/>
  <c r="U201" i="47"/>
  <c r="AI201" i="47" s="1"/>
  <c r="U200" i="47"/>
  <c r="AI200" i="47" s="1"/>
  <c r="U199" i="47"/>
  <c r="AI199" i="47" s="1"/>
  <c r="U196" i="47"/>
  <c r="AI196" i="47" s="1"/>
  <c r="U205" i="47"/>
  <c r="AI205" i="47" s="1"/>
  <c r="U195" i="47"/>
  <c r="U202" i="47"/>
  <c r="AI202" i="47" s="1"/>
  <c r="AK194" i="47"/>
  <c r="T204" i="47"/>
  <c r="AK204" i="47" s="1"/>
  <c r="T198" i="47"/>
  <c r="AK198" i="47" s="1"/>
  <c r="T203" i="47"/>
  <c r="AK203" i="47" s="1"/>
  <c r="T197" i="47"/>
  <c r="AK197" i="47" s="1"/>
  <c r="T201" i="47"/>
  <c r="AK201" i="47" s="1"/>
  <c r="T200" i="47"/>
  <c r="AK200" i="47" s="1"/>
  <c r="T199" i="47"/>
  <c r="AK199" i="47" s="1"/>
  <c r="T196" i="47"/>
  <c r="AK196" i="47" s="1"/>
  <c r="T205" i="47"/>
  <c r="AK205" i="47" s="1"/>
  <c r="T195" i="47"/>
  <c r="T202" i="47"/>
  <c r="AK202" i="47" s="1"/>
  <c r="S204" i="47"/>
  <c r="S198" i="47"/>
  <c r="S203" i="47"/>
  <c r="S197" i="47"/>
  <c r="S201" i="47"/>
  <c r="S200" i="47"/>
  <c r="S199" i="47"/>
  <c r="S196" i="47"/>
  <c r="S205" i="47"/>
  <c r="S195" i="47"/>
  <c r="S202" i="47"/>
  <c r="P153" i="47"/>
  <c r="AG153" i="47" s="1"/>
  <c r="AJ194" i="47"/>
  <c r="R199" i="47"/>
  <c r="AJ199" i="47" s="1"/>
  <c r="R204" i="47"/>
  <c r="AJ204" i="47" s="1"/>
  <c r="R198" i="47"/>
  <c r="AJ198" i="47" s="1"/>
  <c r="R203" i="47"/>
  <c r="AJ203" i="47" s="1"/>
  <c r="R201" i="47"/>
  <c r="AJ201" i="47" s="1"/>
  <c r="R200" i="47"/>
  <c r="AJ200" i="47" s="1"/>
  <c r="R197" i="47"/>
  <c r="AJ197" i="47" s="1"/>
  <c r="R196" i="47"/>
  <c r="AJ196" i="47" s="1"/>
  <c r="R205" i="47"/>
  <c r="AJ205" i="47" s="1"/>
  <c r="R195" i="47"/>
  <c r="R202" i="47"/>
  <c r="AJ202" i="47" s="1"/>
  <c r="P155" i="47"/>
  <c r="AG155" i="47" s="1"/>
  <c r="AG149" i="47"/>
  <c r="P199" i="47"/>
  <c r="P198" i="47"/>
  <c r="P197" i="47"/>
  <c r="P196" i="47"/>
  <c r="P195" i="47"/>
  <c r="P202" i="47"/>
  <c r="P201" i="47"/>
  <c r="P200" i="47"/>
  <c r="P205" i="47"/>
  <c r="P204" i="47"/>
  <c r="P203" i="47"/>
  <c r="Q199" i="47"/>
  <c r="Q204" i="47"/>
  <c r="Q198" i="47"/>
  <c r="Q203" i="47"/>
  <c r="Q201" i="47"/>
  <c r="Q200" i="47"/>
  <c r="Q197" i="47"/>
  <c r="Q196" i="47"/>
  <c r="Q205" i="47"/>
  <c r="Q202" i="47"/>
  <c r="Q195" i="47"/>
  <c r="Q154" i="47"/>
  <c r="AE154" i="47" s="1"/>
  <c r="AE179" i="47"/>
  <c r="Q182" i="47"/>
  <c r="AE182" i="47" s="1"/>
  <c r="Q181" i="47"/>
  <c r="AE181" i="47" s="1"/>
  <c r="Q180" i="47"/>
  <c r="Q185" i="47"/>
  <c r="AE185" i="47" s="1"/>
  <c r="Q184" i="47"/>
  <c r="AE184" i="47" s="1"/>
  <c r="Q183" i="47"/>
  <c r="AE183" i="47" s="1"/>
  <c r="P151" i="47"/>
  <c r="AG151" i="47" s="1"/>
  <c r="O63" i="47"/>
  <c r="AJ62" i="47"/>
  <c r="AF179" i="47"/>
  <c r="N183" i="47"/>
  <c r="AF183" i="47" s="1"/>
  <c r="N182" i="47"/>
  <c r="AF182" i="47" s="1"/>
  <c r="N181" i="47"/>
  <c r="AF181" i="47" s="1"/>
  <c r="N180" i="47"/>
  <c r="N185" i="47"/>
  <c r="AF185" i="47" s="1"/>
  <c r="N184" i="47"/>
  <c r="AF184" i="47" s="1"/>
  <c r="M183" i="47"/>
  <c r="M182" i="47"/>
  <c r="M181" i="47"/>
  <c r="M180" i="47"/>
  <c r="M185" i="47"/>
  <c r="M184" i="47"/>
  <c r="L185" i="47"/>
  <c r="L184" i="47"/>
  <c r="L183" i="47"/>
  <c r="L182" i="47"/>
  <c r="L181" i="47"/>
  <c r="L180" i="47"/>
  <c r="Q155" i="47"/>
  <c r="AE155" i="47" s="1"/>
  <c r="AE149" i="47"/>
  <c r="P150" i="47"/>
  <c r="AG179" i="47"/>
  <c r="P182" i="47"/>
  <c r="AG182" i="47" s="1"/>
  <c r="P181" i="47"/>
  <c r="AG181" i="47" s="1"/>
  <c r="P180" i="47"/>
  <c r="P185" i="47"/>
  <c r="AG185" i="47" s="1"/>
  <c r="P184" i="47"/>
  <c r="AG184" i="47" s="1"/>
  <c r="P183" i="47"/>
  <c r="AG183" i="47" s="1"/>
  <c r="O182" i="47"/>
  <c r="O181" i="47"/>
  <c r="O180" i="47"/>
  <c r="O185" i="47"/>
  <c r="O184" i="47"/>
  <c r="O183" i="47"/>
  <c r="AE164" i="47"/>
  <c r="Q167" i="47"/>
  <c r="AE167" i="47" s="1"/>
  <c r="Q170" i="47"/>
  <c r="AE170" i="47" s="1"/>
  <c r="Q169" i="47"/>
  <c r="AE169" i="47" s="1"/>
  <c r="Q168" i="47"/>
  <c r="AE168" i="47" s="1"/>
  <c r="Q166" i="47"/>
  <c r="AE166" i="47" s="1"/>
  <c r="Q165" i="47"/>
  <c r="AG164" i="47"/>
  <c r="P168" i="47"/>
  <c r="AG168" i="47" s="1"/>
  <c r="P167" i="47"/>
  <c r="AG167" i="47" s="1"/>
  <c r="P169" i="47"/>
  <c r="AG169" i="47" s="1"/>
  <c r="P170" i="47"/>
  <c r="AG170" i="47" s="1"/>
  <c r="P166" i="47"/>
  <c r="AG166" i="47" s="1"/>
  <c r="P165" i="47"/>
  <c r="AF164" i="47"/>
  <c r="N169" i="47"/>
  <c r="AF169" i="47" s="1"/>
  <c r="N165" i="47"/>
  <c r="N168" i="47"/>
  <c r="AF168" i="47" s="1"/>
  <c r="N166" i="47"/>
  <c r="AF166" i="47" s="1"/>
  <c r="N167" i="47"/>
  <c r="AF167" i="47" s="1"/>
  <c r="N170" i="47"/>
  <c r="AF170" i="47" s="1"/>
  <c r="O170" i="47"/>
  <c r="O169" i="47"/>
  <c r="O168" i="47"/>
  <c r="O167" i="47"/>
  <c r="O166" i="47"/>
  <c r="O165" i="47"/>
  <c r="Q150" i="47"/>
  <c r="Q151" i="47"/>
  <c r="AE151" i="47" s="1"/>
  <c r="M170" i="47"/>
  <c r="M169" i="47"/>
  <c r="M166" i="47"/>
  <c r="M165" i="47"/>
  <c r="M168" i="47"/>
  <c r="M167" i="47"/>
  <c r="Q152" i="47"/>
  <c r="AE152" i="47" s="1"/>
  <c r="L168" i="47"/>
  <c r="L169" i="47"/>
  <c r="L167" i="47"/>
  <c r="L165" i="47"/>
  <c r="L166" i="47"/>
  <c r="L170" i="47"/>
  <c r="M150" i="47"/>
  <c r="M155" i="47"/>
  <c r="M154" i="47"/>
  <c r="M153" i="47"/>
  <c r="M152" i="47"/>
  <c r="M151" i="47"/>
  <c r="AF149" i="47"/>
  <c r="N150" i="47"/>
  <c r="N155" i="47"/>
  <c r="AF155" i="47" s="1"/>
  <c r="N154" i="47"/>
  <c r="AF154" i="47" s="1"/>
  <c r="N153" i="47"/>
  <c r="AF153" i="47" s="1"/>
  <c r="N152" i="47"/>
  <c r="AF152" i="47" s="1"/>
  <c r="N151" i="47"/>
  <c r="AF151" i="47" s="1"/>
  <c r="L155" i="47"/>
  <c r="L154" i="47"/>
  <c r="L153" i="47"/>
  <c r="L152" i="47"/>
  <c r="L151" i="47"/>
  <c r="L150" i="47"/>
  <c r="M140" i="47"/>
  <c r="L137" i="47"/>
  <c r="L139" i="47"/>
  <c r="L140" i="47"/>
  <c r="L136" i="47"/>
  <c r="L138" i="47"/>
  <c r="M137" i="47"/>
  <c r="N136" i="47"/>
  <c r="AF136" i="47" s="1"/>
  <c r="M138" i="47"/>
  <c r="M139" i="47"/>
  <c r="N141" i="47"/>
  <c r="AF141" i="47" s="1"/>
  <c r="AF135" i="47"/>
  <c r="N137" i="47"/>
  <c r="AF137" i="47" s="1"/>
  <c r="AE153" i="47"/>
  <c r="AG152" i="47"/>
  <c r="M136" i="47"/>
  <c r="S128" i="47"/>
  <c r="AJ128" i="47" s="1"/>
  <c r="R128" i="47"/>
  <c r="T28" i="47"/>
  <c r="AH28" i="47" s="1"/>
  <c r="T27" i="47"/>
  <c r="AH27" i="47" s="1"/>
  <c r="T33" i="47"/>
  <c r="AH33" i="47" s="1"/>
  <c r="T37" i="47"/>
  <c r="AH37" i="47" s="1"/>
  <c r="T31" i="47"/>
  <c r="AH31" i="47" s="1"/>
  <c r="T34" i="47"/>
  <c r="AH34" i="47" s="1"/>
  <c r="T30" i="47"/>
  <c r="AH30" i="47" s="1"/>
  <c r="T35" i="47"/>
  <c r="AH35" i="47" s="1"/>
  <c r="Q128" i="47"/>
  <c r="AI128" i="47" s="1"/>
  <c r="R127" i="47"/>
  <c r="S127" i="47"/>
  <c r="AJ127" i="47" s="1"/>
  <c r="S126" i="47"/>
  <c r="AJ126" i="47" s="1"/>
  <c r="R125" i="47"/>
  <c r="S124" i="47"/>
  <c r="AJ124" i="47" s="1"/>
  <c r="R124" i="47"/>
  <c r="T32" i="47"/>
  <c r="AH32" i="47" s="1"/>
  <c r="T29" i="47"/>
  <c r="AH29" i="47" s="1"/>
  <c r="T26" i="47"/>
  <c r="AH26" i="47" s="1"/>
  <c r="O140" i="47"/>
  <c r="O139" i="47"/>
  <c r="O137" i="47"/>
  <c r="O136" i="47"/>
  <c r="O141" i="47"/>
  <c r="O138" i="47"/>
  <c r="T127" i="47"/>
  <c r="AH127" i="47" s="1"/>
  <c r="Q126" i="47"/>
  <c r="AI126" i="47" s="1"/>
  <c r="Q122" i="47"/>
  <c r="Q141" i="47"/>
  <c r="AE141" i="47" s="1"/>
  <c r="Q140" i="47"/>
  <c r="AE140" i="47" s="1"/>
  <c r="Q139" i="47"/>
  <c r="AE139" i="47" s="1"/>
  <c r="Q136" i="47"/>
  <c r="Q137" i="47"/>
  <c r="AE137" i="47" s="1"/>
  <c r="AE135" i="47"/>
  <c r="Q138" i="47"/>
  <c r="AE138" i="47" s="1"/>
  <c r="Q127" i="47"/>
  <c r="AI127" i="47" s="1"/>
  <c r="P141" i="47"/>
  <c r="AG141" i="47" s="1"/>
  <c r="P140" i="47"/>
  <c r="AG140" i="47" s="1"/>
  <c r="P139" i="47"/>
  <c r="AG139" i="47" s="1"/>
  <c r="P137" i="47"/>
  <c r="AG137" i="47" s="1"/>
  <c r="P136" i="47"/>
  <c r="AG135" i="47"/>
  <c r="P138" i="47"/>
  <c r="AG138" i="47" s="1"/>
  <c r="S75" i="47"/>
  <c r="AJ75" i="47" s="1"/>
  <c r="S76" i="47"/>
  <c r="AJ76" i="47" s="1"/>
  <c r="Q125" i="47"/>
  <c r="AI125" i="47" s="1"/>
  <c r="S79" i="47"/>
  <c r="AJ79" i="47" s="1"/>
  <c r="T124" i="47"/>
  <c r="AH124" i="47" s="1"/>
  <c r="AH121" i="47"/>
  <c r="T123" i="47"/>
  <c r="AH123" i="47" s="1"/>
  <c r="T126" i="47"/>
  <c r="AH126" i="47" s="1"/>
  <c r="T128" i="47"/>
  <c r="AH128" i="47" s="1"/>
  <c r="T125" i="47"/>
  <c r="AH125" i="47" s="1"/>
  <c r="AJ121" i="47"/>
  <c r="S125" i="47"/>
  <c r="AJ125" i="47" s="1"/>
  <c r="S123" i="47"/>
  <c r="AJ123" i="47" s="1"/>
  <c r="R122" i="47"/>
  <c r="R123" i="47"/>
  <c r="AI121" i="47"/>
  <c r="Q123" i="47"/>
  <c r="AI123" i="47" s="1"/>
  <c r="O128" i="47"/>
  <c r="O126" i="47"/>
  <c r="O123" i="47"/>
  <c r="O127" i="47"/>
  <c r="O124" i="47"/>
  <c r="O125" i="47"/>
  <c r="O122" i="47"/>
  <c r="P128" i="47"/>
  <c r="P127" i="47"/>
  <c r="P126" i="47"/>
  <c r="P122" i="47"/>
  <c r="P125" i="47"/>
  <c r="P124" i="47"/>
  <c r="P123" i="47"/>
  <c r="R75" i="47"/>
  <c r="O68" i="47"/>
  <c r="AJ122" i="47"/>
  <c r="T48" i="47"/>
  <c r="AH48" i="47" s="1"/>
  <c r="T51" i="47"/>
  <c r="AH51" i="47" s="1"/>
  <c r="T54" i="47"/>
  <c r="AH54" i="47" s="1"/>
  <c r="T55" i="47"/>
  <c r="AH55" i="47" s="1"/>
  <c r="T46" i="47"/>
  <c r="AH46" i="47" s="1"/>
  <c r="S66" i="47"/>
  <c r="AJ66" i="47" s="1"/>
  <c r="T13" i="47"/>
  <c r="AH13" i="47" s="1"/>
  <c r="T9" i="47"/>
  <c r="AH9" i="47" s="1"/>
  <c r="S63" i="47"/>
  <c r="AJ63" i="47" s="1"/>
  <c r="T14" i="47"/>
  <c r="AH14" i="47" s="1"/>
  <c r="T16" i="47"/>
  <c r="AH16" i="47" s="1"/>
  <c r="T12" i="47"/>
  <c r="AH12" i="47" s="1"/>
  <c r="T10" i="47"/>
  <c r="AH10" i="47" s="1"/>
  <c r="T7" i="47"/>
  <c r="AH7" i="47" s="1"/>
  <c r="T17" i="47"/>
  <c r="AH17" i="47" s="1"/>
  <c r="T15" i="47"/>
  <c r="AH15" i="47" s="1"/>
  <c r="T11" i="47"/>
  <c r="AH11" i="47" s="1"/>
  <c r="T8" i="47"/>
  <c r="AH8" i="47" s="1"/>
  <c r="U89" i="47"/>
  <c r="AL89" i="47" s="1"/>
  <c r="U90" i="47"/>
  <c r="AL90" i="47" s="1"/>
  <c r="O64" i="47"/>
  <c r="T52" i="47"/>
  <c r="AH52" i="47" s="1"/>
  <c r="T53" i="47"/>
  <c r="AH53" i="47" s="1"/>
  <c r="T49" i="47"/>
  <c r="AH49" i="47" s="1"/>
  <c r="T47" i="47"/>
  <c r="AH47" i="47" s="1"/>
  <c r="T50" i="47"/>
  <c r="AH50" i="47" s="1"/>
  <c r="T45" i="47"/>
  <c r="AH45" i="47" s="1"/>
  <c r="P31" i="47"/>
  <c r="P26" i="47"/>
  <c r="P35" i="47"/>
  <c r="P30" i="47"/>
  <c r="P29" i="47"/>
  <c r="P36" i="47"/>
  <c r="P28" i="47"/>
  <c r="P34" i="47"/>
  <c r="P33" i="47"/>
  <c r="P27" i="47"/>
  <c r="P32" i="47"/>
  <c r="P37" i="47"/>
  <c r="S7" i="47"/>
  <c r="AJ7" i="47" s="1"/>
  <c r="S14" i="47"/>
  <c r="AJ14" i="47" s="1"/>
  <c r="S9" i="47"/>
  <c r="AJ9" i="47" s="1"/>
  <c r="S18" i="47"/>
  <c r="AJ18" i="47" s="1"/>
  <c r="S8" i="47"/>
  <c r="AJ8" i="47" s="1"/>
  <c r="S15" i="47"/>
  <c r="AJ15" i="47" s="1"/>
  <c r="S13" i="47"/>
  <c r="AJ13" i="47" s="1"/>
  <c r="S11" i="47"/>
  <c r="AJ11" i="47" s="1"/>
  <c r="S17" i="47"/>
  <c r="AJ17" i="47" s="1"/>
  <c r="S12" i="47"/>
  <c r="AJ12" i="47" s="1"/>
  <c r="S10" i="47"/>
  <c r="AJ10" i="47" s="1"/>
  <c r="S16" i="47"/>
  <c r="AJ16" i="47" s="1"/>
  <c r="O45" i="47"/>
  <c r="O52" i="47"/>
  <c r="O47" i="47"/>
  <c r="O56" i="47"/>
  <c r="O49" i="47"/>
  <c r="O55" i="47"/>
  <c r="O54" i="47"/>
  <c r="O48" i="47"/>
  <c r="O51" i="47"/>
  <c r="O46" i="47"/>
  <c r="O50" i="47"/>
  <c r="O53" i="47"/>
  <c r="S49" i="47"/>
  <c r="AJ49" i="47" s="1"/>
  <c r="S56" i="47"/>
  <c r="AJ56" i="47" s="1"/>
  <c r="S51" i="47"/>
  <c r="AJ51" i="47" s="1"/>
  <c r="S46" i="47"/>
  <c r="AJ46" i="47" s="1"/>
  <c r="AJ43" i="47"/>
  <c r="S48" i="47"/>
  <c r="AJ48" i="47" s="1"/>
  <c r="S54" i="47"/>
  <c r="AJ54" i="47" s="1"/>
  <c r="S53" i="47"/>
  <c r="AJ53" i="47" s="1"/>
  <c r="S47" i="47"/>
  <c r="AJ47" i="47" s="1"/>
  <c r="S45" i="47"/>
  <c r="AJ45" i="47" s="1"/>
  <c r="S52" i="47"/>
  <c r="AJ52" i="47" s="1"/>
  <c r="S50" i="47"/>
  <c r="AJ50" i="47" s="1"/>
  <c r="S55" i="47"/>
  <c r="AJ55" i="47" s="1"/>
  <c r="S67" i="47"/>
  <c r="AJ67" i="47" s="1"/>
  <c r="S68" i="47"/>
  <c r="AJ68" i="47" s="1"/>
  <c r="O31" i="47"/>
  <c r="O26" i="47"/>
  <c r="O35" i="47"/>
  <c r="O29" i="47"/>
  <c r="O36" i="47"/>
  <c r="O28" i="47"/>
  <c r="O34" i="47"/>
  <c r="O33" i="47"/>
  <c r="O27" i="47"/>
  <c r="O32" i="47"/>
  <c r="O37" i="47"/>
  <c r="O30" i="47"/>
  <c r="O66" i="47"/>
  <c r="O67" i="47"/>
  <c r="S28" i="47"/>
  <c r="AJ28" i="47" s="1"/>
  <c r="S35" i="47"/>
  <c r="AJ35" i="47" s="1"/>
  <c r="S30" i="47"/>
  <c r="AJ30" i="47" s="1"/>
  <c r="S34" i="47"/>
  <c r="AJ34" i="47" s="1"/>
  <c r="S27" i="47"/>
  <c r="AJ27" i="47" s="1"/>
  <c r="S33" i="47"/>
  <c r="AJ33" i="47" s="1"/>
  <c r="S37" i="47"/>
  <c r="AJ37" i="47" s="1"/>
  <c r="S31" i="47"/>
  <c r="AJ31" i="47" s="1"/>
  <c r="S36" i="47"/>
  <c r="AJ36" i="47" s="1"/>
  <c r="S32" i="47"/>
  <c r="AJ32" i="47" s="1"/>
  <c r="S29" i="47"/>
  <c r="AJ29" i="47" s="1"/>
  <c r="S26" i="47"/>
  <c r="AJ26" i="47" s="1"/>
  <c r="S44" i="47"/>
  <c r="AJ44" i="47" s="1"/>
  <c r="R47" i="47"/>
  <c r="R56" i="47"/>
  <c r="R51" i="47"/>
  <c r="R46" i="47"/>
  <c r="R55" i="47"/>
  <c r="R48" i="47"/>
  <c r="R54" i="47"/>
  <c r="R53" i="47"/>
  <c r="R45" i="47"/>
  <c r="R52" i="47"/>
  <c r="R49" i="47"/>
  <c r="R50" i="47"/>
  <c r="O44" i="47"/>
  <c r="R26" i="47"/>
  <c r="R35" i="47"/>
  <c r="R30" i="47"/>
  <c r="R28" i="47"/>
  <c r="R34" i="47"/>
  <c r="R27" i="47"/>
  <c r="R33" i="47"/>
  <c r="R32" i="47"/>
  <c r="R37" i="47"/>
  <c r="R36" i="47"/>
  <c r="R31" i="47"/>
  <c r="R29" i="47"/>
  <c r="AJ5" i="47"/>
  <c r="AJ24" i="47"/>
  <c r="Q54" i="47"/>
  <c r="AI54" i="47" s="1"/>
  <c r="Q47" i="47"/>
  <c r="AI47" i="47" s="1"/>
  <c r="Q56" i="47"/>
  <c r="AI56" i="47" s="1"/>
  <c r="Q51" i="47"/>
  <c r="AI51" i="47" s="1"/>
  <c r="Q49" i="47"/>
  <c r="AI49" i="47" s="1"/>
  <c r="Q55" i="47"/>
  <c r="AI55" i="47" s="1"/>
  <c r="Q48" i="47"/>
  <c r="AI48" i="47" s="1"/>
  <c r="Q46" i="47"/>
  <c r="AI46" i="47" s="1"/>
  <c r="Q53" i="47"/>
  <c r="AI53" i="47" s="1"/>
  <c r="Q45" i="47"/>
  <c r="AI45" i="47" s="1"/>
  <c r="Q52" i="47"/>
  <c r="AI52" i="47" s="1"/>
  <c r="Q50" i="47"/>
  <c r="AI50" i="47" s="1"/>
  <c r="S25" i="47"/>
  <c r="AJ25" i="47" s="1"/>
  <c r="Q33" i="47"/>
  <c r="AI33" i="47" s="1"/>
  <c r="Q26" i="47"/>
  <c r="AI26" i="47" s="1"/>
  <c r="Q35" i="47"/>
  <c r="AI35" i="47" s="1"/>
  <c r="Q30" i="47"/>
  <c r="AI30" i="47" s="1"/>
  <c r="Q36" i="47"/>
  <c r="AI36" i="47" s="1"/>
  <c r="Q28" i="47"/>
  <c r="AI28" i="47" s="1"/>
  <c r="Q34" i="47"/>
  <c r="AI34" i="47" s="1"/>
  <c r="Q27" i="47"/>
  <c r="AI27" i="47" s="1"/>
  <c r="Q32" i="47"/>
  <c r="AI32" i="47" s="1"/>
  <c r="Q37" i="47"/>
  <c r="AI37" i="47" s="1"/>
  <c r="Q31" i="47"/>
  <c r="AI31" i="47" s="1"/>
  <c r="Q29" i="47"/>
  <c r="AI29" i="47" s="1"/>
  <c r="P52" i="47"/>
  <c r="P47" i="47"/>
  <c r="P56" i="47"/>
  <c r="P51" i="47"/>
  <c r="P49" i="47"/>
  <c r="P55" i="47"/>
  <c r="P54" i="47"/>
  <c r="P48" i="47"/>
  <c r="P46" i="47"/>
  <c r="P45" i="47"/>
  <c r="P53" i="47"/>
  <c r="P50" i="47"/>
  <c r="R44" i="47"/>
  <c r="R14" i="47"/>
  <c r="R9" i="47"/>
  <c r="R18" i="47"/>
  <c r="R8" i="47"/>
  <c r="R15" i="47"/>
  <c r="R7" i="47"/>
  <c r="R13" i="47"/>
  <c r="R11" i="47"/>
  <c r="R17" i="47"/>
  <c r="R16" i="47"/>
  <c r="R12" i="47"/>
  <c r="R10" i="47"/>
  <c r="P10" i="47"/>
  <c r="P14" i="47"/>
  <c r="P9" i="47"/>
  <c r="P8" i="47"/>
  <c r="P15" i="47"/>
  <c r="P7" i="47"/>
  <c r="P13" i="47"/>
  <c r="P12" i="47"/>
  <c r="P18" i="47"/>
  <c r="P16" i="47"/>
  <c r="P11" i="47"/>
  <c r="P17" i="47"/>
  <c r="O65" i="47"/>
  <c r="S64" i="47"/>
  <c r="AJ64" i="47" s="1"/>
  <c r="Q12" i="47"/>
  <c r="AI12" i="47" s="1"/>
  <c r="Q14" i="47"/>
  <c r="AI14" i="47" s="1"/>
  <c r="Q9" i="47"/>
  <c r="AI9" i="47" s="1"/>
  <c r="Q8" i="47"/>
  <c r="AI8" i="47" s="1"/>
  <c r="Q15" i="47"/>
  <c r="AI15" i="47" s="1"/>
  <c r="Q7" i="47"/>
  <c r="AI7" i="47" s="1"/>
  <c r="Q13" i="47"/>
  <c r="AI13" i="47" s="1"/>
  <c r="Q18" i="47"/>
  <c r="AI18" i="47" s="1"/>
  <c r="Q11" i="47"/>
  <c r="AI11" i="47" s="1"/>
  <c r="Q16" i="47"/>
  <c r="AI16" i="47" s="1"/>
  <c r="Q10" i="47"/>
  <c r="AI10" i="47" s="1"/>
  <c r="Q17" i="47"/>
  <c r="AI17" i="47" s="1"/>
  <c r="S65" i="47"/>
  <c r="AJ65" i="47" s="1"/>
  <c r="O25" i="47"/>
  <c r="R77" i="47"/>
  <c r="R76" i="47"/>
  <c r="R79" i="47"/>
  <c r="R80" i="47"/>
  <c r="P25" i="47"/>
  <c r="S80" i="47"/>
  <c r="AJ80" i="47" s="1"/>
  <c r="S78" i="47"/>
  <c r="AJ78" i="47" s="1"/>
  <c r="U88" i="47"/>
  <c r="AL88" i="47" s="1"/>
  <c r="U87" i="47"/>
  <c r="AL87" i="47" s="1"/>
  <c r="U91" i="47"/>
  <c r="AL91" i="47" s="1"/>
  <c r="P6" i="47"/>
  <c r="S6" i="47"/>
  <c r="AJ6" i="47" s="1"/>
  <c r="AJ74" i="47"/>
  <c r="Q68" i="47"/>
  <c r="AI68" i="47" s="1"/>
  <c r="Q65" i="47"/>
  <c r="AI65" i="47" s="1"/>
  <c r="Q67" i="47"/>
  <c r="AI67" i="47" s="1"/>
  <c r="Q64" i="47"/>
  <c r="AI64" i="47" s="1"/>
  <c r="Q63" i="47"/>
  <c r="Q66" i="47"/>
  <c r="AI66" i="47" s="1"/>
  <c r="AI62" i="47"/>
  <c r="Q76" i="47"/>
  <c r="AI76" i="47" s="1"/>
  <c r="Q79" i="47"/>
  <c r="AI79" i="47" s="1"/>
  <c r="Q78" i="47"/>
  <c r="AI78" i="47" s="1"/>
  <c r="Q75" i="47"/>
  <c r="Q80" i="47"/>
  <c r="AI80" i="47" s="1"/>
  <c r="Q77" i="47"/>
  <c r="AI77" i="47" s="1"/>
  <c r="AI74" i="47"/>
  <c r="R25" i="47"/>
  <c r="R64" i="47"/>
  <c r="R63" i="47"/>
  <c r="R67" i="47"/>
  <c r="R68" i="47"/>
  <c r="R66" i="47"/>
  <c r="R65" i="47"/>
  <c r="AH5" i="47"/>
  <c r="AH18" i="47"/>
  <c r="T6" i="47"/>
  <c r="T76" i="47"/>
  <c r="AH76" i="47" s="1"/>
  <c r="T78" i="47"/>
  <c r="AH78" i="47" s="1"/>
  <c r="T79" i="47"/>
  <c r="AH79" i="47" s="1"/>
  <c r="T77" i="47"/>
  <c r="AH77" i="47" s="1"/>
  <c r="T80" i="47"/>
  <c r="AH80" i="47" s="1"/>
  <c r="AH74" i="47"/>
  <c r="T75" i="47"/>
  <c r="V90" i="47"/>
  <c r="AJ90" i="47" s="1"/>
  <c r="AJ86" i="47"/>
  <c r="V91" i="47"/>
  <c r="AJ91" i="47" s="1"/>
  <c r="V88" i="47"/>
  <c r="AJ88" i="47" s="1"/>
  <c r="V87" i="47"/>
  <c r="V89" i="47"/>
  <c r="AJ89" i="47" s="1"/>
  <c r="P63" i="47"/>
  <c r="P64" i="47"/>
  <c r="P67" i="47"/>
  <c r="P68" i="47"/>
  <c r="P66" i="47"/>
  <c r="P65" i="47"/>
  <c r="R88" i="47"/>
  <c r="R91" i="47"/>
  <c r="R90" i="47"/>
  <c r="R89" i="47"/>
  <c r="R87" i="47"/>
  <c r="P77" i="47"/>
  <c r="P79" i="47"/>
  <c r="P78" i="47"/>
  <c r="P75" i="47"/>
  <c r="P76" i="47"/>
  <c r="P80" i="47"/>
  <c r="T25" i="47"/>
  <c r="AH24" i="47"/>
  <c r="O75" i="47"/>
  <c r="O78" i="47"/>
  <c r="O76" i="47"/>
  <c r="O80" i="47"/>
  <c r="O77" i="47"/>
  <c r="O79" i="47"/>
  <c r="Q6" i="47"/>
  <c r="AI5" i="47"/>
  <c r="AH43" i="47"/>
  <c r="AH56" i="47"/>
  <c r="T44" i="47"/>
  <c r="S91" i="47"/>
  <c r="AK91" i="47" s="1"/>
  <c r="AK86" i="47"/>
  <c r="S90" i="47"/>
  <c r="AK90" i="47" s="1"/>
  <c r="S89" i="47"/>
  <c r="AK89" i="47" s="1"/>
  <c r="S88" i="47"/>
  <c r="AK88" i="47" s="1"/>
  <c r="S87" i="47"/>
  <c r="T89" i="47"/>
  <c r="T90" i="47"/>
  <c r="T88" i="47"/>
  <c r="T91" i="47"/>
  <c r="T87" i="47"/>
  <c r="T65" i="47"/>
  <c r="AH65" i="47" s="1"/>
  <c r="T68" i="47"/>
  <c r="AH68" i="47" s="1"/>
  <c r="T66" i="47"/>
  <c r="AH66" i="47" s="1"/>
  <c r="T64" i="47"/>
  <c r="AH64" i="47" s="1"/>
  <c r="T67" i="47"/>
  <c r="AH67" i="47" s="1"/>
  <c r="T63" i="47"/>
  <c r="AH62" i="47"/>
  <c r="Q25" i="47"/>
  <c r="AI24" i="47"/>
  <c r="AI43" i="47"/>
  <c r="Q44" i="47"/>
  <c r="AC298" i="46"/>
  <c r="AB298" i="46"/>
  <c r="AA298" i="46"/>
  <c r="AC297" i="46"/>
  <c r="AB297" i="46"/>
  <c r="AA297" i="46"/>
  <c r="AC296" i="46"/>
  <c r="AB296" i="46"/>
  <c r="AA296" i="46"/>
  <c r="K293" i="46"/>
  <c r="Q289" i="46" s="1"/>
  <c r="J293" i="46"/>
  <c r="P289" i="46" s="1"/>
  <c r="P290" i="46" s="1"/>
  <c r="I293" i="46"/>
  <c r="O289" i="46" s="1"/>
  <c r="H293" i="46"/>
  <c r="N289" i="46" s="1"/>
  <c r="AF289" i="46" s="1"/>
  <c r="G293" i="46"/>
  <c r="M289" i="46" s="1"/>
  <c r="F293" i="46"/>
  <c r="L289" i="46" s="1"/>
  <c r="L290" i="46" s="1"/>
  <c r="AD292" i="46"/>
  <c r="AC292" i="46"/>
  <c r="AB292" i="46"/>
  <c r="AD291" i="46"/>
  <c r="AC291" i="46"/>
  <c r="AB291" i="46"/>
  <c r="AD290" i="46"/>
  <c r="AC290" i="46"/>
  <c r="AB290" i="46"/>
  <c r="V284" i="46"/>
  <c r="U284" i="46"/>
  <c r="T284" i="46"/>
  <c r="S284" i="46"/>
  <c r="R284" i="46"/>
  <c r="Q284" i="46"/>
  <c r="J284" i="46"/>
  <c r="P280" i="46" s="1"/>
  <c r="AD280" i="46" s="1"/>
  <c r="I284" i="46"/>
  <c r="O280" i="46" s="1"/>
  <c r="O283" i="46" s="1"/>
  <c r="AF283" i="46" s="1"/>
  <c r="H284" i="46"/>
  <c r="N280" i="46" s="1"/>
  <c r="N283" i="46" s="1"/>
  <c r="G284" i="46"/>
  <c r="M280" i="46" s="1"/>
  <c r="AE280" i="46" s="1"/>
  <c r="F284" i="46"/>
  <c r="L280" i="46" s="1"/>
  <c r="L282" i="46" s="1"/>
  <c r="E284" i="46"/>
  <c r="K280" i="46" s="1"/>
  <c r="AI283" i="46"/>
  <c r="AH283" i="46"/>
  <c r="AG283" i="46"/>
  <c r="AC283" i="46"/>
  <c r="AB283" i="46"/>
  <c r="AA283" i="46"/>
  <c r="AI282" i="46"/>
  <c r="AH282" i="46"/>
  <c r="AG282" i="46"/>
  <c r="AC282" i="46"/>
  <c r="AB282" i="46"/>
  <c r="AA282" i="46"/>
  <c r="AI281" i="46"/>
  <c r="AH281" i="46"/>
  <c r="AG281" i="46"/>
  <c r="AC281" i="46"/>
  <c r="AB281" i="46"/>
  <c r="AA281" i="46"/>
  <c r="V275" i="46"/>
  <c r="U275" i="46"/>
  <c r="T275" i="46"/>
  <c r="S275" i="46"/>
  <c r="R275" i="46"/>
  <c r="Q275" i="46"/>
  <c r="J275" i="46"/>
  <c r="I275" i="46"/>
  <c r="H275" i="46"/>
  <c r="G275" i="46"/>
  <c r="F275" i="46"/>
  <c r="E275" i="46"/>
  <c r="AI274" i="46"/>
  <c r="AH274" i="46"/>
  <c r="AG274" i="46"/>
  <c r="AC274" i="46"/>
  <c r="AB274" i="46"/>
  <c r="AA274" i="46"/>
  <c r="AI273" i="46"/>
  <c r="AH273" i="46"/>
  <c r="AG273" i="46"/>
  <c r="AC273" i="46"/>
  <c r="AB273" i="46"/>
  <c r="AA273" i="46"/>
  <c r="AI272" i="46"/>
  <c r="AH272" i="46"/>
  <c r="AG272" i="46"/>
  <c r="AC272" i="46"/>
  <c r="AB272" i="46"/>
  <c r="AA272" i="46"/>
  <c r="V265" i="46"/>
  <c r="U265" i="46"/>
  <c r="T265" i="46"/>
  <c r="S265" i="46"/>
  <c r="R265" i="46"/>
  <c r="Q265" i="46"/>
  <c r="J265" i="46"/>
  <c r="P259" i="46" s="1"/>
  <c r="P271" i="46" s="1"/>
  <c r="P274" i="46" s="1"/>
  <c r="AD274" i="46" s="1"/>
  <c r="I265" i="46"/>
  <c r="O259" i="46" s="1"/>
  <c r="AF259" i="46" s="1"/>
  <c r="H265" i="46"/>
  <c r="N259" i="46" s="1"/>
  <c r="N264" i="46" s="1"/>
  <c r="G265" i="46"/>
  <c r="M259" i="46" s="1"/>
  <c r="F265" i="46"/>
  <c r="L259" i="46" s="1"/>
  <c r="E265" i="46"/>
  <c r="K259" i="46" s="1"/>
  <c r="K271" i="46" s="1"/>
  <c r="AI264" i="46"/>
  <c r="AH264" i="46"/>
  <c r="AG264" i="46"/>
  <c r="AB264" i="46"/>
  <c r="AA264" i="46"/>
  <c r="AI263" i="46"/>
  <c r="AH263" i="46"/>
  <c r="AG263" i="46"/>
  <c r="AB263" i="46"/>
  <c r="AA263" i="46"/>
  <c r="AI262" i="46"/>
  <c r="AH262" i="46"/>
  <c r="AG262" i="46"/>
  <c r="AB262" i="46"/>
  <c r="AA262" i="46"/>
  <c r="AI261" i="46"/>
  <c r="AH261" i="46"/>
  <c r="AG261" i="46"/>
  <c r="AB261" i="46"/>
  <c r="AA261" i="46"/>
  <c r="AI260" i="46"/>
  <c r="AH260" i="46"/>
  <c r="AG260" i="46"/>
  <c r="AB260" i="46"/>
  <c r="AA260" i="46"/>
  <c r="V104" i="46"/>
  <c r="U104" i="46"/>
  <c r="T104" i="46"/>
  <c r="S104" i="46"/>
  <c r="R104" i="46"/>
  <c r="Q104" i="46"/>
  <c r="J104" i="46"/>
  <c r="P91" i="46" s="1"/>
  <c r="I104" i="46"/>
  <c r="O91" i="46" s="1"/>
  <c r="H104" i="46"/>
  <c r="N91" i="46" s="1"/>
  <c r="G104" i="46"/>
  <c r="M91" i="46" s="1"/>
  <c r="F104" i="46"/>
  <c r="L91" i="46" s="1"/>
  <c r="L97" i="46" s="1"/>
  <c r="E104" i="46"/>
  <c r="K91" i="46" s="1"/>
  <c r="K99" i="46" s="1"/>
  <c r="AI103" i="46"/>
  <c r="AH103" i="46"/>
  <c r="AG103" i="46"/>
  <c r="AC103" i="46"/>
  <c r="AB103" i="46"/>
  <c r="AA103" i="46"/>
  <c r="AI102" i="46"/>
  <c r="AH102" i="46"/>
  <c r="AG102" i="46"/>
  <c r="AC102" i="46"/>
  <c r="AB102" i="46"/>
  <c r="AA102" i="46"/>
  <c r="AI101" i="46"/>
  <c r="AH101" i="46"/>
  <c r="AG101" i="46"/>
  <c r="AC101" i="46"/>
  <c r="AB101" i="46"/>
  <c r="AA101" i="46"/>
  <c r="AI100" i="46"/>
  <c r="AH100" i="46"/>
  <c r="AG100" i="46"/>
  <c r="AC100" i="46"/>
  <c r="AB100" i="46"/>
  <c r="AA100" i="46"/>
  <c r="AI99" i="46"/>
  <c r="AH99" i="46"/>
  <c r="AG99" i="46"/>
  <c r="AC99" i="46"/>
  <c r="AB99" i="46"/>
  <c r="AA99" i="46"/>
  <c r="AI98" i="46"/>
  <c r="AH98" i="46"/>
  <c r="AG98" i="46"/>
  <c r="AC98" i="46"/>
  <c r="AB98" i="46"/>
  <c r="AA98" i="46"/>
  <c r="AI97" i="46"/>
  <c r="AH97" i="46"/>
  <c r="AG97" i="46"/>
  <c r="AC97" i="46"/>
  <c r="AB97" i="46"/>
  <c r="AA97" i="46"/>
  <c r="AI96" i="46"/>
  <c r="AH96" i="46"/>
  <c r="AG96" i="46"/>
  <c r="AC96" i="46"/>
  <c r="AB96" i="46"/>
  <c r="AA96" i="46"/>
  <c r="AI95" i="46"/>
  <c r="AH95" i="46"/>
  <c r="AG95" i="46"/>
  <c r="AC95" i="46"/>
  <c r="AB95" i="46"/>
  <c r="AA95" i="46"/>
  <c r="AI94" i="46"/>
  <c r="AH94" i="46"/>
  <c r="AG94" i="46"/>
  <c r="AC94" i="46"/>
  <c r="AB94" i="46"/>
  <c r="AA94" i="46"/>
  <c r="AI93" i="46"/>
  <c r="AH93" i="46"/>
  <c r="AG93" i="46"/>
  <c r="AC93" i="46"/>
  <c r="AB93" i="46"/>
  <c r="AA93" i="46"/>
  <c r="AI92" i="46"/>
  <c r="AH92" i="46"/>
  <c r="AG92" i="46"/>
  <c r="AC92" i="46"/>
  <c r="AB92" i="46"/>
  <c r="AA92" i="46"/>
  <c r="V85" i="46"/>
  <c r="U85" i="46"/>
  <c r="T85" i="46"/>
  <c r="S85" i="46"/>
  <c r="R85" i="46"/>
  <c r="Q85" i="46"/>
  <c r="J85" i="46"/>
  <c r="P74" i="46" s="1"/>
  <c r="P77" i="46" s="1"/>
  <c r="AD77" i="46" s="1"/>
  <c r="I85" i="46"/>
  <c r="O74" i="46" s="1"/>
  <c r="H85" i="46"/>
  <c r="N74" i="46" s="1"/>
  <c r="G85" i="46"/>
  <c r="M74" i="46" s="1"/>
  <c r="F85" i="46"/>
  <c r="L74" i="46" s="1"/>
  <c r="E85" i="46"/>
  <c r="K74" i="46" s="1"/>
  <c r="AI84" i="46"/>
  <c r="AH84" i="46"/>
  <c r="AG84" i="46"/>
  <c r="AC84" i="46"/>
  <c r="AB84" i="46"/>
  <c r="AA84" i="46"/>
  <c r="AI83" i="46"/>
  <c r="AH83" i="46"/>
  <c r="AG83" i="46"/>
  <c r="AC83" i="46"/>
  <c r="AB83" i="46"/>
  <c r="AA83" i="46"/>
  <c r="AI82" i="46"/>
  <c r="AH82" i="46"/>
  <c r="AG82" i="46"/>
  <c r="AC82" i="46"/>
  <c r="AB82" i="46"/>
  <c r="AA82" i="46"/>
  <c r="AI81" i="46"/>
  <c r="AH81" i="46"/>
  <c r="AG81" i="46"/>
  <c r="AC81" i="46"/>
  <c r="AB81" i="46"/>
  <c r="AA81" i="46"/>
  <c r="AI80" i="46"/>
  <c r="AH80" i="46"/>
  <c r="AG80" i="46"/>
  <c r="AC80" i="46"/>
  <c r="AB80" i="46"/>
  <c r="AA80" i="46"/>
  <c r="AI79" i="46"/>
  <c r="AH79" i="46"/>
  <c r="AG79" i="46"/>
  <c r="AC79" i="46"/>
  <c r="AB79" i="46"/>
  <c r="AA79" i="46"/>
  <c r="AI78" i="46"/>
  <c r="AH78" i="46"/>
  <c r="AG78" i="46"/>
  <c r="AC78" i="46"/>
  <c r="AB78" i="46"/>
  <c r="AA78" i="46"/>
  <c r="AI77" i="46"/>
  <c r="AH77" i="46"/>
  <c r="AG77" i="46"/>
  <c r="AC77" i="46"/>
  <c r="AB77" i="46"/>
  <c r="AA77" i="46"/>
  <c r="AI76" i="46"/>
  <c r="AH76" i="46"/>
  <c r="AG76" i="46"/>
  <c r="AC76" i="46"/>
  <c r="AB76" i="46"/>
  <c r="AA76" i="46"/>
  <c r="AI75" i="46"/>
  <c r="AH75" i="46"/>
  <c r="AG75" i="46"/>
  <c r="AC75" i="46"/>
  <c r="AB75" i="46"/>
  <c r="AA75" i="46"/>
  <c r="AD68" i="46"/>
  <c r="AC68" i="46"/>
  <c r="AB68" i="46"/>
  <c r="AD67" i="46"/>
  <c r="AC67" i="46"/>
  <c r="AB67" i="46"/>
  <c r="K66" i="46"/>
  <c r="Q58" i="46" s="1"/>
  <c r="J66" i="46"/>
  <c r="P58" i="46" s="1"/>
  <c r="I66" i="46"/>
  <c r="O58" i="46" s="1"/>
  <c r="H66" i="46"/>
  <c r="N58" i="46" s="1"/>
  <c r="G66" i="46"/>
  <c r="M58" i="46" s="1"/>
  <c r="F66" i="46"/>
  <c r="L58" i="46" s="1"/>
  <c r="AD65" i="46"/>
  <c r="AC65" i="46"/>
  <c r="AB65" i="46"/>
  <c r="AD64" i="46"/>
  <c r="AC64" i="46"/>
  <c r="AB64" i="46"/>
  <c r="AD63" i="46"/>
  <c r="AC63" i="46"/>
  <c r="AB63" i="46"/>
  <c r="AD62" i="46"/>
  <c r="AC62" i="46"/>
  <c r="AB62" i="46"/>
  <c r="AD61" i="46"/>
  <c r="AC61" i="46"/>
  <c r="AB61" i="46"/>
  <c r="AD60" i="46"/>
  <c r="AC60" i="46"/>
  <c r="AB60" i="46"/>
  <c r="AD59" i="46"/>
  <c r="AC59" i="46"/>
  <c r="AB59" i="46"/>
  <c r="AD53" i="46"/>
  <c r="AC53" i="46"/>
  <c r="AB53" i="46"/>
  <c r="AD52" i="46"/>
  <c r="AC52" i="46"/>
  <c r="AB52" i="46"/>
  <c r="AD51" i="46"/>
  <c r="AC51" i="46"/>
  <c r="AB51" i="46"/>
  <c r="K50" i="46"/>
  <c r="J50" i="46"/>
  <c r="I50" i="46"/>
  <c r="H50" i="46"/>
  <c r="G50" i="46"/>
  <c r="F50" i="46"/>
  <c r="AD49" i="46"/>
  <c r="AC49" i="46"/>
  <c r="AB49" i="46"/>
  <c r="AD48" i="46"/>
  <c r="AC48" i="46"/>
  <c r="AB48" i="46"/>
  <c r="AD47" i="46"/>
  <c r="AC47" i="46"/>
  <c r="AB47" i="46"/>
  <c r="AD46" i="46"/>
  <c r="AC46" i="46"/>
  <c r="AB46" i="46"/>
  <c r="AD45" i="46"/>
  <c r="AC45" i="46"/>
  <c r="AB45" i="46"/>
  <c r="AD44" i="46"/>
  <c r="AC44" i="46"/>
  <c r="AB44" i="46"/>
  <c r="AD43" i="46"/>
  <c r="AC43" i="46"/>
  <c r="AB43" i="46"/>
  <c r="AD42" i="46"/>
  <c r="AC42" i="46"/>
  <c r="AB42" i="46"/>
  <c r="AD41" i="46"/>
  <c r="AC41" i="46"/>
  <c r="AB41" i="46"/>
  <c r="AD40" i="46"/>
  <c r="AC40" i="46"/>
  <c r="AB40" i="46"/>
  <c r="AD34" i="46"/>
  <c r="AC34" i="46"/>
  <c r="AB34" i="46"/>
  <c r="AD33" i="46"/>
  <c r="AC33" i="46"/>
  <c r="AB33" i="46"/>
  <c r="Q24" i="46"/>
  <c r="Q25" i="46" s="1"/>
  <c r="AE25" i="46" s="1"/>
  <c r="P24" i="46"/>
  <c r="P28" i="46" s="1"/>
  <c r="AG28" i="46" s="1"/>
  <c r="O24" i="46"/>
  <c r="O31" i="46" s="1"/>
  <c r="N24" i="46"/>
  <c r="AF24" i="46" s="1"/>
  <c r="M24" i="46"/>
  <c r="M30" i="46" s="1"/>
  <c r="L24" i="46"/>
  <c r="AD31" i="46"/>
  <c r="AC31" i="46"/>
  <c r="AB31" i="46"/>
  <c r="AD30" i="46"/>
  <c r="AC30" i="46"/>
  <c r="AB30" i="46"/>
  <c r="AD29" i="46"/>
  <c r="AC29" i="46"/>
  <c r="AB29" i="46"/>
  <c r="AD28" i="46"/>
  <c r="AC28" i="46"/>
  <c r="AB28" i="46"/>
  <c r="AD27" i="46"/>
  <c r="AC27" i="46"/>
  <c r="AB27" i="46"/>
  <c r="AD26" i="46"/>
  <c r="AC26" i="46"/>
  <c r="AB26" i="46"/>
  <c r="AD25" i="46"/>
  <c r="AC25" i="46"/>
  <c r="AB25" i="46"/>
  <c r="AD19" i="46"/>
  <c r="AC19" i="46"/>
  <c r="AB19" i="46"/>
  <c r="AD18" i="46"/>
  <c r="AC18" i="46"/>
  <c r="AB18" i="46"/>
  <c r="AD17" i="46"/>
  <c r="AC17" i="46"/>
  <c r="AB17" i="46"/>
  <c r="K16" i="46"/>
  <c r="J16" i="46"/>
  <c r="I16" i="46"/>
  <c r="H16" i="46"/>
  <c r="G16" i="46"/>
  <c r="F16" i="46"/>
  <c r="AD15" i="46"/>
  <c r="AC15" i="46"/>
  <c r="AB15" i="46"/>
  <c r="AD14" i="46"/>
  <c r="AC14" i="46"/>
  <c r="AB14" i="46"/>
  <c r="AD13" i="46"/>
  <c r="AC13" i="46"/>
  <c r="AB13" i="46"/>
  <c r="AD12" i="46"/>
  <c r="AC12" i="46"/>
  <c r="AB12" i="46"/>
  <c r="AD11" i="46"/>
  <c r="AC11" i="46"/>
  <c r="AB11" i="46"/>
  <c r="AD10" i="46"/>
  <c r="AC10" i="46"/>
  <c r="AB10" i="46"/>
  <c r="AD9" i="46"/>
  <c r="AC9" i="46"/>
  <c r="AB9" i="46"/>
  <c r="AD8" i="46"/>
  <c r="AC8" i="46"/>
  <c r="AB8" i="46"/>
  <c r="AD7" i="46"/>
  <c r="AC7" i="46"/>
  <c r="AB7" i="46"/>
  <c r="AD6" i="46"/>
  <c r="AC6" i="46"/>
  <c r="AB6" i="46"/>
  <c r="AD787" i="45"/>
  <c r="AC787" i="45"/>
  <c r="AB787" i="45"/>
  <c r="AD786" i="45"/>
  <c r="AC786" i="45"/>
  <c r="AB786" i="45"/>
  <c r="K785" i="45"/>
  <c r="J785" i="45"/>
  <c r="I785" i="45"/>
  <c r="H785" i="45"/>
  <c r="G785" i="45"/>
  <c r="F785" i="45"/>
  <c r="AD784" i="45"/>
  <c r="AC784" i="45"/>
  <c r="AB784" i="45"/>
  <c r="AD783" i="45"/>
  <c r="AC783" i="45"/>
  <c r="AB783" i="45"/>
  <c r="AD782" i="45"/>
  <c r="AC782" i="45"/>
  <c r="AB782" i="45"/>
  <c r="AD781" i="45"/>
  <c r="AC781" i="45"/>
  <c r="AB781" i="45"/>
  <c r="AD780" i="45"/>
  <c r="AC780" i="45"/>
  <c r="AB780" i="45"/>
  <c r="AD779" i="45"/>
  <c r="AC779" i="45"/>
  <c r="AB779" i="45"/>
  <c r="AD727" i="45"/>
  <c r="AC727" i="45"/>
  <c r="AB727" i="45"/>
  <c r="AD726" i="45"/>
  <c r="AC726" i="45"/>
  <c r="AB726" i="45"/>
  <c r="K725" i="45"/>
  <c r="J725" i="45"/>
  <c r="I725" i="45"/>
  <c r="H725" i="45"/>
  <c r="G725" i="45"/>
  <c r="F725" i="45"/>
  <c r="AD724" i="45"/>
  <c r="AC724" i="45"/>
  <c r="AB724" i="45"/>
  <c r="AD723" i="45"/>
  <c r="AC723" i="45"/>
  <c r="AB723" i="45"/>
  <c r="AD722" i="45"/>
  <c r="AC722" i="45"/>
  <c r="AB722" i="45"/>
  <c r="AD721" i="45"/>
  <c r="AC721" i="45"/>
  <c r="AB721" i="45"/>
  <c r="AD720" i="45"/>
  <c r="AC720" i="45"/>
  <c r="AB720" i="45"/>
  <c r="AD719" i="45"/>
  <c r="AC719" i="45"/>
  <c r="AB719" i="45"/>
  <c r="AD697" i="45"/>
  <c r="AC697" i="45"/>
  <c r="AB697" i="45"/>
  <c r="AD696" i="45"/>
  <c r="AC696" i="45"/>
  <c r="AB696" i="45"/>
  <c r="AD694" i="45"/>
  <c r="AC694" i="45"/>
  <c r="AB694" i="45"/>
  <c r="AD693" i="45"/>
  <c r="AC693" i="45"/>
  <c r="AB693" i="45"/>
  <c r="AD692" i="45"/>
  <c r="AC692" i="45"/>
  <c r="AB692" i="45"/>
  <c r="AD691" i="45"/>
  <c r="AC691" i="45"/>
  <c r="AB691" i="45"/>
  <c r="AD690" i="45"/>
  <c r="AC690" i="45"/>
  <c r="AB690" i="45"/>
  <c r="AD689" i="45"/>
  <c r="AC689" i="45"/>
  <c r="AB689" i="45"/>
  <c r="AB881" i="41"/>
  <c r="AA881" i="41"/>
  <c r="Z881" i="41"/>
  <c r="AB880" i="41"/>
  <c r="AA880" i="41"/>
  <c r="Z880" i="41"/>
  <c r="AB879" i="41"/>
  <c r="AA879" i="41"/>
  <c r="Z879" i="41"/>
  <c r="K878" i="41"/>
  <c r="J878" i="41"/>
  <c r="I878" i="41"/>
  <c r="H878" i="41"/>
  <c r="G878" i="41"/>
  <c r="AB877" i="41"/>
  <c r="AA877" i="41"/>
  <c r="Z877" i="41"/>
  <c r="AB876" i="41"/>
  <c r="AA876" i="41"/>
  <c r="Z876" i="41"/>
  <c r="AB875" i="41"/>
  <c r="AA875" i="41"/>
  <c r="Z875" i="41"/>
  <c r="AB874" i="41"/>
  <c r="AA874" i="41"/>
  <c r="Z874" i="41"/>
  <c r="AB873" i="41"/>
  <c r="AA873" i="41"/>
  <c r="Z873" i="41"/>
  <c r="AB872" i="41"/>
  <c r="AA872" i="41"/>
  <c r="Z872" i="41"/>
  <c r="AB871" i="41"/>
  <c r="AA871" i="41"/>
  <c r="Z871" i="41"/>
  <c r="AB870" i="41"/>
  <c r="AA870" i="41"/>
  <c r="Z870" i="41"/>
  <c r="AB869" i="41"/>
  <c r="AA869" i="41"/>
  <c r="Z869" i="41"/>
  <c r="AB845" i="41"/>
  <c r="AA845" i="41"/>
  <c r="Z845" i="41"/>
  <c r="AB844" i="41"/>
  <c r="AA844" i="41"/>
  <c r="Z844" i="41"/>
  <c r="AB843" i="41"/>
  <c r="AA843" i="41"/>
  <c r="Z843" i="41"/>
  <c r="K842" i="41"/>
  <c r="J842" i="41"/>
  <c r="I842" i="41"/>
  <c r="H842" i="41"/>
  <c r="G842" i="41"/>
  <c r="AB841" i="41"/>
  <c r="AA841" i="41"/>
  <c r="Z841" i="41"/>
  <c r="AB840" i="41"/>
  <c r="AA840" i="41"/>
  <c r="Z840" i="41"/>
  <c r="AB839" i="41"/>
  <c r="AA839" i="41"/>
  <c r="Z839" i="41"/>
  <c r="AB838" i="41"/>
  <c r="AA838" i="41"/>
  <c r="Z838" i="41"/>
  <c r="AB837" i="41"/>
  <c r="AA837" i="41"/>
  <c r="Z837" i="41"/>
  <c r="AB836" i="41"/>
  <c r="AA836" i="41"/>
  <c r="Z836" i="41"/>
  <c r="AB835" i="41"/>
  <c r="AA835" i="41"/>
  <c r="Z835" i="41"/>
  <c r="AB834" i="41"/>
  <c r="AA834" i="41"/>
  <c r="Z834" i="41"/>
  <c r="AB833" i="41"/>
  <c r="AA833" i="41"/>
  <c r="Z833" i="41"/>
  <c r="AB809" i="41"/>
  <c r="AA809" i="41"/>
  <c r="Z809" i="41"/>
  <c r="AB808" i="41"/>
  <c r="AA808" i="41"/>
  <c r="Z808" i="41"/>
  <c r="AB807" i="41"/>
  <c r="AA807" i="41"/>
  <c r="Z807" i="41"/>
  <c r="K806" i="41"/>
  <c r="J806" i="41"/>
  <c r="I806" i="41"/>
  <c r="H806" i="41"/>
  <c r="G806" i="41"/>
  <c r="AB805" i="41"/>
  <c r="AA805" i="41"/>
  <c r="Z805" i="41"/>
  <c r="AB804" i="41"/>
  <c r="AA804" i="41"/>
  <c r="Z804" i="41"/>
  <c r="AB803" i="41"/>
  <c r="AA803" i="41"/>
  <c r="Z803" i="41"/>
  <c r="AB802" i="41"/>
  <c r="AA802" i="41"/>
  <c r="Z802" i="41"/>
  <c r="AB801" i="41"/>
  <c r="AA801" i="41"/>
  <c r="Z801" i="41"/>
  <c r="AB800" i="41"/>
  <c r="AA800" i="41"/>
  <c r="Z800" i="41"/>
  <c r="AB799" i="41"/>
  <c r="AA799" i="41"/>
  <c r="Z799" i="41"/>
  <c r="AB798" i="41"/>
  <c r="AA798" i="41"/>
  <c r="Z798" i="41"/>
  <c r="AB797" i="41"/>
  <c r="AA797" i="41"/>
  <c r="Z797" i="41"/>
  <c r="AB773" i="41"/>
  <c r="AA773" i="41"/>
  <c r="Z773" i="41"/>
  <c r="AB772" i="41"/>
  <c r="AA772" i="41"/>
  <c r="Z772" i="41"/>
  <c r="AB769" i="41"/>
  <c r="AA769" i="41"/>
  <c r="Z769" i="41"/>
  <c r="AB768" i="41"/>
  <c r="AA768" i="41"/>
  <c r="Z768" i="41"/>
  <c r="AB767" i="41"/>
  <c r="AA767" i="41"/>
  <c r="Z767" i="41"/>
  <c r="AB766" i="41"/>
  <c r="AA766" i="41"/>
  <c r="Z766" i="41"/>
  <c r="AB765" i="41"/>
  <c r="AA765" i="41"/>
  <c r="Z765" i="41"/>
  <c r="AB764" i="41"/>
  <c r="AA764" i="41"/>
  <c r="Z764" i="41"/>
  <c r="AB763" i="41"/>
  <c r="AA763" i="41"/>
  <c r="Z763" i="41"/>
  <c r="AB762" i="41"/>
  <c r="AA762" i="41"/>
  <c r="Z762" i="41"/>
  <c r="AB771" i="41"/>
  <c r="AA771" i="41"/>
  <c r="Z771" i="41"/>
  <c r="K770" i="41"/>
  <c r="J770" i="41"/>
  <c r="I770" i="41"/>
  <c r="H770" i="41"/>
  <c r="G770" i="41"/>
  <c r="AB761" i="41"/>
  <c r="AA761" i="41"/>
  <c r="Z761" i="41"/>
  <c r="H197" i="41"/>
  <c r="G197" i="41"/>
  <c r="F197" i="41"/>
  <c r="K190" i="41"/>
  <c r="J190" i="41"/>
  <c r="I190" i="41"/>
  <c r="H183" i="41"/>
  <c r="G183" i="41"/>
  <c r="F183" i="41"/>
  <c r="K176" i="41"/>
  <c r="J176" i="41"/>
  <c r="I176" i="41"/>
  <c r="H168" i="41"/>
  <c r="G168" i="41"/>
  <c r="F168" i="41"/>
  <c r="K161" i="41"/>
  <c r="J161" i="41"/>
  <c r="I161" i="41"/>
  <c r="H154" i="41"/>
  <c r="G154" i="41"/>
  <c r="F154" i="41"/>
  <c r="K147" i="41"/>
  <c r="J147" i="41"/>
  <c r="I147" i="41"/>
  <c r="H139" i="41"/>
  <c r="G139" i="41"/>
  <c r="F139" i="41"/>
  <c r="K133" i="41"/>
  <c r="J133" i="41"/>
  <c r="I133" i="41"/>
  <c r="H125" i="41"/>
  <c r="G125" i="41"/>
  <c r="F125" i="41"/>
  <c r="K118" i="41"/>
  <c r="J118" i="41"/>
  <c r="I118" i="41"/>
  <c r="H112" i="41"/>
  <c r="G112" i="41"/>
  <c r="F112" i="41"/>
  <c r="K105" i="41"/>
  <c r="J105" i="41"/>
  <c r="I105" i="41"/>
  <c r="L63" i="46" l="1"/>
  <c r="M64" i="46"/>
  <c r="N63" i="46"/>
  <c r="AF63" i="46" s="1"/>
  <c r="AF176" i="46"/>
  <c r="AF172" i="46"/>
  <c r="AF174" i="46"/>
  <c r="AF175" i="46"/>
  <c r="AF173" i="46"/>
  <c r="O60" i="46"/>
  <c r="AE176" i="46"/>
  <c r="AE172" i="46"/>
  <c r="AE174" i="46"/>
  <c r="AE175" i="46"/>
  <c r="AE173" i="46"/>
  <c r="AG176" i="46"/>
  <c r="AG172" i="46"/>
  <c r="AG174" i="46"/>
  <c r="AG175" i="46"/>
  <c r="AG173" i="46"/>
  <c r="M832" i="41"/>
  <c r="M868" i="41"/>
  <c r="N832" i="41"/>
  <c r="N868" i="41"/>
  <c r="O832" i="41"/>
  <c r="O868" i="41"/>
  <c r="P868" i="41"/>
  <c r="P832" i="41"/>
  <c r="Q868" i="41"/>
  <c r="Q832" i="41"/>
  <c r="M796" i="41"/>
  <c r="M760" i="41"/>
  <c r="N796" i="41"/>
  <c r="N760" i="41"/>
  <c r="O760" i="41"/>
  <c r="O796" i="41"/>
  <c r="P796" i="41"/>
  <c r="P760" i="41"/>
  <c r="Q796" i="41"/>
  <c r="Q760" i="41"/>
  <c r="U237" i="46"/>
  <c r="U247" i="46"/>
  <c r="Q5" i="46"/>
  <c r="AE5" i="46" s="1"/>
  <c r="S237" i="46"/>
  <c r="S247" i="46"/>
  <c r="O5" i="46"/>
  <c r="O10" i="46" s="1"/>
  <c r="P237" i="46"/>
  <c r="L5" i="46"/>
  <c r="L11" i="46" s="1"/>
  <c r="P247" i="46"/>
  <c r="T237" i="46"/>
  <c r="T247" i="46"/>
  <c r="P5" i="46"/>
  <c r="P15" i="46" s="1"/>
  <c r="AG15" i="46" s="1"/>
  <c r="Q237" i="46"/>
  <c r="M5" i="46"/>
  <c r="M6" i="46" s="1"/>
  <c r="Q247" i="46"/>
  <c r="R237" i="46"/>
  <c r="R247" i="46"/>
  <c r="N5" i="46"/>
  <c r="P282" i="46"/>
  <c r="AD282" i="46" s="1"/>
  <c r="K81" i="46"/>
  <c r="K75" i="46"/>
  <c r="K77" i="46"/>
  <c r="K76" i="46"/>
  <c r="K78" i="46"/>
  <c r="K79" i="46"/>
  <c r="K80" i="46"/>
  <c r="N81" i="46"/>
  <c r="N76" i="46"/>
  <c r="N75" i="46"/>
  <c r="N77" i="46"/>
  <c r="N78" i="46"/>
  <c r="N80" i="46"/>
  <c r="N79" i="46"/>
  <c r="M75" i="46"/>
  <c r="M76" i="46"/>
  <c r="AE76" i="46" s="1"/>
  <c r="M77" i="46"/>
  <c r="AE77" i="46" s="1"/>
  <c r="M78" i="46"/>
  <c r="AE78" i="46" s="1"/>
  <c r="M80" i="46"/>
  <c r="AE80" i="46" s="1"/>
  <c r="M79" i="46"/>
  <c r="AE79" i="46" s="1"/>
  <c r="L75" i="46"/>
  <c r="L77" i="46"/>
  <c r="L76" i="46"/>
  <c r="L78" i="46"/>
  <c r="L79" i="46"/>
  <c r="L80" i="46"/>
  <c r="T116" i="47"/>
  <c r="T104" i="47"/>
  <c r="J108" i="41"/>
  <c r="J213" i="41"/>
  <c r="I181" i="41"/>
  <c r="I284" i="41"/>
  <c r="I167" i="41"/>
  <c r="I269" i="41"/>
  <c r="J269" i="41"/>
  <c r="I111" i="41"/>
  <c r="I213" i="41"/>
  <c r="J138" i="41"/>
  <c r="J192" i="41"/>
  <c r="J297" i="41"/>
  <c r="J296" i="41"/>
  <c r="J295" i="41"/>
  <c r="J294" i="41"/>
  <c r="J293" i="41"/>
  <c r="J292" i="41"/>
  <c r="I138" i="41"/>
  <c r="J182" i="41"/>
  <c r="K138" i="41"/>
  <c r="K240" i="41"/>
  <c r="K108" i="41"/>
  <c r="K121" i="41"/>
  <c r="K226" i="41"/>
  <c r="I124" i="41"/>
  <c r="I226" i="41"/>
  <c r="J122" i="41"/>
  <c r="J226" i="41"/>
  <c r="K192" i="41"/>
  <c r="K297" i="41"/>
  <c r="K296" i="41"/>
  <c r="K295" i="41"/>
  <c r="K294" i="41"/>
  <c r="K293" i="41"/>
  <c r="K292" i="41"/>
  <c r="I196" i="41"/>
  <c r="I297" i="41"/>
  <c r="I296" i="41"/>
  <c r="I295" i="41"/>
  <c r="I294" i="41"/>
  <c r="I293" i="41"/>
  <c r="I292" i="41"/>
  <c r="J148" i="41"/>
  <c r="K148" i="41"/>
  <c r="K255" i="41"/>
  <c r="K182" i="41"/>
  <c r="J111" i="41"/>
  <c r="I182" i="41"/>
  <c r="J181" i="41"/>
  <c r="J178" i="41"/>
  <c r="J179" i="41"/>
  <c r="J180" i="41"/>
  <c r="K111" i="41"/>
  <c r="J177" i="41"/>
  <c r="L39" i="46"/>
  <c r="L41" i="46" s="1"/>
  <c r="M39" i="46"/>
  <c r="M45" i="46" s="1"/>
  <c r="O39" i="46"/>
  <c r="O49" i="46" s="1"/>
  <c r="P39" i="46"/>
  <c r="P45" i="46" s="1"/>
  <c r="AG45" i="46" s="1"/>
  <c r="Q39" i="46"/>
  <c r="Q45" i="46" s="1"/>
  <c r="AE45" i="46" s="1"/>
  <c r="L98" i="46"/>
  <c r="L94" i="46"/>
  <c r="K260" i="46"/>
  <c r="K264" i="46"/>
  <c r="K261" i="46"/>
  <c r="K262" i="46"/>
  <c r="AC275" i="46"/>
  <c r="P81" i="46"/>
  <c r="AD81" i="46" s="1"/>
  <c r="AG275" i="46"/>
  <c r="K263" i="46"/>
  <c r="AB275" i="46"/>
  <c r="AA275" i="46"/>
  <c r="K98" i="46"/>
  <c r="AD293" i="46"/>
  <c r="AI85" i="46"/>
  <c r="AB293" i="46"/>
  <c r="AE117" i="46"/>
  <c r="AE115" i="46"/>
  <c r="AE113" i="46"/>
  <c r="AE119" i="46"/>
  <c r="AE118" i="46"/>
  <c r="AE116" i="46"/>
  <c r="AE114" i="46"/>
  <c r="AE112" i="46"/>
  <c r="AF115" i="46"/>
  <c r="AF113" i="46"/>
  <c r="AF119" i="46"/>
  <c r="AF118" i="46"/>
  <c r="AF116" i="46"/>
  <c r="AF114" i="46"/>
  <c r="AF112" i="46"/>
  <c r="AF117" i="46"/>
  <c r="AI275" i="46"/>
  <c r="M281" i="46"/>
  <c r="AE281" i="46" s="1"/>
  <c r="P27" i="46"/>
  <c r="AG27" i="46" s="1"/>
  <c r="AG284" i="46"/>
  <c r="AD74" i="46"/>
  <c r="AD113" i="46"/>
  <c r="AD119" i="46"/>
  <c r="AD118" i="46"/>
  <c r="AD116" i="46"/>
  <c r="AD114" i="46"/>
  <c r="AD112" i="46"/>
  <c r="AD115" i="46"/>
  <c r="AD117" i="46"/>
  <c r="M27" i="46"/>
  <c r="L281" i="46"/>
  <c r="P281" i="46"/>
  <c r="AD281" i="46" s="1"/>
  <c r="AA265" i="46"/>
  <c r="K84" i="46"/>
  <c r="AE24" i="46"/>
  <c r="AB66" i="46"/>
  <c r="N27" i="46"/>
  <c r="AF27" i="46" s="1"/>
  <c r="P79" i="46"/>
  <c r="AD79" i="46" s="1"/>
  <c r="O27" i="46"/>
  <c r="P75" i="46"/>
  <c r="AD75" i="46" s="1"/>
  <c r="P83" i="46"/>
  <c r="AD83" i="46" s="1"/>
  <c r="P80" i="46"/>
  <c r="AD80" i="46" s="1"/>
  <c r="L102" i="46"/>
  <c r="AI284" i="46"/>
  <c r="AG265" i="46"/>
  <c r="M282" i="46"/>
  <c r="AE282" i="46" s="1"/>
  <c r="AC293" i="46"/>
  <c r="L31" i="46"/>
  <c r="L27" i="46"/>
  <c r="O78" i="46"/>
  <c r="AF78" i="46" s="1"/>
  <c r="AF74" i="46"/>
  <c r="O80" i="46"/>
  <c r="AF80" i="46" s="1"/>
  <c r="O81" i="46"/>
  <c r="AF81" i="46" s="1"/>
  <c r="O75" i="46"/>
  <c r="AF75" i="46" s="1"/>
  <c r="O76" i="46"/>
  <c r="AF76" i="46" s="1"/>
  <c r="O79" i="46"/>
  <c r="AF79" i="46" s="1"/>
  <c r="AG58" i="46"/>
  <c r="P63" i="46"/>
  <c r="AG63" i="46" s="1"/>
  <c r="P62" i="46"/>
  <c r="AG62" i="46" s="1"/>
  <c r="P59" i="46"/>
  <c r="AG59" i="46" s="1"/>
  <c r="P61" i="46"/>
  <c r="AG61" i="46" s="1"/>
  <c r="P65" i="46"/>
  <c r="AG65" i="46" s="1"/>
  <c r="P60" i="46"/>
  <c r="AG60" i="46" s="1"/>
  <c r="AE58" i="46"/>
  <c r="Q63" i="46"/>
  <c r="AE63" i="46" s="1"/>
  <c r="Q59" i="46"/>
  <c r="AE59" i="46" s="1"/>
  <c r="Q62" i="46"/>
  <c r="AE62" i="46" s="1"/>
  <c r="Q64" i="46"/>
  <c r="AE64" i="46" s="1"/>
  <c r="Q61" i="46"/>
  <c r="AE61" i="46" s="1"/>
  <c r="Q65" i="46"/>
  <c r="AE65" i="46" s="1"/>
  <c r="Q60" i="46"/>
  <c r="AE60" i="46" s="1"/>
  <c r="M263" i="46"/>
  <c r="AE263" i="46" s="1"/>
  <c r="M262" i="46"/>
  <c r="AE262" i="46" s="1"/>
  <c r="M264" i="46"/>
  <c r="AE264" i="46" s="1"/>
  <c r="AF280" i="46"/>
  <c r="M61" i="46"/>
  <c r="K103" i="46"/>
  <c r="P261" i="46"/>
  <c r="AD261" i="46" s="1"/>
  <c r="N281" i="46"/>
  <c r="N28" i="46"/>
  <c r="AF28" i="46" s="1"/>
  <c r="O281" i="46"/>
  <c r="AF281" i="46" s="1"/>
  <c r="O28" i="46"/>
  <c r="AD50" i="46"/>
  <c r="K82" i="46"/>
  <c r="P82" i="46"/>
  <c r="AD82" i="46" s="1"/>
  <c r="Q28" i="46"/>
  <c r="AE28" i="46" s="1"/>
  <c r="AG104" i="46"/>
  <c r="AD32" i="46"/>
  <c r="K83" i="46"/>
  <c r="N282" i="46"/>
  <c r="M63" i="46"/>
  <c r="O26" i="46"/>
  <c r="M31" i="46"/>
  <c r="AC66" i="46"/>
  <c r="AI104" i="46"/>
  <c r="AH284" i="46"/>
  <c r="N31" i="46"/>
  <c r="AF31" i="46" s="1"/>
  <c r="AD66" i="46"/>
  <c r="O282" i="46"/>
  <c r="AF282" i="46" s="1"/>
  <c r="O30" i="46"/>
  <c r="AH104" i="46"/>
  <c r="L270" i="47"/>
  <c r="M279" i="47"/>
  <c r="AJ286" i="47"/>
  <c r="AJ295" i="47" s="1"/>
  <c r="V295" i="47"/>
  <c r="T295" i="47"/>
  <c r="Q295" i="47"/>
  <c r="U295" i="47"/>
  <c r="AL286" i="47"/>
  <c r="AL295" i="47" s="1"/>
  <c r="R295" i="47"/>
  <c r="AK286" i="47"/>
  <c r="AK295" i="47" s="1"/>
  <c r="S295" i="47"/>
  <c r="L279" i="47"/>
  <c r="Q279" i="47"/>
  <c r="AE276" i="47"/>
  <c r="AE279" i="47" s="1"/>
  <c r="P279" i="47"/>
  <c r="AG276" i="47"/>
  <c r="AG279" i="47" s="1"/>
  <c r="N279" i="47"/>
  <c r="AF276" i="47"/>
  <c r="AF279" i="47" s="1"/>
  <c r="O279" i="47"/>
  <c r="N270" i="47"/>
  <c r="AF267" i="47"/>
  <c r="AF270" i="47" s="1"/>
  <c r="O270" i="47"/>
  <c r="P270" i="47"/>
  <c r="AG267" i="47"/>
  <c r="AG270" i="47" s="1"/>
  <c r="Q270" i="47"/>
  <c r="AE267" i="47"/>
  <c r="AE270" i="47" s="1"/>
  <c r="M270" i="47"/>
  <c r="M261" i="47"/>
  <c r="AE258" i="47"/>
  <c r="AE261" i="47" s="1"/>
  <c r="Q261" i="47"/>
  <c r="O261" i="47"/>
  <c r="L261" i="47"/>
  <c r="AG258" i="47"/>
  <c r="AG261" i="47" s="1"/>
  <c r="P261" i="47"/>
  <c r="AF258" i="47"/>
  <c r="AF261" i="47" s="1"/>
  <c r="N261" i="47"/>
  <c r="Q223" i="47"/>
  <c r="R237" i="47"/>
  <c r="AJ229" i="47"/>
  <c r="AJ237" i="47" s="1"/>
  <c r="P237" i="47"/>
  <c r="AK229" i="47"/>
  <c r="AK237" i="47" s="1"/>
  <c r="T237" i="47"/>
  <c r="AI229" i="47"/>
  <c r="AI237" i="47" s="1"/>
  <c r="U237" i="47"/>
  <c r="Q237" i="47"/>
  <c r="S237" i="47"/>
  <c r="S223" i="47"/>
  <c r="P223" i="47"/>
  <c r="R223" i="47"/>
  <c r="AJ212" i="47"/>
  <c r="AJ223" i="47" s="1"/>
  <c r="AI212" i="47"/>
  <c r="AI223" i="47" s="1"/>
  <c r="U223" i="47"/>
  <c r="T223" i="47"/>
  <c r="AK212" i="47"/>
  <c r="AK223" i="47" s="1"/>
  <c r="U206" i="47"/>
  <c r="AI195" i="47"/>
  <c r="AI206" i="47" s="1"/>
  <c r="R206" i="47"/>
  <c r="AJ195" i="47"/>
  <c r="AJ206" i="47" s="1"/>
  <c r="T206" i="47"/>
  <c r="AK195" i="47"/>
  <c r="AK206" i="47" s="1"/>
  <c r="P206" i="47"/>
  <c r="Q206" i="47"/>
  <c r="S206" i="47"/>
  <c r="L186" i="47"/>
  <c r="AG180" i="47"/>
  <c r="AG186" i="47" s="1"/>
  <c r="P186" i="47"/>
  <c r="O186" i="47"/>
  <c r="M186" i="47"/>
  <c r="AF180" i="47"/>
  <c r="AF186" i="47" s="1"/>
  <c r="N186" i="47"/>
  <c r="AE180" i="47"/>
  <c r="AE186" i="47" s="1"/>
  <c r="Q186" i="47"/>
  <c r="AG165" i="47"/>
  <c r="AG171" i="47" s="1"/>
  <c r="P171" i="47"/>
  <c r="AE165" i="47"/>
  <c r="AE171" i="47" s="1"/>
  <c r="Q171" i="47"/>
  <c r="M171" i="47"/>
  <c r="AF165" i="47"/>
  <c r="AF171" i="47" s="1"/>
  <c r="N171" i="47"/>
  <c r="L171" i="47"/>
  <c r="AF142" i="47"/>
  <c r="O171" i="47"/>
  <c r="L142" i="47"/>
  <c r="N142" i="47"/>
  <c r="M142" i="47"/>
  <c r="AG150" i="47"/>
  <c r="AG156" i="47" s="1"/>
  <c r="P156" i="47"/>
  <c r="O156" i="47"/>
  <c r="L156" i="47"/>
  <c r="AE150" i="47"/>
  <c r="AE156" i="47" s="1"/>
  <c r="Q156" i="47"/>
  <c r="M156" i="47"/>
  <c r="AF150" i="47"/>
  <c r="AF156" i="47" s="1"/>
  <c r="N156" i="47"/>
  <c r="Q142" i="47"/>
  <c r="AE136" i="47"/>
  <c r="AE142" i="47" s="1"/>
  <c r="P142" i="47"/>
  <c r="AG136" i="47"/>
  <c r="AG142" i="47" s="1"/>
  <c r="O142" i="47"/>
  <c r="R129" i="47"/>
  <c r="P129" i="47"/>
  <c r="AJ129" i="47"/>
  <c r="S129" i="47"/>
  <c r="Q92" i="47"/>
  <c r="O129" i="47"/>
  <c r="Q129" i="47"/>
  <c r="AI122" i="47"/>
  <c r="AI129" i="47" s="1"/>
  <c r="T129" i="47"/>
  <c r="AH122" i="47"/>
  <c r="AH129" i="47" s="1"/>
  <c r="AJ57" i="47"/>
  <c r="P38" i="47"/>
  <c r="AJ38" i="47"/>
  <c r="R19" i="47"/>
  <c r="O69" i="47"/>
  <c r="Q243" i="47" s="1"/>
  <c r="O57" i="47"/>
  <c r="P57" i="47"/>
  <c r="S81" i="47"/>
  <c r="O19" i="47"/>
  <c r="R57" i="47"/>
  <c r="S69" i="47"/>
  <c r="U243" i="47" s="1"/>
  <c r="AJ69" i="47"/>
  <c r="S38" i="47"/>
  <c r="S57" i="47"/>
  <c r="P19" i="47"/>
  <c r="AL92" i="47"/>
  <c r="AJ81" i="47"/>
  <c r="R81" i="47"/>
  <c r="AJ19" i="47"/>
  <c r="O38" i="47"/>
  <c r="U92" i="47"/>
  <c r="S19" i="47"/>
  <c r="R92" i="47"/>
  <c r="AH25" i="47"/>
  <c r="AH38" i="47" s="1"/>
  <c r="T38" i="47"/>
  <c r="AI6" i="47"/>
  <c r="AI19" i="47" s="1"/>
  <c r="Q19" i="47"/>
  <c r="AK87" i="47"/>
  <c r="AK92" i="47" s="1"/>
  <c r="S92" i="47"/>
  <c r="AH75" i="47"/>
  <c r="AH81" i="47" s="1"/>
  <c r="T81" i="47"/>
  <c r="T69" i="47"/>
  <c r="V243" i="47" s="1"/>
  <c r="AH63" i="47"/>
  <c r="AH69" i="47" s="1"/>
  <c r="AI75" i="47"/>
  <c r="AI81" i="47" s="1"/>
  <c r="Q81" i="47"/>
  <c r="P69" i="47"/>
  <c r="R243" i="47" s="1"/>
  <c r="AI243" i="47" s="1"/>
  <c r="AI44" i="47"/>
  <c r="AI57" i="47" s="1"/>
  <c r="Q57" i="47"/>
  <c r="AH44" i="47"/>
  <c r="AH57" i="47" s="1"/>
  <c r="T57" i="47"/>
  <c r="P81" i="47"/>
  <c r="AH6" i="47"/>
  <c r="AH19" i="47" s="1"/>
  <c r="T19" i="47"/>
  <c r="AI25" i="47"/>
  <c r="AI38" i="47" s="1"/>
  <c r="Q38" i="47"/>
  <c r="AJ87" i="47"/>
  <c r="AJ92" i="47" s="1"/>
  <c r="V92" i="47"/>
  <c r="R38" i="47"/>
  <c r="O81" i="47"/>
  <c r="T92" i="47"/>
  <c r="R69" i="47"/>
  <c r="T243" i="47" s="1"/>
  <c r="AI63" i="47"/>
  <c r="AI69" i="47" s="1"/>
  <c r="Q69" i="47"/>
  <c r="S243" i="47" s="1"/>
  <c r="AG243" i="47" s="1"/>
  <c r="AC725" i="45"/>
  <c r="AB725" i="45"/>
  <c r="AD695" i="45"/>
  <c r="AB785" i="45"/>
  <c r="AC785" i="45"/>
  <c r="AD785" i="45"/>
  <c r="M94" i="46"/>
  <c r="AE94" i="46" s="1"/>
  <c r="M98" i="46"/>
  <c r="AE98" i="46" s="1"/>
  <c r="M97" i="46"/>
  <c r="M95" i="46"/>
  <c r="AE95" i="46" s="1"/>
  <c r="M93" i="46"/>
  <c r="AE93" i="46" s="1"/>
  <c r="M96" i="46"/>
  <c r="AE96" i="46" s="1"/>
  <c r="M101" i="46"/>
  <c r="AE101" i="46" s="1"/>
  <c r="M100" i="46"/>
  <c r="AE100" i="46" s="1"/>
  <c r="M102" i="46"/>
  <c r="AE102" i="46" s="1"/>
  <c r="M92" i="46"/>
  <c r="AE92" i="46" s="1"/>
  <c r="AE91" i="46"/>
  <c r="M103" i="46"/>
  <c r="AE103" i="46" s="1"/>
  <c r="M99" i="46"/>
  <c r="AE99" i="46" s="1"/>
  <c r="L271" i="46"/>
  <c r="L260" i="46"/>
  <c r="L262" i="46"/>
  <c r="L261" i="46"/>
  <c r="L263" i="46"/>
  <c r="L264" i="46"/>
  <c r="O92" i="46"/>
  <c r="AF92" i="46" s="1"/>
  <c r="O96" i="46"/>
  <c r="AF96" i="46" s="1"/>
  <c r="O103" i="46"/>
  <c r="AF103" i="46" s="1"/>
  <c r="O101" i="46"/>
  <c r="AF101" i="46" s="1"/>
  <c r="O99" i="46"/>
  <c r="AF99" i="46" s="1"/>
  <c r="O93" i="46"/>
  <c r="AF93" i="46" s="1"/>
  <c r="O102" i="46"/>
  <c r="AF102" i="46" s="1"/>
  <c r="O94" i="46"/>
  <c r="AF94" i="46" s="1"/>
  <c r="O97" i="46"/>
  <c r="O98" i="46"/>
  <c r="AF98" i="46" s="1"/>
  <c r="O95" i="46"/>
  <c r="AF95" i="46" s="1"/>
  <c r="AF91" i="46"/>
  <c r="O100" i="46"/>
  <c r="AF100" i="46" s="1"/>
  <c r="L82" i="46"/>
  <c r="L83" i="46"/>
  <c r="L81" i="46"/>
  <c r="L84" i="46"/>
  <c r="K281" i="46"/>
  <c r="K283" i="46"/>
  <c r="K282" i="46"/>
  <c r="M82" i="46"/>
  <c r="AE82" i="46" s="1"/>
  <c r="AE74" i="46"/>
  <c r="M81" i="46"/>
  <c r="AE81" i="46" s="1"/>
  <c r="M84" i="46"/>
  <c r="AE84" i="46" s="1"/>
  <c r="M83" i="46"/>
  <c r="AE83" i="46" s="1"/>
  <c r="AB104" i="46"/>
  <c r="AC104" i="46"/>
  <c r="M291" i="46"/>
  <c r="M292" i="46"/>
  <c r="AB50" i="46"/>
  <c r="N93" i="46"/>
  <c r="N102" i="46"/>
  <c r="N94" i="46"/>
  <c r="N96" i="46"/>
  <c r="N101" i="46"/>
  <c r="N97" i="46"/>
  <c r="N99" i="46"/>
  <c r="N98" i="46"/>
  <c r="N92" i="46"/>
  <c r="N95" i="46"/>
  <c r="N100" i="46"/>
  <c r="P94" i="46"/>
  <c r="AD94" i="46" s="1"/>
  <c r="P103" i="46"/>
  <c r="AD103" i="46" s="1"/>
  <c r="P101" i="46"/>
  <c r="AD101" i="46" s="1"/>
  <c r="P99" i="46"/>
  <c r="AD99" i="46" s="1"/>
  <c r="P97" i="46"/>
  <c r="P95" i="46"/>
  <c r="AD95" i="46" s="1"/>
  <c r="P93" i="46"/>
  <c r="AD93" i="46" s="1"/>
  <c r="P102" i="46"/>
  <c r="AD102" i="46" s="1"/>
  <c r="P100" i="46"/>
  <c r="AD100" i="46" s="1"/>
  <c r="P98" i="46"/>
  <c r="AD98" i="46" s="1"/>
  <c r="P96" i="46"/>
  <c r="AD96" i="46" s="1"/>
  <c r="P92" i="46"/>
  <c r="AD92" i="46" s="1"/>
  <c r="AD91" i="46"/>
  <c r="AH265" i="46"/>
  <c r="P31" i="46"/>
  <c r="AG31" i="46" s="1"/>
  <c r="P25" i="46"/>
  <c r="P26" i="46"/>
  <c r="AG26" i="46" s="1"/>
  <c r="P29" i="46"/>
  <c r="AG29" i="46" s="1"/>
  <c r="P30" i="46"/>
  <c r="AG30" i="46" s="1"/>
  <c r="Q30" i="46"/>
  <c r="AE30" i="46" s="1"/>
  <c r="Q26" i="46"/>
  <c r="AE26" i="46" s="1"/>
  <c r="Q29" i="46"/>
  <c r="AE29" i="46" s="1"/>
  <c r="Q27" i="46"/>
  <c r="AE27" i="46" s="1"/>
  <c r="Q31" i="46"/>
  <c r="AE31" i="46" s="1"/>
  <c r="AC50" i="46"/>
  <c r="K273" i="46"/>
  <c r="K272" i="46"/>
  <c r="K274" i="46"/>
  <c r="N103" i="46"/>
  <c r="M290" i="46"/>
  <c r="AG24" i="46"/>
  <c r="P272" i="46"/>
  <c r="P273" i="46"/>
  <c r="AD273" i="46" s="1"/>
  <c r="AD271" i="46"/>
  <c r="AB32" i="46"/>
  <c r="AB16" i="46"/>
  <c r="N263" i="46"/>
  <c r="N271" i="46"/>
  <c r="N260" i="46"/>
  <c r="N262" i="46"/>
  <c r="N261" i="46"/>
  <c r="O271" i="46"/>
  <c r="O261" i="46"/>
  <c r="O262" i="46"/>
  <c r="O264" i="46"/>
  <c r="O263" i="46"/>
  <c r="O260" i="46"/>
  <c r="AG290" i="46"/>
  <c r="P264" i="46"/>
  <c r="AD264" i="46" s="1"/>
  <c r="P262" i="46"/>
  <c r="AD262" i="46" s="1"/>
  <c r="AD259" i="46"/>
  <c r="P263" i="46"/>
  <c r="AD263" i="46" s="1"/>
  <c r="P260" i="46"/>
  <c r="AC16" i="46"/>
  <c r="L291" i="46"/>
  <c r="L292" i="46"/>
  <c r="N290" i="46"/>
  <c r="N292" i="46"/>
  <c r="AF292" i="46" s="1"/>
  <c r="AB265" i="46"/>
  <c r="AH275" i="46"/>
  <c r="O290" i="46"/>
  <c r="O292" i="46"/>
  <c r="K96" i="46"/>
  <c r="K102" i="46"/>
  <c r="K97" i="46"/>
  <c r="K95" i="46"/>
  <c r="K93" i="46"/>
  <c r="K100" i="46"/>
  <c r="K101" i="46"/>
  <c r="K92" i="46"/>
  <c r="P292" i="46"/>
  <c r="AG292" i="46" s="1"/>
  <c r="AG289" i="46"/>
  <c r="L100" i="46"/>
  <c r="L103" i="46"/>
  <c r="L101" i="46"/>
  <c r="L99" i="46"/>
  <c r="L93" i="46"/>
  <c r="L92" i="46"/>
  <c r="L96" i="46"/>
  <c r="L95" i="46"/>
  <c r="P283" i="46"/>
  <c r="AD283" i="46" s="1"/>
  <c r="Q290" i="46"/>
  <c r="AE289" i="46"/>
  <c r="Q291" i="46"/>
  <c r="AE291" i="46" s="1"/>
  <c r="Q292" i="46"/>
  <c r="AE292" i="46" s="1"/>
  <c r="AC85" i="46"/>
  <c r="AB284" i="46"/>
  <c r="N291" i="46"/>
  <c r="AF291" i="46" s="1"/>
  <c r="AA284" i="46"/>
  <c r="AC32" i="46"/>
  <c r="L64" i="46"/>
  <c r="L59" i="46"/>
  <c r="L61" i="46"/>
  <c r="L60" i="46"/>
  <c r="L65" i="46"/>
  <c r="L62" i="46"/>
  <c r="AA85" i="46"/>
  <c r="M59" i="46"/>
  <c r="M65" i="46"/>
  <c r="M60" i="46"/>
  <c r="M62" i="46"/>
  <c r="AB85" i="46"/>
  <c r="AC284" i="46"/>
  <c r="O291" i="46"/>
  <c r="P291" i="46"/>
  <c r="AG291" i="46" s="1"/>
  <c r="N61" i="46"/>
  <c r="AF61" i="46" s="1"/>
  <c r="N60" i="46"/>
  <c r="AF60" i="46" s="1"/>
  <c r="N64" i="46"/>
  <c r="AF64" i="46" s="1"/>
  <c r="N62" i="46"/>
  <c r="AF62" i="46" s="1"/>
  <c r="N59" i="46"/>
  <c r="N65" i="46"/>
  <c r="AF65" i="46" s="1"/>
  <c r="AF58" i="46"/>
  <c r="AH85" i="46"/>
  <c r="O61" i="46"/>
  <c r="O63" i="46"/>
  <c r="O64" i="46"/>
  <c r="O62" i="46"/>
  <c r="O59" i="46"/>
  <c r="O65" i="46"/>
  <c r="K94" i="46"/>
  <c r="N82" i="46"/>
  <c r="N84" i="46"/>
  <c r="N83" i="46"/>
  <c r="AI265" i="46"/>
  <c r="L29" i="46"/>
  <c r="L28" i="46"/>
  <c r="L30" i="46"/>
  <c r="L25" i="46"/>
  <c r="O29" i="46"/>
  <c r="O25" i="46"/>
  <c r="AA104" i="46"/>
  <c r="M271" i="46"/>
  <c r="M260" i="46"/>
  <c r="M261" i="46"/>
  <c r="AE261" i="46" s="1"/>
  <c r="M28" i="46"/>
  <c r="M25" i="46"/>
  <c r="M29" i="46"/>
  <c r="L26" i="46"/>
  <c r="N30" i="46"/>
  <c r="AF30" i="46" s="1"/>
  <c r="N25" i="46"/>
  <c r="N29" i="46"/>
  <c r="AF29" i="46" s="1"/>
  <c r="L283" i="46"/>
  <c r="M26" i="46"/>
  <c r="O82" i="46"/>
  <c r="AF82" i="46" s="1"/>
  <c r="O84" i="46"/>
  <c r="AF84" i="46" s="1"/>
  <c r="O83" i="46"/>
  <c r="AF83" i="46" s="1"/>
  <c r="M283" i="46"/>
  <c r="AE283" i="46" s="1"/>
  <c r="N26" i="46"/>
  <c r="AF26" i="46" s="1"/>
  <c r="O77" i="46"/>
  <c r="AF77" i="46" s="1"/>
  <c r="AE259" i="46"/>
  <c r="P78" i="46"/>
  <c r="AD78" i="46" s="1"/>
  <c r="P76" i="46"/>
  <c r="AD76" i="46" s="1"/>
  <c r="AD16" i="46"/>
  <c r="N39" i="46"/>
  <c r="P64" i="46"/>
  <c r="AG64" i="46" s="1"/>
  <c r="AG85" i="46"/>
  <c r="P84" i="46"/>
  <c r="AD84" i="46" s="1"/>
  <c r="AD725" i="45"/>
  <c r="AB695" i="45"/>
  <c r="AC695" i="45"/>
  <c r="K110" i="41"/>
  <c r="Z878" i="41"/>
  <c r="AB878" i="41"/>
  <c r="AA878" i="41"/>
  <c r="AA842" i="41"/>
  <c r="AB842" i="41"/>
  <c r="Z842" i="41"/>
  <c r="K177" i="41"/>
  <c r="K178" i="41"/>
  <c r="K179" i="41"/>
  <c r="K180" i="41"/>
  <c r="K181" i="41"/>
  <c r="Z806" i="41"/>
  <c r="AB806" i="41"/>
  <c r="AA806" i="41"/>
  <c r="K137" i="41"/>
  <c r="J109" i="41"/>
  <c r="K109" i="41"/>
  <c r="J110" i="41"/>
  <c r="K193" i="41"/>
  <c r="J194" i="41"/>
  <c r="K122" i="41"/>
  <c r="J123" i="41"/>
  <c r="J193" i="41"/>
  <c r="I120" i="41"/>
  <c r="J124" i="41"/>
  <c r="I191" i="41"/>
  <c r="I119" i="41"/>
  <c r="K194" i="41"/>
  <c r="K123" i="41"/>
  <c r="K124" i="41"/>
  <c r="I134" i="41"/>
  <c r="I135" i="41"/>
  <c r="I136" i="41"/>
  <c r="I137" i="41"/>
  <c r="J134" i="41"/>
  <c r="K134" i="41"/>
  <c r="J195" i="41"/>
  <c r="J135" i="41"/>
  <c r="K135" i="41"/>
  <c r="J106" i="41"/>
  <c r="J136" i="41"/>
  <c r="K106" i="41"/>
  <c r="K136" i="41"/>
  <c r="Z770" i="41"/>
  <c r="J107" i="41"/>
  <c r="J137" i="41"/>
  <c r="AA770" i="41"/>
  <c r="K195" i="41"/>
  <c r="J196" i="41"/>
  <c r="K196" i="41"/>
  <c r="K107" i="41"/>
  <c r="AB770" i="41"/>
  <c r="I153" i="41"/>
  <c r="I152" i="41"/>
  <c r="I151" i="41"/>
  <c r="I150" i="41"/>
  <c r="I149" i="41"/>
  <c r="I148" i="41"/>
  <c r="J149" i="41"/>
  <c r="K149" i="41"/>
  <c r="J167" i="41"/>
  <c r="J166" i="41"/>
  <c r="J165" i="41"/>
  <c r="J164" i="41"/>
  <c r="J163" i="41"/>
  <c r="J162" i="41"/>
  <c r="J150" i="41"/>
  <c r="K167" i="41"/>
  <c r="K166" i="41"/>
  <c r="K165" i="41"/>
  <c r="K164" i="41"/>
  <c r="K163" i="41"/>
  <c r="K162" i="41"/>
  <c r="K150" i="41"/>
  <c r="J151" i="41"/>
  <c r="I108" i="41"/>
  <c r="I107" i="41"/>
  <c r="I106" i="41"/>
  <c r="K151" i="41"/>
  <c r="J152" i="41"/>
  <c r="K152" i="41"/>
  <c r="J153" i="41"/>
  <c r="K153" i="41"/>
  <c r="I162" i="41"/>
  <c r="I163" i="41"/>
  <c r="I164" i="41"/>
  <c r="I165" i="41"/>
  <c r="I166" i="41"/>
  <c r="I177" i="41"/>
  <c r="I178" i="41"/>
  <c r="I179" i="41"/>
  <c r="I109" i="41"/>
  <c r="I180" i="41"/>
  <c r="I110" i="41"/>
  <c r="I121" i="41"/>
  <c r="I122" i="41"/>
  <c r="I123" i="41"/>
  <c r="I192" i="41"/>
  <c r="I193" i="41"/>
  <c r="J119" i="41"/>
  <c r="I194" i="41"/>
  <c r="K119" i="41"/>
  <c r="I195" i="41"/>
  <c r="J120" i="41"/>
  <c r="K120" i="41"/>
  <c r="J191" i="41"/>
  <c r="J121" i="41"/>
  <c r="K191" i="41"/>
  <c r="M177" i="46" l="1"/>
  <c r="AG171" i="46"/>
  <c r="AG177" i="46" s="1"/>
  <c r="P177" i="46"/>
  <c r="L177" i="46"/>
  <c r="AF171" i="46"/>
  <c r="AF177" i="46" s="1"/>
  <c r="N177" i="46"/>
  <c r="Q177" i="46"/>
  <c r="AE171" i="46"/>
  <c r="AE177" i="46" s="1"/>
  <c r="O177" i="46"/>
  <c r="O14" i="46"/>
  <c r="O15" i="46"/>
  <c r="O12" i="46"/>
  <c r="O13" i="46"/>
  <c r="O9" i="46"/>
  <c r="O7" i="46"/>
  <c r="O6" i="46"/>
  <c r="Q46" i="46"/>
  <c r="AE46" i="46" s="1"/>
  <c r="K298" i="41"/>
  <c r="O11" i="46"/>
  <c r="O43" i="46"/>
  <c r="O41" i="46"/>
  <c r="AJ247" i="46"/>
  <c r="R251" i="46"/>
  <c r="AJ251" i="46" s="1"/>
  <c r="R252" i="46"/>
  <c r="AJ252" i="46" s="1"/>
  <c r="R250" i="46"/>
  <c r="AJ250" i="46" s="1"/>
  <c r="R249" i="46"/>
  <c r="AJ249" i="46" s="1"/>
  <c r="R248" i="46"/>
  <c r="Q251" i="46"/>
  <c r="Q252" i="46"/>
  <c r="Q250" i="46"/>
  <c r="Q249" i="46"/>
  <c r="Q248" i="46"/>
  <c r="AK247" i="46"/>
  <c r="T252" i="46"/>
  <c r="AK252" i="46" s="1"/>
  <c r="T251" i="46"/>
  <c r="AK251" i="46" s="1"/>
  <c r="T250" i="46"/>
  <c r="AK250" i="46" s="1"/>
  <c r="T249" i="46"/>
  <c r="AK249" i="46" s="1"/>
  <c r="T248" i="46"/>
  <c r="P249" i="46"/>
  <c r="P248" i="46"/>
  <c r="P252" i="46"/>
  <c r="P251" i="46"/>
  <c r="P250" i="46"/>
  <c r="P238" i="46"/>
  <c r="P239" i="46"/>
  <c r="P240" i="46"/>
  <c r="P241" i="46"/>
  <c r="S252" i="46"/>
  <c r="S251" i="46"/>
  <c r="S250" i="46"/>
  <c r="S249" i="46"/>
  <c r="S248" i="46"/>
  <c r="AI247" i="46"/>
  <c r="U252" i="46"/>
  <c r="AI252" i="46" s="1"/>
  <c r="U250" i="46"/>
  <c r="AI250" i="46" s="1"/>
  <c r="U251" i="46"/>
  <c r="AI251" i="46" s="1"/>
  <c r="U248" i="46"/>
  <c r="U249" i="46"/>
  <c r="AI249" i="46" s="1"/>
  <c r="Q48" i="46"/>
  <c r="AE48" i="46" s="1"/>
  <c r="Q49" i="46"/>
  <c r="AE49" i="46" s="1"/>
  <c r="AE39" i="46"/>
  <c r="M48" i="46"/>
  <c r="M40" i="46"/>
  <c r="M47" i="46"/>
  <c r="M44" i="46"/>
  <c r="M42" i="46"/>
  <c r="O8" i="46"/>
  <c r="M46" i="46"/>
  <c r="R238" i="46"/>
  <c r="R241" i="46"/>
  <c r="AJ241" i="46" s="1"/>
  <c r="R239" i="46"/>
  <c r="AJ239" i="46" s="1"/>
  <c r="R240" i="46"/>
  <c r="AJ240" i="46" s="1"/>
  <c r="AJ237" i="46"/>
  <c r="Q239" i="46"/>
  <c r="Q241" i="46"/>
  <c r="Q238" i="46"/>
  <c r="Q240" i="46"/>
  <c r="T241" i="46"/>
  <c r="AK241" i="46" s="1"/>
  <c r="T239" i="46"/>
  <c r="AK239" i="46" s="1"/>
  <c r="T238" i="46"/>
  <c r="T240" i="46"/>
  <c r="AK240" i="46" s="1"/>
  <c r="AK237" i="46"/>
  <c r="P43" i="46"/>
  <c r="AG43" i="46" s="1"/>
  <c r="P49" i="46"/>
  <c r="AG49" i="46" s="1"/>
  <c r="M41" i="46"/>
  <c r="P41" i="46"/>
  <c r="AG41" i="46" s="1"/>
  <c r="M49" i="46"/>
  <c r="S238" i="46"/>
  <c r="S241" i="46"/>
  <c r="S239" i="46"/>
  <c r="S240" i="46"/>
  <c r="U241" i="46"/>
  <c r="AI241" i="46" s="1"/>
  <c r="U239" i="46"/>
  <c r="AI239" i="46" s="1"/>
  <c r="AI237" i="46"/>
  <c r="U238" i="46"/>
  <c r="U240" i="46"/>
  <c r="AI240" i="46" s="1"/>
  <c r="Q42" i="46"/>
  <c r="AE42" i="46" s="1"/>
  <c r="L47" i="46"/>
  <c r="L45" i="46"/>
  <c r="L42" i="46"/>
  <c r="L40" i="46"/>
  <c r="L43" i="46"/>
  <c r="L44" i="46"/>
  <c r="L48" i="46"/>
  <c r="L46" i="46"/>
  <c r="L49" i="46"/>
  <c r="J298" i="41"/>
  <c r="I240" i="41"/>
  <c r="J240" i="41"/>
  <c r="K213" i="41"/>
  <c r="J255" i="41"/>
  <c r="I255" i="41"/>
  <c r="J284" i="41"/>
  <c r="I298" i="41"/>
  <c r="K269" i="41"/>
  <c r="K284" i="41"/>
  <c r="Q41" i="46"/>
  <c r="AE41" i="46" s="1"/>
  <c r="P8" i="46"/>
  <c r="AG8" i="46" s="1"/>
  <c r="K265" i="46"/>
  <c r="AG39" i="46"/>
  <c r="O45" i="46"/>
  <c r="P48" i="46"/>
  <c r="AG48" i="46" s="1"/>
  <c r="P42" i="46"/>
  <c r="AG42" i="46" s="1"/>
  <c r="P46" i="46"/>
  <c r="AG46" i="46" s="1"/>
  <c r="P47" i="46"/>
  <c r="AG47" i="46" s="1"/>
  <c r="P44" i="46"/>
  <c r="AG44" i="46" s="1"/>
  <c r="P40" i="46"/>
  <c r="AG40" i="46" s="1"/>
  <c r="O40" i="46"/>
  <c r="O44" i="46"/>
  <c r="Q13" i="46"/>
  <c r="AE13" i="46" s="1"/>
  <c r="Q15" i="46"/>
  <c r="AE15" i="46" s="1"/>
  <c r="P12" i="46"/>
  <c r="AG12" i="46" s="1"/>
  <c r="O48" i="46"/>
  <c r="Q9" i="46"/>
  <c r="AE9" i="46" s="1"/>
  <c r="Q14" i="46"/>
  <c r="AE14" i="46" s="1"/>
  <c r="Q7" i="46"/>
  <c r="AE7" i="46" s="1"/>
  <c r="Q12" i="46"/>
  <c r="AE12" i="46" s="1"/>
  <c r="M12" i="46"/>
  <c r="M9" i="46"/>
  <c r="M11" i="46"/>
  <c r="M7" i="46"/>
  <c r="Q8" i="46"/>
  <c r="AE8" i="46" s="1"/>
  <c r="L9" i="46"/>
  <c r="M43" i="46"/>
  <c r="L13" i="46"/>
  <c r="L7" i="46"/>
  <c r="N284" i="46"/>
  <c r="Q40" i="46"/>
  <c r="AE40" i="46" s="1"/>
  <c r="L10" i="46"/>
  <c r="O46" i="46"/>
  <c r="Q6" i="46"/>
  <c r="P6" i="46"/>
  <c r="AG6" i="46" s="1"/>
  <c r="O42" i="46"/>
  <c r="Q11" i="46"/>
  <c r="AE11" i="46" s="1"/>
  <c r="L15" i="46"/>
  <c r="L6" i="46"/>
  <c r="L14" i="46"/>
  <c r="O47" i="46"/>
  <c r="Q10" i="46"/>
  <c r="AE10" i="46" s="1"/>
  <c r="L8" i="46"/>
  <c r="P11" i="46"/>
  <c r="AG11" i="46" s="1"/>
  <c r="Q47" i="46"/>
  <c r="AE47" i="46" s="1"/>
  <c r="Q43" i="46"/>
  <c r="AE43" i="46" s="1"/>
  <c r="Q44" i="46"/>
  <c r="AE44" i="46" s="1"/>
  <c r="L12" i="46"/>
  <c r="AG5" i="46"/>
  <c r="L284" i="46"/>
  <c r="P14" i="46"/>
  <c r="AG14" i="46" s="1"/>
  <c r="P10" i="46"/>
  <c r="AG10" i="46" s="1"/>
  <c r="P7" i="46"/>
  <c r="AG7" i="46" s="1"/>
  <c r="AD284" i="46"/>
  <c r="P9" i="46"/>
  <c r="AG9" i="46" s="1"/>
  <c r="P13" i="46"/>
  <c r="AG13" i="46" s="1"/>
  <c r="AF284" i="46"/>
  <c r="L120" i="46"/>
  <c r="P120" i="46"/>
  <c r="AD111" i="46"/>
  <c r="AD120" i="46" s="1"/>
  <c r="N120" i="46"/>
  <c r="K120" i="46"/>
  <c r="O120" i="46"/>
  <c r="AF111" i="46"/>
  <c r="AF120" i="46" s="1"/>
  <c r="O293" i="46"/>
  <c r="K85" i="46"/>
  <c r="M120" i="46"/>
  <c r="AE111" i="46"/>
  <c r="AE120" i="46" s="1"/>
  <c r="L293" i="46"/>
  <c r="N85" i="46"/>
  <c r="AE66" i="46"/>
  <c r="L104" i="46"/>
  <c r="M10" i="46"/>
  <c r="M15" i="46"/>
  <c r="M14" i="46"/>
  <c r="M8" i="46"/>
  <c r="M13" i="46"/>
  <c r="AE32" i="46"/>
  <c r="O284" i="46"/>
  <c r="Q66" i="46"/>
  <c r="AG66" i="46"/>
  <c r="O32" i="46"/>
  <c r="AF260" i="46"/>
  <c r="AC260" i="46"/>
  <c r="O265" i="46"/>
  <c r="P32" i="46"/>
  <c r="AG25" i="46"/>
  <c r="AG32" i="46" s="1"/>
  <c r="AD97" i="46"/>
  <c r="AD104" i="46" s="1"/>
  <c r="P104" i="46"/>
  <c r="AF263" i="46"/>
  <c r="AC263" i="46"/>
  <c r="AE97" i="46"/>
  <c r="AE104" i="46" s="1"/>
  <c r="M104" i="46"/>
  <c r="M32" i="46"/>
  <c r="K104" i="46"/>
  <c r="AC264" i="46"/>
  <c r="AF264" i="46"/>
  <c r="N45" i="46"/>
  <c r="AF45" i="46" s="1"/>
  <c r="N43" i="46"/>
  <c r="AF43" i="46" s="1"/>
  <c r="N40" i="46"/>
  <c r="N47" i="46"/>
  <c r="AF47" i="46" s="1"/>
  <c r="N42" i="46"/>
  <c r="AF42" i="46" s="1"/>
  <c r="N46" i="46"/>
  <c r="AF46" i="46" s="1"/>
  <c r="N48" i="46"/>
  <c r="AF48" i="46" s="1"/>
  <c r="N44" i="46"/>
  <c r="AF44" i="46" s="1"/>
  <c r="AF39" i="46"/>
  <c r="N49" i="46"/>
  <c r="AF49" i="46" s="1"/>
  <c r="N41" i="46"/>
  <c r="AF41" i="46" s="1"/>
  <c r="AF262" i="46"/>
  <c r="AC262" i="46"/>
  <c r="Q32" i="46"/>
  <c r="N10" i="46"/>
  <c r="AF10" i="46" s="1"/>
  <c r="N6" i="46"/>
  <c r="N7" i="46"/>
  <c r="AF7" i="46" s="1"/>
  <c r="AF5" i="46"/>
  <c r="N9" i="46"/>
  <c r="AF9" i="46" s="1"/>
  <c r="N14" i="46"/>
  <c r="AF14" i="46" s="1"/>
  <c r="N11" i="46"/>
  <c r="AF11" i="46" s="1"/>
  <c r="N15" i="46"/>
  <c r="AF15" i="46" s="1"/>
  <c r="N13" i="46"/>
  <c r="AF13" i="46" s="1"/>
  <c r="N8" i="46"/>
  <c r="AF8" i="46" s="1"/>
  <c r="N12" i="46"/>
  <c r="AF12" i="46" s="1"/>
  <c r="AF261" i="46"/>
  <c r="AC261" i="46"/>
  <c r="N293" i="46"/>
  <c r="AF290" i="46"/>
  <c r="AF293" i="46" s="1"/>
  <c r="O273" i="46"/>
  <c r="AF273" i="46" s="1"/>
  <c r="O272" i="46"/>
  <c r="AF271" i="46"/>
  <c r="O274" i="46"/>
  <c r="AF274" i="46" s="1"/>
  <c r="M293" i="46"/>
  <c r="M265" i="46"/>
  <c r="AE260" i="46"/>
  <c r="AE265" i="46" s="1"/>
  <c r="N265" i="46"/>
  <c r="L265" i="46"/>
  <c r="AE284" i="46"/>
  <c r="AD260" i="46"/>
  <c r="AD265" i="46" s="1"/>
  <c r="P265" i="46"/>
  <c r="K275" i="46"/>
  <c r="P275" i="46"/>
  <c r="AD272" i="46"/>
  <c r="AD275" i="46" s="1"/>
  <c r="L272" i="46"/>
  <c r="L274" i="46"/>
  <c r="L273" i="46"/>
  <c r="Q293" i="46"/>
  <c r="AE290" i="46"/>
  <c r="AE293" i="46" s="1"/>
  <c r="O66" i="46"/>
  <c r="P66" i="46"/>
  <c r="L66" i="46"/>
  <c r="N32" i="46"/>
  <c r="AF25" i="46"/>
  <c r="AF32" i="46" s="1"/>
  <c r="AG293" i="46"/>
  <c r="P293" i="46"/>
  <c r="M274" i="46"/>
  <c r="AE274" i="46" s="1"/>
  <c r="M272" i="46"/>
  <c r="AE271" i="46"/>
  <c r="M273" i="46"/>
  <c r="AE273" i="46" s="1"/>
  <c r="M284" i="46"/>
  <c r="N104" i="46"/>
  <c r="M66" i="46"/>
  <c r="P284" i="46"/>
  <c r="AD85" i="46"/>
  <c r="O85" i="46"/>
  <c r="N66" i="46"/>
  <c r="AF59" i="46"/>
  <c r="AF66" i="46" s="1"/>
  <c r="N273" i="46"/>
  <c r="N272" i="46"/>
  <c r="N274" i="46"/>
  <c r="K284" i="46"/>
  <c r="P85" i="46"/>
  <c r="L32" i="46"/>
  <c r="AF85" i="46"/>
  <c r="AE75" i="46"/>
  <c r="AE85" i="46" s="1"/>
  <c r="M85" i="46"/>
  <c r="L85" i="46"/>
  <c r="AF97" i="46"/>
  <c r="AF104" i="46" s="1"/>
  <c r="O104" i="46"/>
  <c r="Q253" i="26"/>
  <c r="P253" i="26"/>
  <c r="O253" i="26"/>
  <c r="N253" i="26"/>
  <c r="M253" i="26"/>
  <c r="L253" i="26"/>
  <c r="AB246" i="26"/>
  <c r="AA246" i="26"/>
  <c r="Z246" i="26"/>
  <c r="AB245" i="26"/>
  <c r="AA245" i="26"/>
  <c r="Z245" i="26"/>
  <c r="AB244" i="26"/>
  <c r="AA244" i="26"/>
  <c r="Z244" i="26"/>
  <c r="AB243" i="26"/>
  <c r="AA243" i="26"/>
  <c r="Z243" i="26"/>
  <c r="K247" i="26"/>
  <c r="J247" i="26"/>
  <c r="I247" i="26"/>
  <c r="H247" i="26"/>
  <c r="G247" i="26"/>
  <c r="F247" i="26"/>
  <c r="AB242" i="26"/>
  <c r="AA242" i="26"/>
  <c r="Z242" i="26"/>
  <c r="AB235" i="26"/>
  <c r="AA235" i="26"/>
  <c r="Z235" i="26"/>
  <c r="AB234" i="26"/>
  <c r="AA234" i="26"/>
  <c r="Z234" i="26"/>
  <c r="AB233" i="26"/>
  <c r="AA233" i="26"/>
  <c r="Z233" i="26"/>
  <c r="AB232" i="26"/>
  <c r="AA232" i="26"/>
  <c r="Z232" i="26"/>
  <c r="Q234" i="26"/>
  <c r="AC234" i="26" s="1"/>
  <c r="P234" i="26"/>
  <c r="AE234" i="26" s="1"/>
  <c r="O234" i="26"/>
  <c r="N234" i="26"/>
  <c r="AD234" i="26" s="1"/>
  <c r="M235" i="26"/>
  <c r="L235" i="26"/>
  <c r="AB223" i="26"/>
  <c r="AA223" i="26"/>
  <c r="Z223" i="26"/>
  <c r="AB222" i="26"/>
  <c r="AA222" i="26"/>
  <c r="Z222" i="26"/>
  <c r="AB221" i="26"/>
  <c r="AA221" i="26"/>
  <c r="Z221" i="26"/>
  <c r="AB220" i="26"/>
  <c r="AA220" i="26"/>
  <c r="Z220" i="26"/>
  <c r="Q222" i="26"/>
  <c r="AC222" i="26" s="1"/>
  <c r="P222" i="26"/>
  <c r="AE222" i="26" s="1"/>
  <c r="O222" i="26"/>
  <c r="N222" i="26"/>
  <c r="AD222" i="26" s="1"/>
  <c r="M223" i="26"/>
  <c r="L223" i="26"/>
  <c r="K212" i="26"/>
  <c r="J212" i="26"/>
  <c r="I212" i="26"/>
  <c r="H212" i="26"/>
  <c r="G212" i="26"/>
  <c r="F212" i="26"/>
  <c r="AB211" i="26"/>
  <c r="AA211" i="26"/>
  <c r="Z211" i="26"/>
  <c r="AB210" i="26"/>
  <c r="AA210" i="26"/>
  <c r="Z210" i="26"/>
  <c r="AB209" i="26"/>
  <c r="AA209" i="26"/>
  <c r="Z209" i="26"/>
  <c r="O16" i="46" l="1"/>
  <c r="L50" i="46"/>
  <c r="M50" i="46"/>
  <c r="T253" i="46"/>
  <c r="AK248" i="46"/>
  <c r="AK253" i="46" s="1"/>
  <c r="AI248" i="46"/>
  <c r="AI253" i="46" s="1"/>
  <c r="U253" i="46"/>
  <c r="P253" i="46"/>
  <c r="R253" i="46"/>
  <c r="AJ248" i="46"/>
  <c r="AJ253" i="46" s="1"/>
  <c r="Q253" i="46"/>
  <c r="S253" i="46"/>
  <c r="AG50" i="46"/>
  <c r="P50" i="46"/>
  <c r="AE50" i="46"/>
  <c r="O50" i="46"/>
  <c r="Q16" i="46"/>
  <c r="L16" i="46"/>
  <c r="P16" i="46"/>
  <c r="M16" i="46"/>
  <c r="AE6" i="46"/>
  <c r="AE16" i="46" s="1"/>
  <c r="Q50" i="46"/>
  <c r="AG16" i="46"/>
  <c r="N275" i="46"/>
  <c r="AF265" i="46"/>
  <c r="AC265" i="46"/>
  <c r="AF40" i="46"/>
  <c r="AF50" i="46" s="1"/>
  <c r="N50" i="46"/>
  <c r="L275" i="46"/>
  <c r="O275" i="46"/>
  <c r="AF272" i="46"/>
  <c r="AF275" i="46" s="1"/>
  <c r="N16" i="46"/>
  <c r="AF6" i="46"/>
  <c r="AF16" i="46" s="1"/>
  <c r="AE272" i="46"/>
  <c r="AE275" i="46" s="1"/>
  <c r="M275" i="46"/>
  <c r="K139" i="41"/>
  <c r="I139" i="41"/>
  <c r="J139" i="41"/>
  <c r="AA247" i="26"/>
  <c r="AB247" i="26"/>
  <c r="Z247" i="26"/>
  <c r="N235" i="26"/>
  <c r="AD235" i="26" s="1"/>
  <c r="O235" i="26"/>
  <c r="P235" i="26"/>
  <c r="AE235" i="26" s="1"/>
  <c r="Q235" i="26"/>
  <c r="AC235" i="26" s="1"/>
  <c r="M232" i="26"/>
  <c r="L232" i="26"/>
  <c r="N232" i="26"/>
  <c r="AD232" i="26" s="1"/>
  <c r="O232" i="26"/>
  <c r="P232" i="26"/>
  <c r="AE232" i="26" s="1"/>
  <c r="Q232" i="26"/>
  <c r="AC232" i="26" s="1"/>
  <c r="N223" i="26"/>
  <c r="AD223" i="26" s="1"/>
  <c r="L233" i="26"/>
  <c r="O223" i="26"/>
  <c r="M233" i="26"/>
  <c r="P223" i="26"/>
  <c r="AE223" i="26" s="1"/>
  <c r="N233" i="26"/>
  <c r="AD233" i="26" s="1"/>
  <c r="Q223" i="26"/>
  <c r="AC223" i="26" s="1"/>
  <c r="O233" i="26"/>
  <c r="P233" i="26"/>
  <c r="AE233" i="26" s="1"/>
  <c r="Q233" i="26"/>
  <c r="AC233" i="26" s="1"/>
  <c r="L234" i="26"/>
  <c r="M234" i="26"/>
  <c r="L220" i="26"/>
  <c r="M220" i="26"/>
  <c r="N220" i="26"/>
  <c r="AD220" i="26" s="1"/>
  <c r="O220" i="26"/>
  <c r="P220" i="26"/>
  <c r="AE220" i="26" s="1"/>
  <c r="Q220" i="26"/>
  <c r="AC220" i="26" s="1"/>
  <c r="L221" i="26"/>
  <c r="M221" i="26"/>
  <c r="N221" i="26"/>
  <c r="AD221" i="26" s="1"/>
  <c r="O221" i="26"/>
  <c r="P221" i="26"/>
  <c r="AE221" i="26" s="1"/>
  <c r="Q221" i="26"/>
  <c r="AC221" i="26" s="1"/>
  <c r="L222" i="26"/>
  <c r="M222" i="26"/>
  <c r="Z212" i="26"/>
  <c r="AA212" i="26"/>
  <c r="AB212" i="26"/>
  <c r="T196" i="26"/>
  <c r="T201" i="26" s="1"/>
  <c r="AF201" i="26" s="1"/>
  <c r="S196" i="26"/>
  <c r="S201" i="26" s="1"/>
  <c r="AH201" i="26" s="1"/>
  <c r="R196" i="26"/>
  <c r="R199" i="26" s="1"/>
  <c r="Q196" i="26"/>
  <c r="Q199" i="26" s="1"/>
  <c r="AG199" i="26" s="1"/>
  <c r="P196" i="26"/>
  <c r="P199" i="26" s="1"/>
  <c r="O196" i="26"/>
  <c r="O201" i="26" s="1"/>
  <c r="AE202" i="26"/>
  <c r="AD202" i="26"/>
  <c r="AC202" i="26"/>
  <c r="AE201" i="26"/>
  <c r="AD201" i="26"/>
  <c r="AC201" i="26"/>
  <c r="AE200" i="26"/>
  <c r="AD200" i="26"/>
  <c r="AC200" i="26"/>
  <c r="AE199" i="26"/>
  <c r="AD199" i="26"/>
  <c r="AC199" i="26"/>
  <c r="AE198" i="26"/>
  <c r="AD198" i="26"/>
  <c r="AC198" i="26"/>
  <c r="J183" i="41" l="1"/>
  <c r="I154" i="41"/>
  <c r="Q202" i="26"/>
  <c r="AG202" i="26" s="1"/>
  <c r="R202" i="26"/>
  <c r="T202" i="26"/>
  <c r="AF202" i="26" s="1"/>
  <c r="S202" i="26"/>
  <c r="AH202" i="26" s="1"/>
  <c r="O198" i="26"/>
  <c r="P198" i="26"/>
  <c r="Q198" i="26"/>
  <c r="AG198" i="26" s="1"/>
  <c r="R198" i="26"/>
  <c r="S198" i="26"/>
  <c r="AH198" i="26" s="1"/>
  <c r="T198" i="26"/>
  <c r="AF198" i="26" s="1"/>
  <c r="T199" i="26"/>
  <c r="AF199" i="26" s="1"/>
  <c r="O199" i="26"/>
  <c r="S199" i="26"/>
  <c r="AH199" i="26" s="1"/>
  <c r="S200" i="26"/>
  <c r="AH200" i="26" s="1"/>
  <c r="T200" i="26"/>
  <c r="AF200" i="26" s="1"/>
  <c r="O200" i="26"/>
  <c r="P200" i="26"/>
  <c r="Q200" i="26"/>
  <c r="AG200" i="26" s="1"/>
  <c r="O202" i="26"/>
  <c r="P202" i="26"/>
  <c r="R200" i="26"/>
  <c r="P201" i="26"/>
  <c r="Q201" i="26"/>
  <c r="AG201" i="26" s="1"/>
  <c r="R201" i="26"/>
  <c r="AB727" i="26"/>
  <c r="AA727" i="26"/>
  <c r="Z727" i="26"/>
  <c r="AB726" i="26"/>
  <c r="AA726" i="26"/>
  <c r="Z726" i="26"/>
  <c r="I183" i="41" l="1"/>
  <c r="J154" i="41"/>
  <c r="K154" i="41"/>
  <c r="K183" i="41"/>
  <c r="H37" i="41"/>
  <c r="O571" i="45"/>
  <c r="H586" i="45" s="1"/>
  <c r="M586" i="45" s="1"/>
  <c r="O570" i="45"/>
  <c r="H585" i="45" s="1"/>
  <c r="I585" i="45" s="1"/>
  <c r="O569" i="45"/>
  <c r="H584" i="45" s="1"/>
  <c r="K584" i="45" s="1"/>
  <c r="O568" i="45"/>
  <c r="H583" i="45" s="1"/>
  <c r="M583" i="45" s="1"/>
  <c r="O567" i="45"/>
  <c r="H582" i="45" s="1"/>
  <c r="I582" i="45" s="1"/>
  <c r="O566" i="45"/>
  <c r="H581" i="45" s="1"/>
  <c r="I581" i="45" s="1"/>
  <c r="O565" i="45"/>
  <c r="H580" i="45" s="1"/>
  <c r="K580" i="45" s="1"/>
  <c r="O564" i="45"/>
  <c r="H579" i="45" s="1"/>
  <c r="I579" i="45" s="1"/>
  <c r="O563" i="45"/>
  <c r="H578" i="45" s="1"/>
  <c r="I578" i="45" s="1"/>
  <c r="O562" i="45"/>
  <c r="H577" i="45" s="1"/>
  <c r="I577" i="45" s="1"/>
  <c r="O561" i="45"/>
  <c r="H576" i="45" s="1"/>
  <c r="N576" i="45" s="1"/>
  <c r="O560" i="45"/>
  <c r="H575" i="45" s="1"/>
  <c r="M575" i="45" s="1"/>
  <c r="O559" i="45"/>
  <c r="H574" i="45" s="1"/>
  <c r="I574" i="45" s="1"/>
  <c r="O558" i="45"/>
  <c r="H573" i="45" s="1"/>
  <c r="I573" i="45" s="1"/>
  <c r="O557" i="45"/>
  <c r="H572" i="45" s="1"/>
  <c r="K572" i="45" s="1"/>
  <c r="O539" i="45"/>
  <c r="H554" i="45" s="1"/>
  <c r="O538" i="45"/>
  <c r="H553" i="45" s="1"/>
  <c r="N553" i="45" s="1"/>
  <c r="O537" i="45"/>
  <c r="H552" i="45" s="1"/>
  <c r="O536" i="45"/>
  <c r="H551" i="45" s="1"/>
  <c r="M551" i="45" s="1"/>
  <c r="O535" i="45"/>
  <c r="H550" i="45" s="1"/>
  <c r="N550" i="45" s="1"/>
  <c r="O534" i="45"/>
  <c r="H549" i="45" s="1"/>
  <c r="L549" i="45" s="1"/>
  <c r="O533" i="45"/>
  <c r="H548" i="45" s="1"/>
  <c r="K548" i="45" s="1"/>
  <c r="O532" i="45"/>
  <c r="H547" i="45" s="1"/>
  <c r="M547" i="45" s="1"/>
  <c r="O531" i="45"/>
  <c r="H546" i="45" s="1"/>
  <c r="O530" i="45"/>
  <c r="H545" i="45" s="1"/>
  <c r="I545" i="45" s="1"/>
  <c r="O529" i="45"/>
  <c r="H544" i="45" s="1"/>
  <c r="I544" i="45" s="1"/>
  <c r="O528" i="45"/>
  <c r="H543" i="45" s="1"/>
  <c r="N543" i="45" s="1"/>
  <c r="O527" i="45"/>
  <c r="H542" i="45" s="1"/>
  <c r="N542" i="45" s="1"/>
  <c r="O526" i="45"/>
  <c r="H541" i="45" s="1"/>
  <c r="M541" i="45" s="1"/>
  <c r="O525" i="45"/>
  <c r="H540" i="45" s="1"/>
  <c r="L540" i="45" s="1"/>
  <c r="O506" i="45"/>
  <c r="H521" i="45" s="1"/>
  <c r="J521" i="45" s="1"/>
  <c r="O505" i="45"/>
  <c r="H520" i="45" s="1"/>
  <c r="K520" i="45" s="1"/>
  <c r="O504" i="45"/>
  <c r="H519" i="45" s="1"/>
  <c r="O503" i="45"/>
  <c r="H518" i="45" s="1"/>
  <c r="O502" i="45"/>
  <c r="H517" i="45" s="1"/>
  <c r="J517" i="45" s="1"/>
  <c r="O501" i="45"/>
  <c r="H516" i="45" s="1"/>
  <c r="J516" i="45" s="1"/>
  <c r="O500" i="45"/>
  <c r="H515" i="45" s="1"/>
  <c r="O499" i="45"/>
  <c r="H514" i="45" s="1"/>
  <c r="O498" i="45"/>
  <c r="H513" i="45" s="1"/>
  <c r="M513" i="45" s="1"/>
  <c r="O497" i="45"/>
  <c r="H512" i="45" s="1"/>
  <c r="O496" i="45"/>
  <c r="H511" i="45" s="1"/>
  <c r="O495" i="45"/>
  <c r="H510" i="45" s="1"/>
  <c r="O494" i="45"/>
  <c r="H509" i="45" s="1"/>
  <c r="I509" i="45" s="1"/>
  <c r="O493" i="45"/>
  <c r="H508" i="45" s="1"/>
  <c r="O492" i="45"/>
  <c r="H507" i="45" s="1"/>
  <c r="I507" i="45" s="1"/>
  <c r="O473" i="45"/>
  <c r="H488" i="45" s="1"/>
  <c r="O472" i="45"/>
  <c r="H487" i="45" s="1"/>
  <c r="L487" i="45" s="1"/>
  <c r="O471" i="45"/>
  <c r="H486" i="45" s="1"/>
  <c r="O470" i="45"/>
  <c r="H485" i="45" s="1"/>
  <c r="O469" i="45"/>
  <c r="H484" i="45" s="1"/>
  <c r="O468" i="45"/>
  <c r="H483" i="45" s="1"/>
  <c r="O467" i="45"/>
  <c r="H482" i="45" s="1"/>
  <c r="I482" i="45" s="1"/>
  <c r="O466" i="45"/>
  <c r="H481" i="45" s="1"/>
  <c r="O465" i="45"/>
  <c r="H480" i="45" s="1"/>
  <c r="O464" i="45"/>
  <c r="H479" i="45" s="1"/>
  <c r="L479" i="45" s="1"/>
  <c r="O463" i="45"/>
  <c r="H478" i="45" s="1"/>
  <c r="O462" i="45"/>
  <c r="H477" i="45" s="1"/>
  <c r="O461" i="45"/>
  <c r="H476" i="45" s="1"/>
  <c r="O460" i="45"/>
  <c r="H475" i="45" s="1"/>
  <c r="O459" i="45"/>
  <c r="H474" i="45" s="1"/>
  <c r="J474" i="45" s="1"/>
  <c r="O440" i="45"/>
  <c r="H455" i="45" s="1"/>
  <c r="M455" i="45" s="1"/>
  <c r="O439" i="45"/>
  <c r="H454" i="45" s="1"/>
  <c r="O438" i="45"/>
  <c r="H453" i="45" s="1"/>
  <c r="N453" i="45" s="1"/>
  <c r="O437" i="45"/>
  <c r="H452" i="45" s="1"/>
  <c r="O436" i="45"/>
  <c r="H451" i="45" s="1"/>
  <c r="O435" i="45"/>
  <c r="H450" i="45" s="1"/>
  <c r="O434" i="45"/>
  <c r="H449" i="45" s="1"/>
  <c r="J449" i="45" s="1"/>
  <c r="O433" i="45"/>
  <c r="H448" i="45" s="1"/>
  <c r="O432" i="45"/>
  <c r="H447" i="45" s="1"/>
  <c r="N447" i="45" s="1"/>
  <c r="O431" i="45"/>
  <c r="H446" i="45" s="1"/>
  <c r="M446" i="45" s="1"/>
  <c r="O430" i="45"/>
  <c r="H445" i="45" s="1"/>
  <c r="J445" i="45" s="1"/>
  <c r="O429" i="45"/>
  <c r="H444" i="45" s="1"/>
  <c r="O428" i="45"/>
  <c r="H443" i="45" s="1"/>
  <c r="O427" i="45"/>
  <c r="H442" i="45" s="1"/>
  <c r="O426" i="45"/>
  <c r="H441" i="45" s="1"/>
  <c r="I441" i="45" s="1"/>
  <c r="O408" i="45"/>
  <c r="H423" i="45" s="1"/>
  <c r="O407" i="45"/>
  <c r="H422" i="45" s="1"/>
  <c r="M422" i="45" s="1"/>
  <c r="O406" i="45"/>
  <c r="H421" i="45" s="1"/>
  <c r="O405" i="45"/>
  <c r="H420" i="45" s="1"/>
  <c r="O404" i="45"/>
  <c r="H419" i="45" s="1"/>
  <c r="M419" i="45" s="1"/>
  <c r="O403" i="45"/>
  <c r="H418" i="45" s="1"/>
  <c r="O402" i="45"/>
  <c r="H417" i="45" s="1"/>
  <c r="N417" i="45" s="1"/>
  <c r="O401" i="45"/>
  <c r="H416" i="45" s="1"/>
  <c r="N416" i="45" s="1"/>
  <c r="O400" i="45"/>
  <c r="H415" i="45" s="1"/>
  <c r="O399" i="45"/>
  <c r="H414" i="45" s="1"/>
  <c r="O398" i="45"/>
  <c r="H413" i="45" s="1"/>
  <c r="N413" i="45" s="1"/>
  <c r="O397" i="45"/>
  <c r="H412" i="45" s="1"/>
  <c r="O396" i="45"/>
  <c r="H411" i="45" s="1"/>
  <c r="K411" i="45" s="1"/>
  <c r="O395" i="45"/>
  <c r="H410" i="45" s="1"/>
  <c r="J410" i="45" s="1"/>
  <c r="O394" i="45"/>
  <c r="H409" i="45" s="1"/>
  <c r="N409" i="45" s="1"/>
  <c r="L444" i="45" l="1"/>
  <c r="M444" i="45"/>
  <c r="J444" i="45"/>
  <c r="I444" i="45"/>
  <c r="N444" i="45"/>
  <c r="N448" i="45"/>
  <c r="I448" i="45"/>
  <c r="L452" i="45"/>
  <c r="J452" i="45"/>
  <c r="I452" i="45"/>
  <c r="N452" i="45"/>
  <c r="M452" i="45"/>
  <c r="M478" i="45"/>
  <c r="J478" i="45"/>
  <c r="I478" i="45"/>
  <c r="N478" i="45"/>
  <c r="K478" i="45"/>
  <c r="M486" i="45"/>
  <c r="I486" i="45"/>
  <c r="N486" i="45"/>
  <c r="K486" i="45"/>
  <c r="J486" i="45"/>
  <c r="K508" i="45"/>
  <c r="J508" i="45"/>
  <c r="N546" i="45"/>
  <c r="J546" i="45"/>
  <c r="M546" i="45"/>
  <c r="I546" i="45"/>
  <c r="L546" i="45"/>
  <c r="K546" i="45"/>
  <c r="K554" i="45"/>
  <c r="N554" i="45"/>
  <c r="J554" i="45"/>
  <c r="M554" i="45"/>
  <c r="I554" i="45"/>
  <c r="L554" i="45"/>
  <c r="K421" i="45"/>
  <c r="J421" i="45"/>
  <c r="I421" i="45"/>
  <c r="N421" i="45"/>
  <c r="L421" i="45"/>
  <c r="N510" i="45"/>
  <c r="L510" i="45"/>
  <c r="K510" i="45"/>
  <c r="N514" i="45"/>
  <c r="J514" i="45"/>
  <c r="L514" i="45"/>
  <c r="K514" i="45"/>
  <c r="N518" i="45"/>
  <c r="J518" i="45"/>
  <c r="L518" i="45"/>
  <c r="K518" i="45"/>
  <c r="M477" i="45"/>
  <c r="L477" i="45"/>
  <c r="J477" i="45"/>
  <c r="I477" i="45"/>
  <c r="N477" i="45"/>
  <c r="N481" i="45"/>
  <c r="I481" i="45"/>
  <c r="M485" i="45"/>
  <c r="J485" i="45"/>
  <c r="I485" i="45"/>
  <c r="N485" i="45"/>
  <c r="L485" i="45"/>
  <c r="I417" i="45"/>
  <c r="J509" i="45"/>
  <c r="J513" i="45"/>
  <c r="I517" i="45"/>
  <c r="M540" i="45"/>
  <c r="L541" i="45"/>
  <c r="L542" i="45"/>
  <c r="J545" i="45"/>
  <c r="N545" i="45"/>
  <c r="J547" i="45"/>
  <c r="M548" i="45"/>
  <c r="N549" i="45"/>
  <c r="J551" i="45"/>
  <c r="K553" i="45"/>
  <c r="J574" i="45"/>
  <c r="L575" i="45"/>
  <c r="M577" i="45"/>
  <c r="N578" i="45"/>
  <c r="M582" i="45"/>
  <c r="N584" i="45"/>
  <c r="J417" i="45"/>
  <c r="K446" i="45"/>
  <c r="L509" i="45"/>
  <c r="L513" i="45"/>
  <c r="M517" i="45"/>
  <c r="N540" i="45"/>
  <c r="N541" i="45"/>
  <c r="M542" i="45"/>
  <c r="K545" i="45"/>
  <c r="K547" i="45"/>
  <c r="I549" i="45"/>
  <c r="I550" i="45"/>
  <c r="L553" i="45"/>
  <c r="K574" i="45"/>
  <c r="K576" i="45"/>
  <c r="N577" i="45"/>
  <c r="J579" i="45"/>
  <c r="M581" i="45"/>
  <c r="N582" i="45"/>
  <c r="M585" i="45"/>
  <c r="L422" i="45"/>
  <c r="I449" i="45"/>
  <c r="I474" i="45"/>
  <c r="K479" i="45"/>
  <c r="M509" i="45"/>
  <c r="J541" i="45"/>
  <c r="I542" i="45"/>
  <c r="K543" i="45"/>
  <c r="L545" i="45"/>
  <c r="J549" i="45"/>
  <c r="K550" i="45"/>
  <c r="I553" i="45"/>
  <c r="M553" i="45"/>
  <c r="M574" i="45"/>
  <c r="J578" i="45"/>
  <c r="L579" i="45"/>
  <c r="J582" i="45"/>
  <c r="L583" i="45"/>
  <c r="N585" i="45"/>
  <c r="J482" i="45"/>
  <c r="I540" i="45"/>
  <c r="K541" i="45"/>
  <c r="J542" i="45"/>
  <c r="M545" i="45"/>
  <c r="L548" i="45"/>
  <c r="M549" i="45"/>
  <c r="L550" i="45"/>
  <c r="J553" i="45"/>
  <c r="M573" i="45"/>
  <c r="N574" i="45"/>
  <c r="L577" i="45"/>
  <c r="K578" i="45"/>
  <c r="M579" i="45"/>
  <c r="K582" i="45"/>
  <c r="K586" i="45"/>
  <c r="L442" i="45"/>
  <c r="N442" i="45"/>
  <c r="M442" i="45"/>
  <c r="I442" i="45"/>
  <c r="K442" i="45"/>
  <c r="J442" i="45"/>
  <c r="L450" i="45"/>
  <c r="N450" i="45"/>
  <c r="M450" i="45"/>
  <c r="I450" i="45"/>
  <c r="J450" i="45"/>
  <c r="K450" i="45"/>
  <c r="M488" i="45"/>
  <c r="K488" i="45"/>
  <c r="J488" i="45"/>
  <c r="I488" i="45"/>
  <c r="L488" i="45"/>
  <c r="N488" i="45"/>
  <c r="M483" i="45"/>
  <c r="N483" i="45"/>
  <c r="L483" i="45"/>
  <c r="I483" i="45"/>
  <c r="K483" i="45"/>
  <c r="J483" i="45"/>
  <c r="K420" i="45"/>
  <c r="L420" i="45"/>
  <c r="M420" i="45"/>
  <c r="N420" i="45"/>
  <c r="J420" i="45"/>
  <c r="I420" i="45"/>
  <c r="N515" i="45"/>
  <c r="L515" i="45"/>
  <c r="K515" i="45"/>
  <c r="J515" i="45"/>
  <c r="I515" i="45"/>
  <c r="M515" i="45"/>
  <c r="K414" i="45"/>
  <c r="I414" i="45"/>
  <c r="N414" i="45"/>
  <c r="L414" i="45"/>
  <c r="M414" i="45"/>
  <c r="J414" i="45"/>
  <c r="M475" i="45"/>
  <c r="N475" i="45"/>
  <c r="L475" i="45"/>
  <c r="I475" i="45"/>
  <c r="J475" i="45"/>
  <c r="K475" i="45"/>
  <c r="I412" i="45"/>
  <c r="M412" i="45"/>
  <c r="J412" i="45"/>
  <c r="K412" i="45"/>
  <c r="N412" i="45"/>
  <c r="L412" i="45"/>
  <c r="K415" i="45"/>
  <c r="J415" i="45"/>
  <c r="I415" i="45"/>
  <c r="M415" i="45"/>
  <c r="L415" i="45"/>
  <c r="N415" i="45"/>
  <c r="K423" i="45"/>
  <c r="J423" i="45"/>
  <c r="I423" i="45"/>
  <c r="L423" i="45"/>
  <c r="N423" i="45"/>
  <c r="M423" i="45"/>
  <c r="M484" i="45"/>
  <c r="N484" i="45"/>
  <c r="J484" i="45"/>
  <c r="L451" i="45"/>
  <c r="N451" i="45"/>
  <c r="J451" i="45"/>
  <c r="M476" i="45"/>
  <c r="N476" i="45"/>
  <c r="J476" i="45"/>
  <c r="N511" i="45"/>
  <c r="L511" i="45"/>
  <c r="K511" i="45"/>
  <c r="J511" i="45"/>
  <c r="I572" i="45"/>
  <c r="J572" i="45"/>
  <c r="M572" i="45"/>
  <c r="L572" i="45"/>
  <c r="I580" i="45"/>
  <c r="J580" i="45"/>
  <c r="M580" i="45"/>
  <c r="L580" i="45"/>
  <c r="N572" i="45"/>
  <c r="N580" i="45"/>
  <c r="K422" i="45"/>
  <c r="I422" i="45"/>
  <c r="N422" i="45"/>
  <c r="I410" i="45"/>
  <c r="M410" i="45"/>
  <c r="L419" i="45"/>
  <c r="I451" i="45"/>
  <c r="J453" i="45"/>
  <c r="I476" i="45"/>
  <c r="K484" i="45"/>
  <c r="I511" i="45"/>
  <c r="N516" i="45"/>
  <c r="M516" i="45"/>
  <c r="L516" i="45"/>
  <c r="I516" i="45"/>
  <c r="J543" i="45"/>
  <c r="I543" i="45"/>
  <c r="M543" i="45"/>
  <c r="I551" i="45"/>
  <c r="L551" i="45"/>
  <c r="K551" i="45"/>
  <c r="L543" i="45"/>
  <c r="N551" i="45"/>
  <c r="N520" i="45"/>
  <c r="M520" i="45"/>
  <c r="L520" i="45"/>
  <c r="I520" i="45"/>
  <c r="K453" i="45"/>
  <c r="M480" i="45"/>
  <c r="K480" i="45"/>
  <c r="J480" i="45"/>
  <c r="I480" i="45"/>
  <c r="N513" i="45"/>
  <c r="K513" i="45"/>
  <c r="I413" i="45"/>
  <c r="M413" i="45"/>
  <c r="L443" i="45"/>
  <c r="N443" i="45"/>
  <c r="J443" i="45"/>
  <c r="M482" i="45"/>
  <c r="N482" i="45"/>
  <c r="L482" i="45"/>
  <c r="K482" i="45"/>
  <c r="L476" i="45"/>
  <c r="L480" i="45"/>
  <c r="N512" i="45"/>
  <c r="M512" i="45"/>
  <c r="L512" i="45"/>
  <c r="I512" i="45"/>
  <c r="K516" i="45"/>
  <c r="I575" i="45"/>
  <c r="N575" i="45"/>
  <c r="K575" i="45"/>
  <c r="J575" i="45"/>
  <c r="I583" i="45"/>
  <c r="N583" i="45"/>
  <c r="K583" i="45"/>
  <c r="J583" i="45"/>
  <c r="I411" i="45"/>
  <c r="M411" i="45"/>
  <c r="K419" i="45"/>
  <c r="N419" i="45"/>
  <c r="J419" i="45"/>
  <c r="J411" i="45"/>
  <c r="L455" i="45"/>
  <c r="K455" i="45"/>
  <c r="J455" i="45"/>
  <c r="I455" i="45"/>
  <c r="K451" i="45"/>
  <c r="K476" i="45"/>
  <c r="L484" i="45"/>
  <c r="N521" i="45"/>
  <c r="K521" i="45"/>
  <c r="L544" i="45"/>
  <c r="K544" i="45"/>
  <c r="J544" i="45"/>
  <c r="I409" i="45"/>
  <c r="M409" i="45"/>
  <c r="I416" i="45"/>
  <c r="L446" i="45"/>
  <c r="J446" i="45"/>
  <c r="I446" i="45"/>
  <c r="N446" i="45"/>
  <c r="M451" i="45"/>
  <c r="L410" i="45"/>
  <c r="I443" i="45"/>
  <c r="N480" i="45"/>
  <c r="N507" i="45"/>
  <c r="M507" i="45"/>
  <c r="L507" i="45"/>
  <c r="K507" i="45"/>
  <c r="J507" i="45"/>
  <c r="J512" i="45"/>
  <c r="N519" i="45"/>
  <c r="L519" i="45"/>
  <c r="K519" i="45"/>
  <c r="J519" i="45"/>
  <c r="L521" i="45"/>
  <c r="M544" i="45"/>
  <c r="I576" i="45"/>
  <c r="J576" i="45"/>
  <c r="M576" i="45"/>
  <c r="L576" i="45"/>
  <c r="I584" i="45"/>
  <c r="J584" i="45"/>
  <c r="M584" i="45"/>
  <c r="L584" i="45"/>
  <c r="I419" i="45"/>
  <c r="M479" i="45"/>
  <c r="J479" i="45"/>
  <c r="I479" i="45"/>
  <c r="N479" i="45"/>
  <c r="J520" i="45"/>
  <c r="L445" i="45"/>
  <c r="I445" i="45"/>
  <c r="M445" i="45"/>
  <c r="N455" i="45"/>
  <c r="M511" i="45"/>
  <c r="K552" i="45"/>
  <c r="J552" i="45"/>
  <c r="I552" i="45"/>
  <c r="N552" i="45"/>
  <c r="M552" i="45"/>
  <c r="K410" i="45"/>
  <c r="K418" i="45"/>
  <c r="N418" i="45"/>
  <c r="M418" i="45"/>
  <c r="I418" i="45"/>
  <c r="L454" i="45"/>
  <c r="J454" i="45"/>
  <c r="I454" i="45"/>
  <c r="N454" i="45"/>
  <c r="M474" i="45"/>
  <c r="N474" i="45"/>
  <c r="L474" i="45"/>
  <c r="K474" i="45"/>
  <c r="K417" i="45"/>
  <c r="M417" i="45"/>
  <c r="L417" i="45"/>
  <c r="J409" i="45"/>
  <c r="J413" i="45"/>
  <c r="M416" i="45"/>
  <c r="J418" i="45"/>
  <c r="M447" i="45"/>
  <c r="K409" i="45"/>
  <c r="N410" i="45"/>
  <c r="K413" i="45"/>
  <c r="L418" i="45"/>
  <c r="K443" i="45"/>
  <c r="K445" i="45"/>
  <c r="K454" i="45"/>
  <c r="M481" i="45"/>
  <c r="L481" i="45"/>
  <c r="K481" i="45"/>
  <c r="J481" i="45"/>
  <c r="K512" i="45"/>
  <c r="I519" i="45"/>
  <c r="M521" i="45"/>
  <c r="I547" i="45"/>
  <c r="L547" i="45"/>
  <c r="N544" i="45"/>
  <c r="N547" i="45"/>
  <c r="M487" i="45"/>
  <c r="J487" i="45"/>
  <c r="I487" i="45"/>
  <c r="N487" i="45"/>
  <c r="I484" i="45"/>
  <c r="L411" i="45"/>
  <c r="K416" i="45"/>
  <c r="L416" i="45"/>
  <c r="J416" i="45"/>
  <c r="L453" i="45"/>
  <c r="I453" i="45"/>
  <c r="M453" i="45"/>
  <c r="I521" i="45"/>
  <c r="L552" i="45"/>
  <c r="N411" i="45"/>
  <c r="L447" i="45"/>
  <c r="K447" i="45"/>
  <c r="J447" i="45"/>
  <c r="I447" i="45"/>
  <c r="L409" i="45"/>
  <c r="L413" i="45"/>
  <c r="J422" i="45"/>
  <c r="L441" i="45"/>
  <c r="N441" i="45"/>
  <c r="M441" i="45"/>
  <c r="K441" i="45"/>
  <c r="L449" i="45"/>
  <c r="N449" i="45"/>
  <c r="M449" i="45"/>
  <c r="K449" i="45"/>
  <c r="J441" i="45"/>
  <c r="M443" i="45"/>
  <c r="N445" i="45"/>
  <c r="L448" i="45"/>
  <c r="M448" i="45"/>
  <c r="K448" i="45"/>
  <c r="J448" i="45"/>
  <c r="M454" i="45"/>
  <c r="K487" i="45"/>
  <c r="N509" i="45"/>
  <c r="K509" i="45"/>
  <c r="N517" i="45"/>
  <c r="K517" i="45"/>
  <c r="N508" i="45"/>
  <c r="M508" i="45"/>
  <c r="L508" i="45"/>
  <c r="I508" i="45"/>
  <c r="I513" i="45"/>
  <c r="L517" i="45"/>
  <c r="M519" i="45"/>
  <c r="N573" i="45"/>
  <c r="N581" i="45"/>
  <c r="M421" i="45"/>
  <c r="K444" i="45"/>
  <c r="K452" i="45"/>
  <c r="K477" i="45"/>
  <c r="L478" i="45"/>
  <c r="K485" i="45"/>
  <c r="L486" i="45"/>
  <c r="M510" i="45"/>
  <c r="M514" i="45"/>
  <c r="M518" i="45"/>
  <c r="I541" i="45"/>
  <c r="K542" i="45"/>
  <c r="N548" i="45"/>
  <c r="J550" i="45"/>
  <c r="K579" i="45"/>
  <c r="L586" i="45"/>
  <c r="J540" i="45"/>
  <c r="I548" i="45"/>
  <c r="K549" i="45"/>
  <c r="M550" i="45"/>
  <c r="J573" i="45"/>
  <c r="L574" i="45"/>
  <c r="J577" i="45"/>
  <c r="L578" i="45"/>
  <c r="N579" i="45"/>
  <c r="J581" i="45"/>
  <c r="L582" i="45"/>
  <c r="J585" i="45"/>
  <c r="I510" i="45"/>
  <c r="I514" i="45"/>
  <c r="I518" i="45"/>
  <c r="K540" i="45"/>
  <c r="J548" i="45"/>
  <c r="J586" i="45"/>
  <c r="I586" i="45"/>
  <c r="K573" i="45"/>
  <c r="K577" i="45"/>
  <c r="M578" i="45"/>
  <c r="K581" i="45"/>
  <c r="K585" i="45"/>
  <c r="N586" i="45"/>
  <c r="J510" i="45"/>
  <c r="L573" i="45"/>
  <c r="L581" i="45"/>
  <c r="L585" i="45"/>
  <c r="AB757" i="45"/>
  <c r="AC757" i="45"/>
  <c r="AD757" i="45"/>
  <c r="AB667" i="45"/>
  <c r="AC667" i="45"/>
  <c r="AD667" i="45"/>
  <c r="AB637" i="45"/>
  <c r="AC637" i="45"/>
  <c r="AD637" i="45"/>
  <c r="O545" i="45" l="1"/>
  <c r="O546" i="45"/>
  <c r="O452" i="45"/>
  <c r="O444" i="45"/>
  <c r="O478" i="45"/>
  <c r="O542" i="45"/>
  <c r="O541" i="45"/>
  <c r="O554" i="45"/>
  <c r="O486" i="45"/>
  <c r="O553" i="45"/>
  <c r="O485" i="45"/>
  <c r="O449" i="45"/>
  <c r="O518" i="45"/>
  <c r="O477" i="45"/>
  <c r="O514" i="45"/>
  <c r="O421" i="45"/>
  <c r="O582" i="45"/>
  <c r="O574" i="45"/>
  <c r="O482" i="45"/>
  <c r="O549" i="45"/>
  <c r="O488" i="45"/>
  <c r="O509" i="45"/>
  <c r="O550" i="45"/>
  <c r="O507" i="45"/>
  <c r="O540" i="45"/>
  <c r="O544" i="45"/>
  <c r="O441" i="45"/>
  <c r="O474" i="45"/>
  <c r="O581" i="45"/>
  <c r="O548" i="45"/>
  <c r="O573" i="45"/>
  <c r="O517" i="45"/>
  <c r="O447" i="45"/>
  <c r="O520" i="45"/>
  <c r="O417" i="45"/>
  <c r="O585" i="45"/>
  <c r="O578" i="45"/>
  <c r="O576" i="45"/>
  <c r="O476" i="45"/>
  <c r="O577" i="45"/>
  <c r="O579" i="45"/>
  <c r="O448" i="45"/>
  <c r="O454" i="45"/>
  <c r="O445" i="45"/>
  <c r="O508" i="45"/>
  <c r="O455" i="45"/>
  <c r="O515" i="45"/>
  <c r="O481" i="45"/>
  <c r="O411" i="45"/>
  <c r="O575" i="45"/>
  <c r="O516" i="45"/>
  <c r="O475" i="45"/>
  <c r="O450" i="45"/>
  <c r="O521" i="45"/>
  <c r="O484" i="45"/>
  <c r="O419" i="45"/>
  <c r="O446" i="45"/>
  <c r="O451" i="45"/>
  <c r="O572" i="45"/>
  <c r="O413" i="45"/>
  <c r="O487" i="45"/>
  <c r="O547" i="45"/>
  <c r="O552" i="45"/>
  <c r="O416" i="45"/>
  <c r="O583" i="45"/>
  <c r="O512" i="45"/>
  <c r="O551" i="45"/>
  <c r="O511" i="45"/>
  <c r="O410" i="45"/>
  <c r="O415" i="45"/>
  <c r="O414" i="45"/>
  <c r="O420" i="45"/>
  <c r="O483" i="45"/>
  <c r="O453" i="45"/>
  <c r="O510" i="45"/>
  <c r="O418" i="45"/>
  <c r="O443" i="45"/>
  <c r="O480" i="45"/>
  <c r="O580" i="45"/>
  <c r="O412" i="45"/>
  <c r="O586" i="45"/>
  <c r="O513" i="45"/>
  <c r="O519" i="45"/>
  <c r="O479" i="45"/>
  <c r="O584" i="45"/>
  <c r="O409" i="45"/>
  <c r="O543" i="45"/>
  <c r="O422" i="45"/>
  <c r="O423" i="45"/>
  <c r="O442" i="45"/>
  <c r="AB166" i="45"/>
  <c r="AC166" i="45"/>
  <c r="AD166" i="45"/>
  <c r="AD165" i="45"/>
  <c r="AC165" i="45"/>
  <c r="AB165" i="45"/>
  <c r="AB158" i="45"/>
  <c r="AC158" i="45"/>
  <c r="AD158" i="45"/>
  <c r="AB159" i="45"/>
  <c r="AC159" i="45"/>
  <c r="AD159" i="45"/>
  <c r="AB160" i="45"/>
  <c r="AC160" i="45"/>
  <c r="AD160" i="45"/>
  <c r="AB161" i="45"/>
  <c r="AC161" i="45"/>
  <c r="AD161" i="45"/>
  <c r="AB162" i="45"/>
  <c r="AC162" i="45"/>
  <c r="AD162" i="45"/>
  <c r="AB163" i="45"/>
  <c r="AC163" i="45"/>
  <c r="AD163" i="45"/>
  <c r="AD157" i="45"/>
  <c r="AC157" i="45"/>
  <c r="AB157" i="45"/>
  <c r="AD164" i="45" l="1"/>
  <c r="AB164" i="45"/>
  <c r="AC164" i="45"/>
  <c r="AB138" i="45"/>
  <c r="AC138" i="45"/>
  <c r="AD138" i="45"/>
  <c r="Z1000" i="41"/>
  <c r="AA1000" i="41"/>
  <c r="AB1000" i="41"/>
  <c r="Z983" i="41"/>
  <c r="AA983" i="41"/>
  <c r="AB983" i="41"/>
  <c r="Z966" i="41"/>
  <c r="AA966" i="41"/>
  <c r="AB966" i="41"/>
  <c r="Z948" i="41"/>
  <c r="AA948" i="41"/>
  <c r="AB948" i="41"/>
  <c r="Z898" i="41"/>
  <c r="AA898" i="41"/>
  <c r="AB898" i="41"/>
  <c r="Z862" i="41"/>
  <c r="AA862" i="41"/>
  <c r="AB862" i="41"/>
  <c r="Z826" i="41"/>
  <c r="AA826" i="41"/>
  <c r="AB826" i="41"/>
  <c r="Z790" i="41"/>
  <c r="AA790" i="41"/>
  <c r="AB790" i="41"/>
  <c r="Z754" i="41"/>
  <c r="AA754" i="41"/>
  <c r="AB754" i="41"/>
  <c r="Z980" i="26" l="1"/>
  <c r="AA980" i="26"/>
  <c r="AB980" i="26"/>
  <c r="Z919" i="26"/>
  <c r="AA919" i="26"/>
  <c r="AB919" i="26"/>
  <c r="Z898" i="26"/>
  <c r="AA898" i="26"/>
  <c r="AB898" i="26"/>
  <c r="Z877" i="26"/>
  <c r="AA877" i="26"/>
  <c r="AB877" i="26"/>
  <c r="Z856" i="26"/>
  <c r="AA856" i="26"/>
  <c r="AB856" i="26"/>
  <c r="AB859" i="41" l="1"/>
  <c r="AA859" i="41"/>
  <c r="Z859" i="41"/>
  <c r="AB858" i="41"/>
  <c r="AA858" i="41"/>
  <c r="Z858" i="41"/>
  <c r="AB857" i="41"/>
  <c r="AA857" i="41"/>
  <c r="Z857" i="41"/>
  <c r="AB856" i="41"/>
  <c r="AA856" i="41"/>
  <c r="Z856" i="41"/>
  <c r="AB855" i="41"/>
  <c r="AA855" i="41"/>
  <c r="Z855" i="41"/>
  <c r="AB854" i="41"/>
  <c r="AA854" i="41"/>
  <c r="Z854" i="41"/>
  <c r="AB853" i="41"/>
  <c r="AA853" i="41"/>
  <c r="Z853" i="41"/>
  <c r="AB823" i="41"/>
  <c r="AA823" i="41"/>
  <c r="Z823" i="41"/>
  <c r="AB822" i="41"/>
  <c r="AA822" i="41"/>
  <c r="Z822" i="41"/>
  <c r="AB821" i="41"/>
  <c r="AA821" i="41"/>
  <c r="Z821" i="41"/>
  <c r="AB820" i="41"/>
  <c r="AA820" i="41"/>
  <c r="Z820" i="41"/>
  <c r="AB819" i="41"/>
  <c r="AA819" i="41"/>
  <c r="Z819" i="41"/>
  <c r="AB818" i="41"/>
  <c r="AA818" i="41"/>
  <c r="Z818" i="41"/>
  <c r="AB817" i="41"/>
  <c r="AA817" i="41"/>
  <c r="Z817" i="41"/>
  <c r="H520" i="41" l="1"/>
  <c r="G520" i="41"/>
  <c r="G405" i="41"/>
  <c r="H405" i="41"/>
  <c r="G421" i="41"/>
  <c r="H421" i="41"/>
  <c r="K85" i="41" l="1"/>
  <c r="J85" i="41"/>
  <c r="I85" i="41"/>
  <c r="K75" i="41"/>
  <c r="J75" i="41"/>
  <c r="I75" i="41"/>
  <c r="H577" i="26" l="1"/>
  <c r="H576" i="26"/>
  <c r="H575" i="26"/>
  <c r="H574" i="26"/>
  <c r="H573" i="26"/>
  <c r="H572" i="26"/>
  <c r="H571" i="26"/>
  <c r="H570" i="26"/>
  <c r="H569" i="26"/>
  <c r="H568" i="26"/>
  <c r="H567" i="26"/>
  <c r="H566" i="26"/>
  <c r="L422" i="26"/>
  <c r="L423" i="26"/>
  <c r="L424" i="26"/>
  <c r="M263" i="26"/>
  <c r="M264" i="26"/>
  <c r="M265" i="26"/>
  <c r="M266" i="26"/>
  <c r="F131" i="26" l="1"/>
  <c r="G131" i="26"/>
  <c r="H131" i="26"/>
  <c r="I131" i="26"/>
  <c r="J131" i="26"/>
  <c r="K131" i="26"/>
  <c r="AD636" i="45" l="1"/>
  <c r="AC636" i="45"/>
  <c r="AB636" i="45"/>
  <c r="K635" i="45"/>
  <c r="J635" i="45"/>
  <c r="I635" i="45"/>
  <c r="H635" i="45"/>
  <c r="G635" i="45"/>
  <c r="F635" i="45"/>
  <c r="AD634" i="45"/>
  <c r="AC634" i="45"/>
  <c r="AB634" i="45"/>
  <c r="AD633" i="45"/>
  <c r="AC633" i="45"/>
  <c r="AB633" i="45"/>
  <c r="AD632" i="45"/>
  <c r="AC632" i="45"/>
  <c r="AB632" i="45"/>
  <c r="AD631" i="45"/>
  <c r="AC631" i="45"/>
  <c r="AB631" i="45"/>
  <c r="AD630" i="45"/>
  <c r="AC630" i="45"/>
  <c r="AB630" i="45"/>
  <c r="AD629" i="45"/>
  <c r="AC629" i="45"/>
  <c r="AB629" i="45"/>
  <c r="AD666" i="45"/>
  <c r="AC666" i="45"/>
  <c r="AB666" i="45"/>
  <c r="K665" i="45"/>
  <c r="J665" i="45"/>
  <c r="I665" i="45"/>
  <c r="H665" i="45"/>
  <c r="G665" i="45"/>
  <c r="F665" i="45"/>
  <c r="AD664" i="45"/>
  <c r="AC664" i="45"/>
  <c r="AB664" i="45"/>
  <c r="AD663" i="45"/>
  <c r="AC663" i="45"/>
  <c r="AB663" i="45"/>
  <c r="AD662" i="45"/>
  <c r="AC662" i="45"/>
  <c r="AB662" i="45"/>
  <c r="AD661" i="45"/>
  <c r="AC661" i="45"/>
  <c r="AB661" i="45"/>
  <c r="AD660" i="45"/>
  <c r="AC660" i="45"/>
  <c r="AB660" i="45"/>
  <c r="AD659" i="45"/>
  <c r="AC659" i="45"/>
  <c r="AB659" i="45"/>
  <c r="AD756" i="45"/>
  <c r="AC756" i="45"/>
  <c r="AB756" i="45"/>
  <c r="K755" i="45"/>
  <c r="J755" i="45"/>
  <c r="I755" i="45"/>
  <c r="H755" i="45"/>
  <c r="G755" i="45"/>
  <c r="F755" i="45"/>
  <c r="AD754" i="45"/>
  <c r="AC754" i="45"/>
  <c r="AB754" i="45"/>
  <c r="AD753" i="45"/>
  <c r="AC753" i="45"/>
  <c r="AB753" i="45"/>
  <c r="AD752" i="45"/>
  <c r="AC752" i="45"/>
  <c r="AB752" i="45"/>
  <c r="AD751" i="45"/>
  <c r="AC751" i="45"/>
  <c r="AB751" i="45"/>
  <c r="AD750" i="45"/>
  <c r="AC750" i="45"/>
  <c r="AB750" i="45"/>
  <c r="AD749" i="45"/>
  <c r="AC749" i="45"/>
  <c r="AB749" i="45"/>
  <c r="V607" i="45"/>
  <c r="U607" i="45"/>
  <c r="T607" i="45"/>
  <c r="S607" i="45"/>
  <c r="R607" i="45"/>
  <c r="Q607" i="45"/>
  <c r="J607" i="45"/>
  <c r="I607" i="45"/>
  <c r="H607" i="45"/>
  <c r="G607" i="45"/>
  <c r="F607" i="45"/>
  <c r="E607" i="45"/>
  <c r="AI606" i="45"/>
  <c r="AH606" i="45"/>
  <c r="AG606" i="45"/>
  <c r="AC606" i="45"/>
  <c r="AB606" i="45"/>
  <c r="AA606" i="45"/>
  <c r="P606" i="45"/>
  <c r="AD606" i="45" s="1"/>
  <c r="O606" i="45"/>
  <c r="AF606" i="45" s="1"/>
  <c r="N606" i="45"/>
  <c r="M606" i="45"/>
  <c r="AE606" i="45" s="1"/>
  <c r="L606" i="45"/>
  <c r="K606" i="45"/>
  <c r="AI605" i="45"/>
  <c r="AH605" i="45"/>
  <c r="AG605" i="45"/>
  <c r="AC605" i="45"/>
  <c r="AB605" i="45"/>
  <c r="AA605" i="45"/>
  <c r="P605" i="45"/>
  <c r="AD605" i="45" s="1"/>
  <c r="O605" i="45"/>
  <c r="AF605" i="45" s="1"/>
  <c r="N605" i="45"/>
  <c r="M605" i="45"/>
  <c r="AE605" i="45" s="1"/>
  <c r="L605" i="45"/>
  <c r="K605" i="45"/>
  <c r="AI604" i="45"/>
  <c r="AH604" i="45"/>
  <c r="AG604" i="45"/>
  <c r="AC604" i="45"/>
  <c r="AB604" i="45"/>
  <c r="AA604" i="45"/>
  <c r="P604" i="45"/>
  <c r="AD604" i="45" s="1"/>
  <c r="O604" i="45"/>
  <c r="AF604" i="45" s="1"/>
  <c r="N604" i="45"/>
  <c r="M604" i="45"/>
  <c r="AE604" i="45" s="1"/>
  <c r="L604" i="45"/>
  <c r="K604" i="45"/>
  <c r="AI603" i="45"/>
  <c r="AH603" i="45"/>
  <c r="AG603" i="45"/>
  <c r="AC603" i="45"/>
  <c r="AB603" i="45"/>
  <c r="AA603" i="45"/>
  <c r="P603" i="45"/>
  <c r="AD603" i="45" s="1"/>
  <c r="O603" i="45"/>
  <c r="AF603" i="45" s="1"/>
  <c r="N603" i="45"/>
  <c r="M603" i="45"/>
  <c r="AE603" i="45" s="1"/>
  <c r="L603" i="45"/>
  <c r="K603" i="45"/>
  <c r="AI602" i="45"/>
  <c r="AH602" i="45"/>
  <c r="AG602" i="45"/>
  <c r="AC602" i="45"/>
  <c r="AB602" i="45"/>
  <c r="AA602" i="45"/>
  <c r="P602" i="45"/>
  <c r="AD602" i="45" s="1"/>
  <c r="O602" i="45"/>
  <c r="AF602" i="45" s="1"/>
  <c r="N602" i="45"/>
  <c r="M602" i="45"/>
  <c r="AE602" i="45" s="1"/>
  <c r="L602" i="45"/>
  <c r="K602" i="45"/>
  <c r="AI601" i="45"/>
  <c r="AH601" i="45"/>
  <c r="AG601" i="45"/>
  <c r="AC601" i="45"/>
  <c r="AB601" i="45"/>
  <c r="AA601" i="45"/>
  <c r="P601" i="45"/>
  <c r="AD601" i="45" s="1"/>
  <c r="O601" i="45"/>
  <c r="AF601" i="45" s="1"/>
  <c r="N601" i="45"/>
  <c r="M601" i="45"/>
  <c r="AE601" i="45" s="1"/>
  <c r="L601" i="45"/>
  <c r="K601" i="45"/>
  <c r="AI600" i="45"/>
  <c r="AH600" i="45"/>
  <c r="AG600" i="45"/>
  <c r="AC600" i="45"/>
  <c r="AB600" i="45"/>
  <c r="AA600" i="45"/>
  <c r="P600" i="45"/>
  <c r="AD600" i="45" s="1"/>
  <c r="O600" i="45"/>
  <c r="AF600" i="45" s="1"/>
  <c r="N600" i="45"/>
  <c r="M600" i="45"/>
  <c r="AE600" i="45" s="1"/>
  <c r="L600" i="45"/>
  <c r="K600" i="45"/>
  <c r="AI599" i="45"/>
  <c r="AH599" i="45"/>
  <c r="AG599" i="45"/>
  <c r="AC599" i="45"/>
  <c r="AB599" i="45"/>
  <c r="AA599" i="45"/>
  <c r="P599" i="45"/>
  <c r="AD599" i="45" s="1"/>
  <c r="O599" i="45"/>
  <c r="AF599" i="45" s="1"/>
  <c r="N599" i="45"/>
  <c r="M599" i="45"/>
  <c r="AE599" i="45" s="1"/>
  <c r="L599" i="45"/>
  <c r="K599" i="45"/>
  <c r="AI598" i="45"/>
  <c r="AH598" i="45"/>
  <c r="AG598" i="45"/>
  <c r="AC598" i="45"/>
  <c r="AB598" i="45"/>
  <c r="AA598" i="45"/>
  <c r="P598" i="45"/>
  <c r="AD598" i="45" s="1"/>
  <c r="O598" i="45"/>
  <c r="AF598" i="45" s="1"/>
  <c r="N598" i="45"/>
  <c r="M598" i="45"/>
  <c r="AE598" i="45" s="1"/>
  <c r="L598" i="45"/>
  <c r="K598" i="45"/>
  <c r="AI597" i="45"/>
  <c r="AH597" i="45"/>
  <c r="AG597" i="45"/>
  <c r="AC597" i="45"/>
  <c r="AB597" i="45"/>
  <c r="AA597" i="45"/>
  <c r="AD597" i="45"/>
  <c r="AF597" i="45"/>
  <c r="AE597" i="45"/>
  <c r="AI596" i="45"/>
  <c r="AH596" i="45"/>
  <c r="AG596" i="45"/>
  <c r="AC596" i="45"/>
  <c r="AB596" i="45"/>
  <c r="AA596" i="45"/>
  <c r="AD596" i="45"/>
  <c r="AF596" i="45"/>
  <c r="AE596" i="45"/>
  <c r="AI595" i="45"/>
  <c r="AH595" i="45"/>
  <c r="AG595" i="45"/>
  <c r="AC595" i="45"/>
  <c r="AB595" i="45"/>
  <c r="AA595" i="45"/>
  <c r="AD595" i="45"/>
  <c r="AF595" i="45"/>
  <c r="AI594" i="45"/>
  <c r="AH594" i="45"/>
  <c r="AG594" i="45"/>
  <c r="AC594" i="45"/>
  <c r="AB594" i="45"/>
  <c r="AA594" i="45"/>
  <c r="AD594" i="45"/>
  <c r="AF594" i="45"/>
  <c r="AE594" i="45"/>
  <c r="AI593" i="45"/>
  <c r="AH593" i="45"/>
  <c r="AG593" i="45"/>
  <c r="AC593" i="45"/>
  <c r="AB593" i="45"/>
  <c r="AA593" i="45"/>
  <c r="AD593" i="45"/>
  <c r="AF593" i="45"/>
  <c r="AE593" i="45"/>
  <c r="AI592" i="45"/>
  <c r="AH592" i="45"/>
  <c r="AG592" i="45"/>
  <c r="AC592" i="45"/>
  <c r="AB592" i="45"/>
  <c r="AA592" i="45"/>
  <c r="AF592" i="45"/>
  <c r="AE592" i="45"/>
  <c r="AF591" i="45"/>
  <c r="AE591" i="45"/>
  <c r="AD591" i="45"/>
  <c r="S378" i="45"/>
  <c r="K390" i="45" s="1"/>
  <c r="S377" i="45"/>
  <c r="K389" i="45" s="1"/>
  <c r="S376" i="45"/>
  <c r="K388" i="45" s="1"/>
  <c r="P388" i="45" s="1"/>
  <c r="S375" i="45"/>
  <c r="K387" i="45" s="1"/>
  <c r="S374" i="45"/>
  <c r="K386" i="45" s="1"/>
  <c r="S373" i="45"/>
  <c r="K385" i="45" s="1"/>
  <c r="S372" i="45"/>
  <c r="K384" i="45" s="1"/>
  <c r="L384" i="45" s="1"/>
  <c r="S371" i="45"/>
  <c r="K383" i="45" s="1"/>
  <c r="R383" i="45" s="1"/>
  <c r="S370" i="45"/>
  <c r="K382" i="45" s="1"/>
  <c r="S369" i="45"/>
  <c r="K381" i="45" s="1"/>
  <c r="P381" i="45" s="1"/>
  <c r="S368" i="45"/>
  <c r="K380" i="45" s="1"/>
  <c r="Q380" i="45" s="1"/>
  <c r="S367" i="45"/>
  <c r="K379" i="45" s="1"/>
  <c r="R379" i="45" s="1"/>
  <c r="P347" i="45"/>
  <c r="H362" i="45" s="1"/>
  <c r="P346" i="45"/>
  <c r="H361" i="45" s="1"/>
  <c r="P345" i="45"/>
  <c r="H360" i="45" s="1"/>
  <c r="P344" i="45"/>
  <c r="H359" i="45" s="1"/>
  <c r="P343" i="45"/>
  <c r="H358" i="45" s="1"/>
  <c r="P342" i="45"/>
  <c r="H357" i="45" s="1"/>
  <c r="P341" i="45"/>
  <c r="H356" i="45" s="1"/>
  <c r="P340" i="45"/>
  <c r="H355" i="45" s="1"/>
  <c r="P339" i="45"/>
  <c r="H354" i="45" s="1"/>
  <c r="P338" i="45"/>
  <c r="H353" i="45" s="1"/>
  <c r="P337" i="45"/>
  <c r="H352" i="45" s="1"/>
  <c r="P336" i="45"/>
  <c r="H351" i="45" s="1"/>
  <c r="P335" i="45"/>
  <c r="H350" i="45" s="1"/>
  <c r="O350" i="45" s="1"/>
  <c r="P334" i="45"/>
  <c r="H349" i="45" s="1"/>
  <c r="P333" i="45"/>
  <c r="H348" i="45" s="1"/>
  <c r="P315" i="45"/>
  <c r="H330" i="45" s="1"/>
  <c r="L330" i="45" s="1"/>
  <c r="P314" i="45"/>
  <c r="H329" i="45" s="1"/>
  <c r="P313" i="45"/>
  <c r="H328" i="45" s="1"/>
  <c r="P312" i="45"/>
  <c r="H327" i="45" s="1"/>
  <c r="L327" i="45" s="1"/>
  <c r="P311" i="45"/>
  <c r="H326" i="45" s="1"/>
  <c r="L326" i="45" s="1"/>
  <c r="P310" i="45"/>
  <c r="H325" i="45" s="1"/>
  <c r="P309" i="45"/>
  <c r="H324" i="45" s="1"/>
  <c r="L324" i="45" s="1"/>
  <c r="P308" i="45"/>
  <c r="H323" i="45" s="1"/>
  <c r="P307" i="45"/>
  <c r="H322" i="45" s="1"/>
  <c r="L322" i="45" s="1"/>
  <c r="P306" i="45"/>
  <c r="H321" i="45" s="1"/>
  <c r="P305" i="45"/>
  <c r="H320" i="45" s="1"/>
  <c r="K320" i="45" s="1"/>
  <c r="P304" i="45"/>
  <c r="H319" i="45" s="1"/>
  <c r="P303" i="45"/>
  <c r="H318" i="45" s="1"/>
  <c r="L318" i="45" s="1"/>
  <c r="P302" i="45"/>
  <c r="H317" i="45" s="1"/>
  <c r="P301" i="45"/>
  <c r="H316" i="45" s="1"/>
  <c r="O316" i="45" s="1"/>
  <c r="P282" i="45"/>
  <c r="H297" i="45" s="1"/>
  <c r="P281" i="45"/>
  <c r="H296" i="45" s="1"/>
  <c r="P280" i="45"/>
  <c r="H295" i="45" s="1"/>
  <c r="I295" i="45" s="1"/>
  <c r="P279" i="45"/>
  <c r="H294" i="45" s="1"/>
  <c r="O294" i="45" s="1"/>
  <c r="P278" i="45"/>
  <c r="H293" i="45" s="1"/>
  <c r="I293" i="45" s="1"/>
  <c r="P277" i="45"/>
  <c r="H292" i="45" s="1"/>
  <c r="P276" i="45"/>
  <c r="H291" i="45" s="1"/>
  <c r="M291" i="45" s="1"/>
  <c r="P275" i="45"/>
  <c r="H290" i="45" s="1"/>
  <c r="P274" i="45"/>
  <c r="H289" i="45" s="1"/>
  <c r="O289" i="45" s="1"/>
  <c r="P273" i="45"/>
  <c r="H288" i="45" s="1"/>
  <c r="P272" i="45"/>
  <c r="H287" i="45" s="1"/>
  <c r="P271" i="45"/>
  <c r="H286" i="45" s="1"/>
  <c r="N286" i="45" s="1"/>
  <c r="P270" i="45"/>
  <c r="H285" i="45" s="1"/>
  <c r="M285" i="45" s="1"/>
  <c r="P269" i="45"/>
  <c r="H284" i="45" s="1"/>
  <c r="J284" i="45" s="1"/>
  <c r="P268" i="45"/>
  <c r="H283" i="45" s="1"/>
  <c r="I283" i="45" s="1"/>
  <c r="P249" i="45"/>
  <c r="H264" i="45" s="1"/>
  <c r="L264" i="45" s="1"/>
  <c r="P248" i="45"/>
  <c r="H263" i="45" s="1"/>
  <c r="P247" i="45"/>
  <c r="H262" i="45" s="1"/>
  <c r="P246" i="45"/>
  <c r="H261" i="45" s="1"/>
  <c r="P245" i="45"/>
  <c r="H260" i="45" s="1"/>
  <c r="L260" i="45" s="1"/>
  <c r="P244" i="45"/>
  <c r="H259" i="45" s="1"/>
  <c r="N259" i="45" s="1"/>
  <c r="P243" i="45"/>
  <c r="H258" i="45" s="1"/>
  <c r="L258" i="45" s="1"/>
  <c r="P242" i="45"/>
  <c r="H257" i="45" s="1"/>
  <c r="J257" i="45" s="1"/>
  <c r="P241" i="45"/>
  <c r="H256" i="45" s="1"/>
  <c r="L256" i="45" s="1"/>
  <c r="P240" i="45"/>
  <c r="H255" i="45" s="1"/>
  <c r="P239" i="45"/>
  <c r="H254" i="45" s="1"/>
  <c r="K254" i="45" s="1"/>
  <c r="P238" i="45"/>
  <c r="H253" i="45" s="1"/>
  <c r="N253" i="45" s="1"/>
  <c r="P237" i="45"/>
  <c r="H252" i="45" s="1"/>
  <c r="L252" i="45" s="1"/>
  <c r="P236" i="45"/>
  <c r="H251" i="45" s="1"/>
  <c r="P235" i="45"/>
  <c r="H250" i="45" s="1"/>
  <c r="P216" i="45"/>
  <c r="H231" i="45" s="1"/>
  <c r="O231" i="45" s="1"/>
  <c r="P215" i="45"/>
  <c r="H230" i="45" s="1"/>
  <c r="J230" i="45" s="1"/>
  <c r="P214" i="45"/>
  <c r="H229" i="45" s="1"/>
  <c r="I229" i="45" s="1"/>
  <c r="P213" i="45"/>
  <c r="H228" i="45" s="1"/>
  <c r="P212" i="45"/>
  <c r="H227" i="45" s="1"/>
  <c r="K227" i="45" s="1"/>
  <c r="P211" i="45"/>
  <c r="H226" i="45" s="1"/>
  <c r="P210" i="45"/>
  <c r="H225" i="45" s="1"/>
  <c r="P209" i="45"/>
  <c r="H224" i="45" s="1"/>
  <c r="P208" i="45"/>
  <c r="H223" i="45" s="1"/>
  <c r="I223" i="45" s="1"/>
  <c r="P207" i="45"/>
  <c r="H222" i="45" s="1"/>
  <c r="P206" i="45"/>
  <c r="H221" i="45" s="1"/>
  <c r="O221" i="45" s="1"/>
  <c r="P205" i="45"/>
  <c r="H220" i="45" s="1"/>
  <c r="O220" i="45" s="1"/>
  <c r="P204" i="45"/>
  <c r="H219" i="45" s="1"/>
  <c r="L219" i="45" s="1"/>
  <c r="P203" i="45"/>
  <c r="H218" i="45" s="1"/>
  <c r="L218" i="45" s="1"/>
  <c r="P202" i="45"/>
  <c r="H217" i="45" s="1"/>
  <c r="I217" i="45" s="1"/>
  <c r="P184" i="45"/>
  <c r="H199" i="45" s="1"/>
  <c r="O199" i="45" s="1"/>
  <c r="P183" i="45"/>
  <c r="H198" i="45" s="1"/>
  <c r="O198" i="45" s="1"/>
  <c r="P182" i="45"/>
  <c r="H197" i="45" s="1"/>
  <c r="P181" i="45"/>
  <c r="H196" i="45" s="1"/>
  <c r="L196" i="45" s="1"/>
  <c r="P180" i="45"/>
  <c r="H195" i="45" s="1"/>
  <c r="O195" i="45" s="1"/>
  <c r="P179" i="45"/>
  <c r="H194" i="45" s="1"/>
  <c r="P178" i="45"/>
  <c r="H193" i="45" s="1"/>
  <c r="L193" i="45" s="1"/>
  <c r="P177" i="45"/>
  <c r="H192" i="45" s="1"/>
  <c r="N192" i="45" s="1"/>
  <c r="H191" i="45"/>
  <c r="N191" i="45" s="1"/>
  <c r="H190" i="45"/>
  <c r="H189" i="45"/>
  <c r="H188" i="45"/>
  <c r="I188" i="45" s="1"/>
  <c r="H187" i="45"/>
  <c r="K187" i="45" s="1"/>
  <c r="H186" i="45"/>
  <c r="H185" i="45"/>
  <c r="V151" i="45"/>
  <c r="U151" i="45"/>
  <c r="T151" i="45"/>
  <c r="S151" i="45"/>
  <c r="R151" i="45"/>
  <c r="Q151" i="45"/>
  <c r="J151" i="45"/>
  <c r="P143" i="45" s="1"/>
  <c r="I151" i="45"/>
  <c r="O143" i="45" s="1"/>
  <c r="O144" i="45" s="1"/>
  <c r="H151" i="45"/>
  <c r="N143" i="45" s="1"/>
  <c r="G151" i="45"/>
  <c r="M143" i="45" s="1"/>
  <c r="F151" i="45"/>
  <c r="L143" i="45" s="1"/>
  <c r="L147" i="45" s="1"/>
  <c r="E151" i="45"/>
  <c r="K143" i="45" s="1"/>
  <c r="AI150" i="45"/>
  <c r="AH150" i="45"/>
  <c r="AG150" i="45"/>
  <c r="AC150" i="45"/>
  <c r="AB150" i="45"/>
  <c r="AA150" i="45"/>
  <c r="AI149" i="45"/>
  <c r="AH149" i="45"/>
  <c r="AG149" i="45"/>
  <c r="AC149" i="45"/>
  <c r="AB149" i="45"/>
  <c r="AA149" i="45"/>
  <c r="AI148" i="45"/>
  <c r="AH148" i="45"/>
  <c r="AG148" i="45"/>
  <c r="AC148" i="45"/>
  <c r="AB148" i="45"/>
  <c r="AA148" i="45"/>
  <c r="AI147" i="45"/>
  <c r="AH147" i="45"/>
  <c r="AG147" i="45"/>
  <c r="AC147" i="45"/>
  <c r="AB147" i="45"/>
  <c r="AA147" i="45"/>
  <c r="AI146" i="45"/>
  <c r="AH146" i="45"/>
  <c r="AG146" i="45"/>
  <c r="AC146" i="45"/>
  <c r="AB146" i="45"/>
  <c r="AA146" i="45"/>
  <c r="AI145" i="45"/>
  <c r="AH145" i="45"/>
  <c r="AG145" i="45"/>
  <c r="AC145" i="45"/>
  <c r="AB145" i="45"/>
  <c r="AA145" i="45"/>
  <c r="AI144" i="45"/>
  <c r="AH144" i="45"/>
  <c r="AG144" i="45"/>
  <c r="AC144" i="45"/>
  <c r="AB144" i="45"/>
  <c r="AA144" i="45"/>
  <c r="AD137" i="45"/>
  <c r="AC137" i="45"/>
  <c r="AB137" i="45"/>
  <c r="K136" i="45"/>
  <c r="J136" i="45"/>
  <c r="I136" i="45"/>
  <c r="H136" i="45"/>
  <c r="G136" i="45"/>
  <c r="F136" i="45"/>
  <c r="AD135" i="45"/>
  <c r="AC135" i="45"/>
  <c r="AB135" i="45"/>
  <c r="AD134" i="45"/>
  <c r="AC134" i="45"/>
  <c r="AB134" i="45"/>
  <c r="AD133" i="45"/>
  <c r="AC133" i="45"/>
  <c r="AB133" i="45"/>
  <c r="AD132" i="45"/>
  <c r="AC132" i="45"/>
  <c r="AB132" i="45"/>
  <c r="AD131" i="45"/>
  <c r="AC131" i="45"/>
  <c r="AB131" i="45"/>
  <c r="AD130" i="45"/>
  <c r="AC130" i="45"/>
  <c r="AB130" i="45"/>
  <c r="AD129" i="45"/>
  <c r="AC129" i="45"/>
  <c r="AB129" i="45"/>
  <c r="AD128" i="45"/>
  <c r="AC128" i="45"/>
  <c r="AB128" i="45"/>
  <c r="K120" i="45"/>
  <c r="AB120" i="45" s="1"/>
  <c r="J120" i="45"/>
  <c r="I120" i="45"/>
  <c r="H120" i="45"/>
  <c r="G120" i="45"/>
  <c r="F120" i="45"/>
  <c r="AD119" i="45"/>
  <c r="AC119" i="45"/>
  <c r="AB119" i="45"/>
  <c r="K118" i="45"/>
  <c r="J118" i="45"/>
  <c r="I118" i="45"/>
  <c r="H118" i="45"/>
  <c r="G118" i="45"/>
  <c r="F118" i="45"/>
  <c r="AD117" i="45"/>
  <c r="AC117" i="45"/>
  <c r="AB117" i="45"/>
  <c r="AD116" i="45"/>
  <c r="AC116" i="45"/>
  <c r="AB116" i="45"/>
  <c r="AD115" i="45"/>
  <c r="AC115" i="45"/>
  <c r="AB115" i="45"/>
  <c r="AD114" i="45"/>
  <c r="AC114" i="45"/>
  <c r="AB114" i="45"/>
  <c r="AD113" i="45"/>
  <c r="AC113" i="45"/>
  <c r="AB113" i="45"/>
  <c r="AD112" i="45"/>
  <c r="AC112" i="45"/>
  <c r="AB112" i="45"/>
  <c r="AD111" i="45"/>
  <c r="AC111" i="45"/>
  <c r="AB111" i="45"/>
  <c r="AD110" i="45"/>
  <c r="AC110" i="45"/>
  <c r="AB110" i="45"/>
  <c r="AD109" i="45"/>
  <c r="AC109" i="45"/>
  <c r="AB109" i="45"/>
  <c r="K101" i="45"/>
  <c r="AB101" i="45" s="1"/>
  <c r="J101" i="45"/>
  <c r="I101" i="45"/>
  <c r="H101" i="45"/>
  <c r="G101" i="45"/>
  <c r="F101" i="45"/>
  <c r="AD100" i="45"/>
  <c r="AC100" i="45"/>
  <c r="AB100" i="45"/>
  <c r="K99" i="45"/>
  <c r="J99" i="45"/>
  <c r="I99" i="45"/>
  <c r="H99" i="45"/>
  <c r="G99" i="45"/>
  <c r="F99" i="45"/>
  <c r="AD98" i="45"/>
  <c r="AC98" i="45"/>
  <c r="AB98" i="45"/>
  <c r="AD97" i="45"/>
  <c r="AC97" i="45"/>
  <c r="AB97" i="45"/>
  <c r="AD96" i="45"/>
  <c r="AC96" i="45"/>
  <c r="AB96" i="45"/>
  <c r="AD95" i="45"/>
  <c r="AC95" i="45"/>
  <c r="AB95" i="45"/>
  <c r="AD94" i="45"/>
  <c r="AC94" i="45"/>
  <c r="AB94" i="45"/>
  <c r="AD93" i="45"/>
  <c r="AC93" i="45"/>
  <c r="AB93" i="45"/>
  <c r="AD92" i="45"/>
  <c r="AC92" i="45"/>
  <c r="AB92" i="45"/>
  <c r="AD91" i="45"/>
  <c r="AC91" i="45"/>
  <c r="AB91" i="45"/>
  <c r="AD90" i="45"/>
  <c r="AC90" i="45"/>
  <c r="AB90" i="45"/>
  <c r="V84" i="45"/>
  <c r="U84" i="45"/>
  <c r="T84" i="45"/>
  <c r="S84" i="45"/>
  <c r="R84" i="45"/>
  <c r="Q84" i="45"/>
  <c r="J84" i="45"/>
  <c r="P74" i="45" s="1"/>
  <c r="AD74" i="45" s="1"/>
  <c r="I84" i="45"/>
  <c r="O74" i="45" s="1"/>
  <c r="O80" i="45" s="1"/>
  <c r="AF80" i="45" s="1"/>
  <c r="H84" i="45"/>
  <c r="N74" i="45" s="1"/>
  <c r="N80" i="45" s="1"/>
  <c r="G84" i="45"/>
  <c r="M74" i="45" s="1"/>
  <c r="M80" i="45" s="1"/>
  <c r="AE80" i="45" s="1"/>
  <c r="F84" i="45"/>
  <c r="L74" i="45" s="1"/>
  <c r="L83" i="45" s="1"/>
  <c r="E84" i="45"/>
  <c r="K74" i="45" s="1"/>
  <c r="K79" i="45" s="1"/>
  <c r="AI83" i="45"/>
  <c r="AH83" i="45"/>
  <c r="AG83" i="45"/>
  <c r="AC83" i="45"/>
  <c r="AB83" i="45"/>
  <c r="AA83" i="45"/>
  <c r="AI82" i="45"/>
  <c r="AH82" i="45"/>
  <c r="AG82" i="45"/>
  <c r="AC82" i="45"/>
  <c r="AB82" i="45"/>
  <c r="AA82" i="45"/>
  <c r="AI81" i="45"/>
  <c r="AH81" i="45"/>
  <c r="AG81" i="45"/>
  <c r="AC81" i="45"/>
  <c r="AB81" i="45"/>
  <c r="AA81" i="45"/>
  <c r="AI80" i="45"/>
  <c r="AH80" i="45"/>
  <c r="AG80" i="45"/>
  <c r="AC80" i="45"/>
  <c r="AB80" i="45"/>
  <c r="AA80" i="45"/>
  <c r="AI79" i="45"/>
  <c r="AH79" i="45"/>
  <c r="AG79" i="45"/>
  <c r="AC79" i="45"/>
  <c r="AB79" i="45"/>
  <c r="AA79" i="45"/>
  <c r="AI78" i="45"/>
  <c r="AH78" i="45"/>
  <c r="AG78" i="45"/>
  <c r="AC78" i="45"/>
  <c r="AB78" i="45"/>
  <c r="AA78" i="45"/>
  <c r="AI77" i="45"/>
  <c r="AH77" i="45"/>
  <c r="AG77" i="45"/>
  <c r="AC77" i="45"/>
  <c r="AB77" i="45"/>
  <c r="AA77" i="45"/>
  <c r="AI76" i="45"/>
  <c r="AH76" i="45"/>
  <c r="AG76" i="45"/>
  <c r="AC76" i="45"/>
  <c r="AB76" i="45"/>
  <c r="AA76" i="45"/>
  <c r="AI75" i="45"/>
  <c r="AH75" i="45"/>
  <c r="AG75" i="45"/>
  <c r="AC75" i="45"/>
  <c r="AB75" i="45"/>
  <c r="AA75" i="45"/>
  <c r="AF73" i="45"/>
  <c r="AE73" i="45"/>
  <c r="AD73" i="45"/>
  <c r="J68" i="45"/>
  <c r="P60" i="45" s="1"/>
  <c r="P63" i="45" s="1"/>
  <c r="AD63" i="45" s="1"/>
  <c r="I68" i="45"/>
  <c r="O60" i="45" s="1"/>
  <c r="H68" i="45"/>
  <c r="N60" i="45" s="1"/>
  <c r="N63" i="45" s="1"/>
  <c r="G68" i="45"/>
  <c r="M60" i="45" s="1"/>
  <c r="F68" i="45"/>
  <c r="L60" i="45" s="1"/>
  <c r="L65" i="45" s="1"/>
  <c r="E68" i="45"/>
  <c r="K60" i="45" s="1"/>
  <c r="AI67" i="45"/>
  <c r="AH67" i="45"/>
  <c r="AG67" i="45"/>
  <c r="AC67" i="45"/>
  <c r="AB67" i="45"/>
  <c r="AA67" i="45"/>
  <c r="AI66" i="45"/>
  <c r="AH66" i="45"/>
  <c r="AG66" i="45"/>
  <c r="AC66" i="45"/>
  <c r="AB66" i="45"/>
  <c r="AA66" i="45"/>
  <c r="AI65" i="45"/>
  <c r="AH65" i="45"/>
  <c r="AG65" i="45"/>
  <c r="AC65" i="45"/>
  <c r="AB65" i="45"/>
  <c r="AA65" i="45"/>
  <c r="AI64" i="45"/>
  <c r="AH64" i="45"/>
  <c r="AG64" i="45"/>
  <c r="AC64" i="45"/>
  <c r="AB64" i="45"/>
  <c r="AA64" i="45"/>
  <c r="AI63" i="45"/>
  <c r="AH63" i="45"/>
  <c r="AG63" i="45"/>
  <c r="AC63" i="45"/>
  <c r="AB63" i="45"/>
  <c r="AA63" i="45"/>
  <c r="AI62" i="45"/>
  <c r="AH62" i="45"/>
  <c r="AG62" i="45"/>
  <c r="AC62" i="45"/>
  <c r="AB62" i="45"/>
  <c r="AA62" i="45"/>
  <c r="AI61" i="45"/>
  <c r="AH61" i="45"/>
  <c r="AG61" i="45"/>
  <c r="AC61" i="45"/>
  <c r="AB61" i="45"/>
  <c r="AA61" i="45"/>
  <c r="AF59" i="45"/>
  <c r="AE59" i="45"/>
  <c r="AD59" i="45"/>
  <c r="AD54" i="45"/>
  <c r="AC54" i="45"/>
  <c r="AB54" i="45"/>
  <c r="AD53" i="45"/>
  <c r="AC53" i="45"/>
  <c r="AB53" i="45"/>
  <c r="AD52" i="45"/>
  <c r="AC52" i="45"/>
  <c r="AB52" i="45"/>
  <c r="K51" i="45"/>
  <c r="J51" i="45"/>
  <c r="I51" i="45"/>
  <c r="H51" i="45"/>
  <c r="G51" i="45"/>
  <c r="F51" i="45"/>
  <c r="AD50" i="45"/>
  <c r="AC50" i="45"/>
  <c r="AB50" i="45"/>
  <c r="AD49" i="45"/>
  <c r="AC49" i="45"/>
  <c r="AB49" i="45"/>
  <c r="AD48" i="45"/>
  <c r="AC48" i="45"/>
  <c r="AB48" i="45"/>
  <c r="AD47" i="45"/>
  <c r="AC47" i="45"/>
  <c r="AB47" i="45"/>
  <c r="AD46" i="45"/>
  <c r="AC46" i="45"/>
  <c r="AB46" i="45"/>
  <c r="AD45" i="45"/>
  <c r="AC45" i="45"/>
  <c r="AB45" i="45"/>
  <c r="AD44" i="45"/>
  <c r="AC44" i="45"/>
  <c r="AB44" i="45"/>
  <c r="AD38" i="45"/>
  <c r="AC38" i="45"/>
  <c r="AB38" i="45"/>
  <c r="AD37" i="45"/>
  <c r="AC37" i="45"/>
  <c r="AB37" i="45"/>
  <c r="AD36" i="45"/>
  <c r="AC36" i="45"/>
  <c r="AB36" i="45"/>
  <c r="K35" i="45"/>
  <c r="J35" i="45"/>
  <c r="I35" i="45"/>
  <c r="H35" i="45"/>
  <c r="G35" i="45"/>
  <c r="F35" i="45"/>
  <c r="AD34" i="45"/>
  <c r="AC34" i="45"/>
  <c r="AB34" i="45"/>
  <c r="AD33" i="45"/>
  <c r="AC33" i="45"/>
  <c r="AB33" i="45"/>
  <c r="AD32" i="45"/>
  <c r="AC32" i="45"/>
  <c r="AB32" i="45"/>
  <c r="AD31" i="45"/>
  <c r="AC31" i="45"/>
  <c r="AB31" i="45"/>
  <c r="AD30" i="45"/>
  <c r="AC30" i="45"/>
  <c r="AB30" i="45"/>
  <c r="AD29" i="45"/>
  <c r="AC29" i="45"/>
  <c r="AB29" i="45"/>
  <c r="AD28" i="45"/>
  <c r="AC28" i="45"/>
  <c r="AB28" i="45"/>
  <c r="AD27" i="45"/>
  <c r="AC27" i="45"/>
  <c r="AB27" i="45"/>
  <c r="AD26" i="45"/>
  <c r="AC26" i="45"/>
  <c r="AB26" i="45"/>
  <c r="AD25" i="45"/>
  <c r="AC25" i="45"/>
  <c r="AB25" i="45"/>
  <c r="AD19" i="45"/>
  <c r="AC19" i="45"/>
  <c r="AB19" i="45"/>
  <c r="AD18" i="45"/>
  <c r="AC18" i="45"/>
  <c r="AB18" i="45"/>
  <c r="AD17" i="45"/>
  <c r="AC17" i="45"/>
  <c r="AB17" i="45"/>
  <c r="K16" i="45"/>
  <c r="J16" i="45"/>
  <c r="I16" i="45"/>
  <c r="O156" i="45" s="1"/>
  <c r="H16" i="45"/>
  <c r="G16" i="45"/>
  <c r="M156" i="45" s="1"/>
  <c r="F16" i="45"/>
  <c r="L156" i="45" s="1"/>
  <c r="AD15" i="45"/>
  <c r="AC15" i="45"/>
  <c r="AB15" i="45"/>
  <c r="AD14" i="45"/>
  <c r="AC14" i="45"/>
  <c r="AB14" i="45"/>
  <c r="AD13" i="45"/>
  <c r="AC13" i="45"/>
  <c r="AB13" i="45"/>
  <c r="AD12" i="45"/>
  <c r="AC12" i="45"/>
  <c r="AB12" i="45"/>
  <c r="AD11" i="45"/>
  <c r="AC11" i="45"/>
  <c r="AB11" i="45"/>
  <c r="AD10" i="45"/>
  <c r="AC10" i="45"/>
  <c r="AB10" i="45"/>
  <c r="AD9" i="45"/>
  <c r="AC9" i="45"/>
  <c r="AB9" i="45"/>
  <c r="AD8" i="45"/>
  <c r="AC8" i="45"/>
  <c r="AB8" i="45"/>
  <c r="AD7" i="45"/>
  <c r="AC7" i="45"/>
  <c r="AB7" i="45"/>
  <c r="AD6" i="45"/>
  <c r="AC6" i="45"/>
  <c r="AB6" i="45"/>
  <c r="Z955" i="41"/>
  <c r="AA955" i="41"/>
  <c r="AB955" i="41"/>
  <c r="Z956" i="41"/>
  <c r="AA956" i="41"/>
  <c r="AB956" i="41"/>
  <c r="Z957" i="41"/>
  <c r="AA957" i="41"/>
  <c r="AB957" i="41"/>
  <c r="Z958" i="41"/>
  <c r="AA958" i="41"/>
  <c r="AB958" i="41"/>
  <c r="Z959" i="41"/>
  <c r="AA959" i="41"/>
  <c r="AB959" i="41"/>
  <c r="Z960" i="41"/>
  <c r="AA960" i="41"/>
  <c r="AB960" i="41"/>
  <c r="Z961" i="41"/>
  <c r="AA961" i="41"/>
  <c r="AB961" i="41"/>
  <c r="Z962" i="41"/>
  <c r="AA962" i="41"/>
  <c r="AB962" i="41"/>
  <c r="Z963" i="41"/>
  <c r="AA963" i="41"/>
  <c r="AB963" i="41"/>
  <c r="G964" i="41"/>
  <c r="H964" i="41"/>
  <c r="I964" i="41"/>
  <c r="J964" i="41"/>
  <c r="K964" i="41"/>
  <c r="Z965" i="41"/>
  <c r="AA965" i="41"/>
  <c r="AB965" i="41"/>
  <c r="Z972" i="41"/>
  <c r="AA972" i="41"/>
  <c r="AB972" i="41"/>
  <c r="Z973" i="41"/>
  <c r="AA973" i="41"/>
  <c r="AB973" i="41"/>
  <c r="Z974" i="41"/>
  <c r="AA974" i="41"/>
  <c r="AB974" i="41"/>
  <c r="Z975" i="41"/>
  <c r="AA975" i="41"/>
  <c r="AB975" i="41"/>
  <c r="Z976" i="41"/>
  <c r="AA976" i="41"/>
  <c r="AB976" i="41"/>
  <c r="Z977" i="41"/>
  <c r="AA977" i="41"/>
  <c r="AB977" i="41"/>
  <c r="Z978" i="41"/>
  <c r="AA978" i="41"/>
  <c r="AB978" i="41"/>
  <c r="Z979" i="41"/>
  <c r="AA979" i="41"/>
  <c r="AB979" i="41"/>
  <c r="Z980" i="41"/>
  <c r="AA980" i="41"/>
  <c r="AB980" i="41"/>
  <c r="G981" i="41"/>
  <c r="H981" i="41"/>
  <c r="I981" i="41"/>
  <c r="J981" i="41"/>
  <c r="K981" i="41"/>
  <c r="Z982" i="41"/>
  <c r="AA982" i="41"/>
  <c r="AB982" i="41"/>
  <c r="Z989" i="41"/>
  <c r="AA989" i="41"/>
  <c r="AB989" i="41"/>
  <c r="Z990" i="41"/>
  <c r="AA990" i="41"/>
  <c r="AB990" i="41"/>
  <c r="Z991" i="41"/>
  <c r="AA991" i="41"/>
  <c r="AB991" i="41"/>
  <c r="Z992" i="41"/>
  <c r="AA992" i="41"/>
  <c r="AB992" i="41"/>
  <c r="Z993" i="41"/>
  <c r="AA993" i="41"/>
  <c r="AB993" i="41"/>
  <c r="Z994" i="41"/>
  <c r="AA994" i="41"/>
  <c r="AB994" i="41"/>
  <c r="Z995" i="41"/>
  <c r="AA995" i="41"/>
  <c r="AB995" i="41"/>
  <c r="Z996" i="41"/>
  <c r="AA996" i="41"/>
  <c r="AB996" i="41"/>
  <c r="Z997" i="41"/>
  <c r="AA997" i="41"/>
  <c r="AB997" i="41"/>
  <c r="G998" i="41"/>
  <c r="H998" i="41"/>
  <c r="I998" i="41"/>
  <c r="J998" i="41"/>
  <c r="K998" i="41"/>
  <c r="Z999" i="41"/>
  <c r="AA999" i="41"/>
  <c r="AB999" i="41"/>
  <c r="Z888" i="41"/>
  <c r="AA888" i="41"/>
  <c r="AB888" i="41"/>
  <c r="Z889" i="41"/>
  <c r="AA889" i="41"/>
  <c r="AB889" i="41"/>
  <c r="Z890" i="41"/>
  <c r="AA890" i="41"/>
  <c r="AB890" i="41"/>
  <c r="Z891" i="41"/>
  <c r="AA891" i="41"/>
  <c r="AB891" i="41"/>
  <c r="Z892" i="41"/>
  <c r="AA892" i="41"/>
  <c r="AB892" i="41"/>
  <c r="Z893" i="41"/>
  <c r="AA893" i="41"/>
  <c r="AB893" i="41"/>
  <c r="Z894" i="41"/>
  <c r="AA894" i="41"/>
  <c r="AB894" i="41"/>
  <c r="Z895" i="41"/>
  <c r="AA895" i="41"/>
  <c r="AB895" i="41"/>
  <c r="L928" i="41"/>
  <c r="L930" i="41" s="1"/>
  <c r="G896" i="41"/>
  <c r="M917" i="41" s="1"/>
  <c r="H896" i="41"/>
  <c r="N887" i="41" s="1"/>
  <c r="I896" i="41"/>
  <c r="O887" i="41" s="1"/>
  <c r="J896" i="41"/>
  <c r="P905" i="41" s="1"/>
  <c r="AE905" i="41" s="1"/>
  <c r="K896" i="41"/>
  <c r="Q917" i="41" s="1"/>
  <c r="Z897" i="41"/>
  <c r="AA897" i="41"/>
  <c r="AB897" i="41"/>
  <c r="Z899" i="41"/>
  <c r="AA899" i="41"/>
  <c r="AB899" i="41"/>
  <c r="Z906" i="41"/>
  <c r="AA906" i="41"/>
  <c r="AB906" i="41"/>
  <c r="Z907" i="41"/>
  <c r="AA907" i="41"/>
  <c r="AB907" i="41"/>
  <c r="Z908" i="41"/>
  <c r="AA908" i="41"/>
  <c r="AB908" i="41"/>
  <c r="Z909" i="41"/>
  <c r="AA909" i="41"/>
  <c r="AB909" i="41"/>
  <c r="Z910" i="41"/>
  <c r="AA910" i="41"/>
  <c r="AB910" i="41"/>
  <c r="G911" i="41"/>
  <c r="H911" i="41"/>
  <c r="I911" i="41"/>
  <c r="J911" i="41"/>
  <c r="K911" i="41"/>
  <c r="Z918" i="41"/>
  <c r="AA918" i="41"/>
  <c r="AB918" i="41"/>
  <c r="Z919" i="41"/>
  <c r="AA919" i="41"/>
  <c r="AB919" i="41"/>
  <c r="Z920" i="41"/>
  <c r="AA920" i="41"/>
  <c r="AB920" i="41"/>
  <c r="Z921" i="41"/>
  <c r="AA921" i="41"/>
  <c r="AB921" i="41"/>
  <c r="G922" i="41"/>
  <c r="H922" i="41"/>
  <c r="I922" i="41"/>
  <c r="J922" i="41"/>
  <c r="K922" i="41"/>
  <c r="Z929" i="41"/>
  <c r="AA929" i="41"/>
  <c r="AB929" i="41"/>
  <c r="Z930" i="41"/>
  <c r="AA930" i="41"/>
  <c r="AB930" i="41"/>
  <c r="Z931" i="41"/>
  <c r="AA931" i="41"/>
  <c r="AB931" i="41"/>
  <c r="G932" i="41"/>
  <c r="H932" i="41"/>
  <c r="I932" i="41"/>
  <c r="J932" i="41"/>
  <c r="K932" i="41"/>
  <c r="Z938" i="41"/>
  <c r="AA938" i="41"/>
  <c r="AB938" i="41"/>
  <c r="Z939" i="41"/>
  <c r="AA939" i="41"/>
  <c r="AB939" i="41"/>
  <c r="Z940" i="41"/>
  <c r="AA940" i="41"/>
  <c r="AB940" i="41"/>
  <c r="Z941" i="41"/>
  <c r="AA941" i="41"/>
  <c r="AB941" i="41"/>
  <c r="Z942" i="41"/>
  <c r="AA942" i="41"/>
  <c r="AB942" i="41"/>
  <c r="Z943" i="41"/>
  <c r="AA943" i="41"/>
  <c r="AB943" i="41"/>
  <c r="Z944" i="41"/>
  <c r="AA944" i="41"/>
  <c r="AB944" i="41"/>
  <c r="Z945" i="41"/>
  <c r="AA945" i="41"/>
  <c r="AB945" i="41"/>
  <c r="G946" i="41"/>
  <c r="H946" i="41"/>
  <c r="I946" i="41"/>
  <c r="J946" i="41"/>
  <c r="K946" i="41"/>
  <c r="Z947" i="41"/>
  <c r="AA947" i="41"/>
  <c r="AB947" i="41"/>
  <c r="Z949" i="41"/>
  <c r="AA949" i="41"/>
  <c r="AB949" i="41"/>
  <c r="AB863" i="41"/>
  <c r="AA863" i="41"/>
  <c r="Z863" i="41"/>
  <c r="AB861" i="41"/>
  <c r="AA861" i="41"/>
  <c r="Z861" i="41"/>
  <c r="K860" i="41"/>
  <c r="J860" i="41"/>
  <c r="I860" i="41"/>
  <c r="H860" i="41"/>
  <c r="G860" i="41"/>
  <c r="AB852" i="41"/>
  <c r="AA852" i="41"/>
  <c r="Z852" i="41"/>
  <c r="AB791" i="41"/>
  <c r="AA791" i="41"/>
  <c r="Z791" i="41"/>
  <c r="AB789" i="41"/>
  <c r="AA789" i="41"/>
  <c r="Z789" i="41"/>
  <c r="K788" i="41"/>
  <c r="J788" i="41"/>
  <c r="I788" i="41"/>
  <c r="H788" i="41"/>
  <c r="G788" i="41"/>
  <c r="AB787" i="41"/>
  <c r="AA787" i="41"/>
  <c r="Z787" i="41"/>
  <c r="AB786" i="41"/>
  <c r="AA786" i="41"/>
  <c r="Z786" i="41"/>
  <c r="AB785" i="41"/>
  <c r="AA785" i="41"/>
  <c r="Z785" i="41"/>
  <c r="AB784" i="41"/>
  <c r="AA784" i="41"/>
  <c r="Z784" i="41"/>
  <c r="AB783" i="41"/>
  <c r="AA783" i="41"/>
  <c r="Z783" i="41"/>
  <c r="AB782" i="41"/>
  <c r="AA782" i="41"/>
  <c r="Z782" i="41"/>
  <c r="AB781" i="41"/>
  <c r="AA781" i="41"/>
  <c r="Z781" i="41"/>
  <c r="AB780" i="41"/>
  <c r="AA780" i="41"/>
  <c r="Z780" i="41"/>
  <c r="AB827" i="41"/>
  <c r="AA827" i="41"/>
  <c r="Z827" i="41"/>
  <c r="AB825" i="41"/>
  <c r="AA825" i="41"/>
  <c r="Z825" i="41"/>
  <c r="AB816" i="41"/>
  <c r="AA816" i="41"/>
  <c r="Z816" i="41"/>
  <c r="K64" i="45" l="1"/>
  <c r="K65" i="45"/>
  <c r="K66" i="45"/>
  <c r="K61" i="45"/>
  <c r="K62" i="45"/>
  <c r="K63" i="45"/>
  <c r="P762" i="45"/>
  <c r="P768" i="45" s="1"/>
  <c r="P156" i="45"/>
  <c r="Q762" i="45"/>
  <c r="AE762" i="45" s="1"/>
  <c r="Q156" i="45"/>
  <c r="O159" i="45"/>
  <c r="O158" i="45"/>
  <c r="O162" i="45"/>
  <c r="O163" i="45"/>
  <c r="O160" i="45"/>
  <c r="O157" i="45"/>
  <c r="O161" i="45"/>
  <c r="L161" i="45"/>
  <c r="L158" i="45"/>
  <c r="L160" i="45"/>
  <c r="L162" i="45"/>
  <c r="L163" i="45"/>
  <c r="L159" i="45"/>
  <c r="L157" i="45"/>
  <c r="M163" i="45"/>
  <c r="M158" i="45"/>
  <c r="M162" i="45"/>
  <c r="M161" i="45"/>
  <c r="M160" i="45"/>
  <c r="M157" i="45"/>
  <c r="M159" i="45"/>
  <c r="K67" i="45"/>
  <c r="N762" i="45"/>
  <c r="N156" i="45"/>
  <c r="K144" i="45"/>
  <c r="K145" i="45"/>
  <c r="K146" i="45"/>
  <c r="K147" i="45"/>
  <c r="K148" i="45"/>
  <c r="K149" i="45"/>
  <c r="AF762" i="45"/>
  <c r="N767" i="45"/>
  <c r="N769" i="45"/>
  <c r="N766" i="45"/>
  <c r="N768" i="45"/>
  <c r="N765" i="45"/>
  <c r="N764" i="45"/>
  <c r="N763" i="45"/>
  <c r="Q769" i="45"/>
  <c r="Q766" i="45"/>
  <c r="Q768" i="45"/>
  <c r="Q765" i="45"/>
  <c r="L732" i="45"/>
  <c r="L762" i="45"/>
  <c r="M732" i="45"/>
  <c r="M762" i="45"/>
  <c r="O732" i="45"/>
  <c r="O762" i="45"/>
  <c r="N702" i="45"/>
  <c r="N732" i="45"/>
  <c r="P702" i="45"/>
  <c r="P732" i="45"/>
  <c r="Q702" i="45"/>
  <c r="Q732" i="45"/>
  <c r="L672" i="45"/>
  <c r="L702" i="45"/>
  <c r="M672" i="45"/>
  <c r="M702" i="45"/>
  <c r="O672" i="45"/>
  <c r="O702" i="45"/>
  <c r="N642" i="45"/>
  <c r="N672" i="45"/>
  <c r="P642" i="45"/>
  <c r="P672" i="45"/>
  <c r="Q642" i="45"/>
  <c r="Q672" i="45"/>
  <c r="O612" i="45"/>
  <c r="O616" i="45" s="1"/>
  <c r="O642" i="45"/>
  <c r="L612" i="45"/>
  <c r="L618" i="45" s="1"/>
  <c r="L642" i="45"/>
  <c r="M612" i="45"/>
  <c r="M642" i="45"/>
  <c r="N612" i="45"/>
  <c r="P612" i="45"/>
  <c r="AG612" i="45" s="1"/>
  <c r="Q612" i="45"/>
  <c r="AE612" i="45" s="1"/>
  <c r="M718" i="45"/>
  <c r="M778" i="45"/>
  <c r="L718" i="45"/>
  <c r="L778" i="45"/>
  <c r="N718" i="45"/>
  <c r="N778" i="45"/>
  <c r="O718" i="45"/>
  <c r="O778" i="45"/>
  <c r="P718" i="45"/>
  <c r="P778" i="45"/>
  <c r="Q718" i="45"/>
  <c r="Q778" i="45"/>
  <c r="L127" i="45"/>
  <c r="L129" i="45" s="1"/>
  <c r="L688" i="45"/>
  <c r="M628" i="45"/>
  <c r="M633" i="45" s="1"/>
  <c r="M688" i="45"/>
  <c r="O108" i="45"/>
  <c r="O112" i="45" s="1"/>
  <c r="O688" i="45"/>
  <c r="P127" i="45"/>
  <c r="P135" i="45" s="1"/>
  <c r="AG135" i="45" s="1"/>
  <c r="P688" i="45"/>
  <c r="Q658" i="45"/>
  <c r="Q664" i="45" s="1"/>
  <c r="AE664" i="45" s="1"/>
  <c r="Q688" i="45"/>
  <c r="N89" i="45"/>
  <c r="N90" i="45" s="1"/>
  <c r="N688" i="45"/>
  <c r="AB635" i="45"/>
  <c r="AC635" i="45"/>
  <c r="AC665" i="45"/>
  <c r="AD665" i="45"/>
  <c r="AD635" i="45"/>
  <c r="O146" i="45"/>
  <c r="AF146" i="45" s="1"/>
  <c r="L658" i="45"/>
  <c r="O628" i="45"/>
  <c r="M658" i="45"/>
  <c r="AB665" i="45"/>
  <c r="P628" i="45"/>
  <c r="N658" i="45"/>
  <c r="Q628" i="45"/>
  <c r="O658" i="45"/>
  <c r="P658" i="45"/>
  <c r="L628" i="45"/>
  <c r="P79" i="45"/>
  <c r="AD79" i="45" s="1"/>
  <c r="N628" i="45"/>
  <c r="K150" i="45"/>
  <c r="N5" i="45"/>
  <c r="N8" i="45" s="1"/>
  <c r="AF8" i="45" s="1"/>
  <c r="O150" i="45"/>
  <c r="AF150" i="45" s="1"/>
  <c r="K78" i="45"/>
  <c r="P83" i="45"/>
  <c r="AD83" i="45" s="1"/>
  <c r="M256" i="45"/>
  <c r="K322" i="45"/>
  <c r="AC68" i="45"/>
  <c r="L5" i="45"/>
  <c r="L14" i="45" s="1"/>
  <c r="O5" i="45"/>
  <c r="O7" i="45" s="1"/>
  <c r="AD35" i="45"/>
  <c r="AD118" i="45"/>
  <c r="J290" i="45"/>
  <c r="O290" i="45"/>
  <c r="L290" i="45"/>
  <c r="P149" i="45"/>
  <c r="AD149" i="45" s="1"/>
  <c r="P144" i="45"/>
  <c r="AD144" i="45" s="1"/>
  <c r="N82" i="45"/>
  <c r="N230" i="45"/>
  <c r="N260" i="45"/>
  <c r="N607" i="45"/>
  <c r="AD16" i="45"/>
  <c r="N75" i="45"/>
  <c r="N81" i="45"/>
  <c r="J199" i="45"/>
  <c r="K252" i="45"/>
  <c r="O260" i="45"/>
  <c r="O43" i="45"/>
  <c r="O47" i="45" s="1"/>
  <c r="M252" i="45"/>
  <c r="K264" i="45"/>
  <c r="N24" i="45"/>
  <c r="AB51" i="45"/>
  <c r="N79" i="45"/>
  <c r="AB118" i="45"/>
  <c r="AB136" i="45"/>
  <c r="AD136" i="45"/>
  <c r="N187" i="45"/>
  <c r="I256" i="45"/>
  <c r="M264" i="45"/>
  <c r="I320" i="45"/>
  <c r="AC99" i="45"/>
  <c r="AD51" i="45"/>
  <c r="AG84" i="45"/>
  <c r="I192" i="45"/>
  <c r="M223" i="45"/>
  <c r="N256" i="45"/>
  <c r="AA68" i="45"/>
  <c r="AI151" i="45"/>
  <c r="J192" i="45"/>
  <c r="O223" i="45"/>
  <c r="M330" i="45"/>
  <c r="N83" i="45"/>
  <c r="L145" i="45"/>
  <c r="N195" i="45"/>
  <c r="O227" i="45"/>
  <c r="I260" i="45"/>
  <c r="AA607" i="45"/>
  <c r="P937" i="41"/>
  <c r="AE937" i="41" s="1"/>
  <c r="O255" i="45"/>
  <c r="L255" i="45"/>
  <c r="K255" i="45"/>
  <c r="O263" i="45"/>
  <c r="N263" i="45"/>
  <c r="J263" i="45"/>
  <c r="O321" i="45"/>
  <c r="L321" i="45"/>
  <c r="K321" i="45"/>
  <c r="N329" i="45"/>
  <c r="O329" i="45"/>
  <c r="J329" i="45"/>
  <c r="M357" i="45"/>
  <c r="N357" i="45"/>
  <c r="I357" i="45"/>
  <c r="M147" i="45"/>
  <c r="AE147" i="45" s="1"/>
  <c r="M150" i="45"/>
  <c r="AE150" i="45" s="1"/>
  <c r="M149" i="45"/>
  <c r="AE149" i="45" s="1"/>
  <c r="M148" i="45"/>
  <c r="AE148" i="45" s="1"/>
  <c r="M145" i="45"/>
  <c r="AE145" i="45" s="1"/>
  <c r="M144" i="45"/>
  <c r="AE144" i="45" s="1"/>
  <c r="O190" i="45"/>
  <c r="L190" i="45"/>
  <c r="K190" i="45"/>
  <c r="O224" i="45"/>
  <c r="L224" i="45"/>
  <c r="K224" i="45"/>
  <c r="J224" i="45"/>
  <c r="M250" i="45"/>
  <c r="O250" i="45"/>
  <c r="O297" i="45"/>
  <c r="L297" i="45"/>
  <c r="K297" i="45"/>
  <c r="N351" i="45"/>
  <c r="O351" i="45"/>
  <c r="J351" i="45"/>
  <c r="O359" i="45"/>
  <c r="L359" i="45"/>
  <c r="K359" i="45"/>
  <c r="N226" i="45"/>
  <c r="M226" i="45"/>
  <c r="I226" i="45"/>
  <c r="J251" i="45"/>
  <c r="O251" i="45"/>
  <c r="N251" i="45"/>
  <c r="L251" i="45"/>
  <c r="K251" i="45"/>
  <c r="O61" i="45"/>
  <c r="AF61" i="45" s="1"/>
  <c r="AF60" i="45"/>
  <c r="O317" i="45"/>
  <c r="N317" i="45"/>
  <c r="L317" i="45"/>
  <c r="K317" i="45"/>
  <c r="J317" i="45"/>
  <c r="O186" i="45"/>
  <c r="L186" i="45"/>
  <c r="K186" i="45"/>
  <c r="O228" i="45"/>
  <c r="K228" i="45"/>
  <c r="L228" i="45"/>
  <c r="N292" i="45"/>
  <c r="M292" i="45"/>
  <c r="I292" i="45"/>
  <c r="O354" i="45"/>
  <c r="I354" i="45"/>
  <c r="O362" i="45"/>
  <c r="K362" i="45"/>
  <c r="O355" i="45"/>
  <c r="L355" i="45"/>
  <c r="K355" i="45"/>
  <c r="J355" i="45"/>
  <c r="P5" i="45"/>
  <c r="AG5" i="45" s="1"/>
  <c r="AG68" i="45"/>
  <c r="AC84" i="45"/>
  <c r="L144" i="45"/>
  <c r="AC151" i="45"/>
  <c r="AG151" i="45"/>
  <c r="M187" i="45"/>
  <c r="K256" i="45"/>
  <c r="K260" i="45"/>
  <c r="J264" i="45"/>
  <c r="O286" i="45"/>
  <c r="K290" i="45"/>
  <c r="O293" i="45"/>
  <c r="M318" i="45"/>
  <c r="J322" i="45"/>
  <c r="K326" i="45"/>
  <c r="K330" i="45"/>
  <c r="P384" i="45"/>
  <c r="AD755" i="45"/>
  <c r="L24" i="45"/>
  <c r="L43" i="45"/>
  <c r="L45" i="45" s="1"/>
  <c r="I254" i="45"/>
  <c r="N318" i="45"/>
  <c r="N326" i="45"/>
  <c r="L388" i="45"/>
  <c r="AI68" i="45"/>
  <c r="P67" i="45"/>
  <c r="AD67" i="45" s="1"/>
  <c r="L108" i="45"/>
  <c r="L115" i="45" s="1"/>
  <c r="K294" i="45"/>
  <c r="M322" i="45"/>
  <c r="O326" i="45"/>
  <c r="N330" i="45"/>
  <c r="Q388" i="45"/>
  <c r="O24" i="45"/>
  <c r="P43" i="45"/>
  <c r="AG43" i="45" s="1"/>
  <c r="L66" i="45"/>
  <c r="AI84" i="45"/>
  <c r="P108" i="45"/>
  <c r="AG108" i="45" s="1"/>
  <c r="AH151" i="45"/>
  <c r="L148" i="45"/>
  <c r="M188" i="45"/>
  <c r="M219" i="45"/>
  <c r="K231" i="45"/>
  <c r="O256" i="45"/>
  <c r="N264" i="45"/>
  <c r="I289" i="45"/>
  <c r="L294" i="45"/>
  <c r="N322" i="45"/>
  <c r="O330" i="45"/>
  <c r="P24" i="45"/>
  <c r="AG24" i="45" s="1"/>
  <c r="AC35" i="45"/>
  <c r="L62" i="45"/>
  <c r="L76" i="45"/>
  <c r="L77" i="45"/>
  <c r="M81" i="45"/>
  <c r="AE81" i="45" s="1"/>
  <c r="M82" i="45"/>
  <c r="AE82" i="45" s="1"/>
  <c r="P145" i="45"/>
  <c r="AD145" i="45" s="1"/>
  <c r="O147" i="45"/>
  <c r="AF147" i="45" s="1"/>
  <c r="L149" i="45"/>
  <c r="N188" i="45"/>
  <c r="J195" i="45"/>
  <c r="L231" i="45"/>
  <c r="I252" i="45"/>
  <c r="N257" i="45"/>
  <c r="O264" i="45"/>
  <c r="L284" i="45"/>
  <c r="M289" i="45"/>
  <c r="O322" i="45"/>
  <c r="L380" i="45"/>
  <c r="L607" i="45"/>
  <c r="AI607" i="45"/>
  <c r="AC16" i="45"/>
  <c r="P62" i="45"/>
  <c r="AD62" i="45" s="1"/>
  <c r="M76" i="45"/>
  <c r="AE76" i="45" s="1"/>
  <c r="M77" i="45"/>
  <c r="AE77" i="45" s="1"/>
  <c r="AB68" i="45"/>
  <c r="AA84" i="45"/>
  <c r="N77" i="45"/>
  <c r="N78" i="45"/>
  <c r="AC118" i="45"/>
  <c r="AB151" i="45"/>
  <c r="I318" i="45"/>
  <c r="I326" i="45"/>
  <c r="AB607" i="45"/>
  <c r="AC607" i="45"/>
  <c r="AB755" i="45"/>
  <c r="AD99" i="45"/>
  <c r="I187" i="45"/>
  <c r="N252" i="45"/>
  <c r="J256" i="45"/>
  <c r="J260" i="45"/>
  <c r="K293" i="45"/>
  <c r="K318" i="45"/>
  <c r="I322" i="45"/>
  <c r="J326" i="45"/>
  <c r="J330" i="45"/>
  <c r="M384" i="45"/>
  <c r="M607" i="45"/>
  <c r="Z998" i="41"/>
  <c r="AB981" i="41"/>
  <c r="N43" i="45"/>
  <c r="L64" i="45"/>
  <c r="L63" i="45"/>
  <c r="L61" i="45"/>
  <c r="N61" i="45"/>
  <c r="M79" i="45"/>
  <c r="AE79" i="45" s="1"/>
  <c r="AE74" i="45"/>
  <c r="M83" i="45"/>
  <c r="AE83" i="45" s="1"/>
  <c r="M75" i="45"/>
  <c r="M78" i="45"/>
  <c r="AE78" i="45" s="1"/>
  <c r="AB84" i="45"/>
  <c r="AC120" i="45"/>
  <c r="K82" i="45"/>
  <c r="Q748" i="45"/>
  <c r="Q108" i="45"/>
  <c r="Q89" i="45"/>
  <c r="Q24" i="45"/>
  <c r="Q127" i="45"/>
  <c r="Q43" i="45"/>
  <c r="Q5" i="45"/>
  <c r="N66" i="45"/>
  <c r="N62" i="45"/>
  <c r="M65" i="45"/>
  <c r="AE65" i="45" s="1"/>
  <c r="M66" i="45"/>
  <c r="AE66" i="45" s="1"/>
  <c r="M67" i="45"/>
  <c r="AE67" i="45" s="1"/>
  <c r="M62" i="45"/>
  <c r="AE62" i="45" s="1"/>
  <c r="AD120" i="45"/>
  <c r="N197" i="45"/>
  <c r="J197" i="45"/>
  <c r="I197" i="45"/>
  <c r="O197" i="45"/>
  <c r="K197" i="45"/>
  <c r="M197" i="45"/>
  <c r="L197" i="45"/>
  <c r="O67" i="45"/>
  <c r="AF67" i="45" s="1"/>
  <c r="O63" i="45"/>
  <c r="AF63" i="45" s="1"/>
  <c r="O64" i="45"/>
  <c r="AF64" i="45" s="1"/>
  <c r="O65" i="45"/>
  <c r="AF65" i="45" s="1"/>
  <c r="O66" i="45"/>
  <c r="AF66" i="45" s="1"/>
  <c r="O81" i="45"/>
  <c r="AF81" i="45" s="1"/>
  <c r="O77" i="45"/>
  <c r="AF77" i="45" s="1"/>
  <c r="O76" i="45"/>
  <c r="AF76" i="45" s="1"/>
  <c r="O82" i="45"/>
  <c r="AF82" i="45" s="1"/>
  <c r="O83" i="45"/>
  <c r="AF83" i="45" s="1"/>
  <c r="K83" i="45"/>
  <c r="O319" i="45"/>
  <c r="K319" i="45"/>
  <c r="L319" i="45"/>
  <c r="J319" i="45"/>
  <c r="N319" i="45"/>
  <c r="M319" i="45"/>
  <c r="I319" i="45"/>
  <c r="AD101" i="45"/>
  <c r="P64" i="45"/>
  <c r="AD64" i="45" s="1"/>
  <c r="P61" i="45"/>
  <c r="AD60" i="45"/>
  <c r="M64" i="45"/>
  <c r="AE64" i="45" s="1"/>
  <c r="P66" i="45"/>
  <c r="AD66" i="45" s="1"/>
  <c r="AH84" i="45"/>
  <c r="O78" i="45"/>
  <c r="AF78" i="45" s="1"/>
  <c r="P82" i="45"/>
  <c r="AD82" i="45" s="1"/>
  <c r="P78" i="45"/>
  <c r="AD78" i="45" s="1"/>
  <c r="P81" i="45"/>
  <c r="AD81" i="45" s="1"/>
  <c r="P77" i="45"/>
  <c r="AD77" i="45" s="1"/>
  <c r="P80" i="45"/>
  <c r="AD80" i="45" s="1"/>
  <c r="P75" i="45"/>
  <c r="P76" i="45"/>
  <c r="AD76" i="45" s="1"/>
  <c r="AB99" i="45"/>
  <c r="AF144" i="45"/>
  <c r="AB16" i="45"/>
  <c r="AE60" i="45"/>
  <c r="O62" i="45"/>
  <c r="AF62" i="45" s="1"/>
  <c r="N64" i="45"/>
  <c r="L67" i="45"/>
  <c r="AF74" i="45"/>
  <c r="M748" i="45"/>
  <c r="M108" i="45"/>
  <c r="M127" i="45"/>
  <c r="M43" i="45"/>
  <c r="M5" i="45"/>
  <c r="M24" i="45"/>
  <c r="N67" i="45"/>
  <c r="N185" i="45"/>
  <c r="J185" i="45"/>
  <c r="L185" i="45"/>
  <c r="K185" i="45"/>
  <c r="I185" i="45"/>
  <c r="O185" i="45"/>
  <c r="M185" i="45"/>
  <c r="N748" i="45"/>
  <c r="N127" i="45"/>
  <c r="N108" i="45"/>
  <c r="N65" i="45"/>
  <c r="O75" i="45"/>
  <c r="O79" i="45"/>
  <c r="AF79" i="45" s="1"/>
  <c r="K77" i="45"/>
  <c r="K81" i="45"/>
  <c r="K80" i="45"/>
  <c r="K75" i="45"/>
  <c r="K76" i="45"/>
  <c r="O748" i="45"/>
  <c r="O89" i="45"/>
  <c r="O127" i="45"/>
  <c r="AB35" i="45"/>
  <c r="AC51" i="45"/>
  <c r="M61" i="45"/>
  <c r="M63" i="45"/>
  <c r="AE63" i="45" s="1"/>
  <c r="P65" i="45"/>
  <c r="AD65" i="45" s="1"/>
  <c r="L78" i="45"/>
  <c r="L82" i="45"/>
  <c r="L81" i="45"/>
  <c r="L79" i="45"/>
  <c r="L80" i="45"/>
  <c r="L75" i="45"/>
  <c r="M89" i="45"/>
  <c r="AC101" i="45"/>
  <c r="P748" i="45"/>
  <c r="P89" i="45"/>
  <c r="M146" i="45"/>
  <c r="O196" i="45"/>
  <c r="K196" i="45"/>
  <c r="N196" i="45"/>
  <c r="M196" i="45"/>
  <c r="I196" i="45"/>
  <c r="I195" i="45"/>
  <c r="K226" i="45"/>
  <c r="O226" i="45"/>
  <c r="J226" i="45"/>
  <c r="L226" i="45"/>
  <c r="J289" i="45"/>
  <c r="N289" i="45"/>
  <c r="L289" i="45"/>
  <c r="K289" i="45"/>
  <c r="L352" i="45"/>
  <c r="M352" i="45"/>
  <c r="K352" i="45"/>
  <c r="J352" i="45"/>
  <c r="I352" i="45"/>
  <c r="O352" i="45"/>
  <c r="N352" i="45"/>
  <c r="L360" i="45"/>
  <c r="O360" i="45"/>
  <c r="N360" i="45"/>
  <c r="M360" i="45"/>
  <c r="K360" i="45"/>
  <c r="J360" i="45"/>
  <c r="I360" i="45"/>
  <c r="N148" i="45"/>
  <c r="N144" i="45"/>
  <c r="N146" i="45"/>
  <c r="N189" i="45"/>
  <c r="J189" i="45"/>
  <c r="M189" i="45"/>
  <c r="L189" i="45"/>
  <c r="L217" i="45"/>
  <c r="M217" i="45"/>
  <c r="K217" i="45"/>
  <c r="L225" i="45"/>
  <c r="I225" i="45"/>
  <c r="O225" i="45"/>
  <c r="N225" i="45"/>
  <c r="J225" i="45"/>
  <c r="J217" i="45"/>
  <c r="O222" i="45"/>
  <c r="K222" i="45"/>
  <c r="N222" i="45"/>
  <c r="J222" i="45"/>
  <c r="I222" i="45"/>
  <c r="J262" i="45"/>
  <c r="N262" i="45"/>
  <c r="I262" i="45"/>
  <c r="O262" i="45"/>
  <c r="K262" i="45"/>
  <c r="L287" i="45"/>
  <c r="M287" i="45"/>
  <c r="I287" i="45"/>
  <c r="N287" i="45"/>
  <c r="L295" i="45"/>
  <c r="O295" i="45"/>
  <c r="K295" i="45"/>
  <c r="J295" i="45"/>
  <c r="M295" i="45"/>
  <c r="J361" i="45"/>
  <c r="O361" i="45"/>
  <c r="N361" i="45"/>
  <c r="K361" i="45"/>
  <c r="M361" i="45"/>
  <c r="L361" i="45"/>
  <c r="I361" i="45"/>
  <c r="AC136" i="45"/>
  <c r="P150" i="45"/>
  <c r="AD150" i="45" s="1"/>
  <c r="P146" i="45"/>
  <c r="AD146" i="45" s="1"/>
  <c r="AA151" i="45"/>
  <c r="O149" i="45"/>
  <c r="AF149" i="45" s="1"/>
  <c r="AF143" i="45"/>
  <c r="O145" i="45"/>
  <c r="AF145" i="45" s="1"/>
  <c r="K193" i="45"/>
  <c r="M198" i="45"/>
  <c r="I198" i="45"/>
  <c r="K198" i="45"/>
  <c r="L198" i="45"/>
  <c r="K218" i="45"/>
  <c r="O218" i="45"/>
  <c r="N218" i="45"/>
  <c r="M218" i="45"/>
  <c r="I218" i="45"/>
  <c r="N217" i="45"/>
  <c r="I220" i="45"/>
  <c r="M220" i="45"/>
  <c r="K220" i="45"/>
  <c r="L220" i="45"/>
  <c r="L222" i="45"/>
  <c r="K261" i="45"/>
  <c r="O261" i="45"/>
  <c r="N261" i="45"/>
  <c r="M261" i="45"/>
  <c r="I261" i="45"/>
  <c r="L262" i="45"/>
  <c r="K296" i="45"/>
  <c r="O296" i="45"/>
  <c r="M296" i="45"/>
  <c r="L296" i="45"/>
  <c r="J287" i="45"/>
  <c r="K291" i="45"/>
  <c r="N295" i="45"/>
  <c r="K323" i="45"/>
  <c r="O323" i="45"/>
  <c r="L323" i="45"/>
  <c r="M323" i="45"/>
  <c r="J316" i="45"/>
  <c r="N316" i="45"/>
  <c r="K316" i="45"/>
  <c r="L316" i="45"/>
  <c r="I325" i="45"/>
  <c r="M325" i="45"/>
  <c r="O325" i="45"/>
  <c r="L325" i="45"/>
  <c r="K325" i="45"/>
  <c r="J325" i="45"/>
  <c r="N328" i="45"/>
  <c r="J328" i="45"/>
  <c r="I328" i="45"/>
  <c r="O328" i="45"/>
  <c r="L328" i="45"/>
  <c r="K328" i="45"/>
  <c r="AD143" i="45"/>
  <c r="O148" i="45"/>
  <c r="AF148" i="45" s="1"/>
  <c r="L191" i="45"/>
  <c r="J191" i="45"/>
  <c r="O191" i="45"/>
  <c r="K191" i="45"/>
  <c r="L199" i="45"/>
  <c r="M199" i="45"/>
  <c r="I199" i="45"/>
  <c r="N199" i="45"/>
  <c r="M186" i="45"/>
  <c r="I186" i="45"/>
  <c r="J187" i="45"/>
  <c r="I189" i="45"/>
  <c r="I191" i="45"/>
  <c r="J198" i="45"/>
  <c r="J227" i="45"/>
  <c r="N227" i="45"/>
  <c r="L227" i="45"/>
  <c r="M227" i="45"/>
  <c r="O217" i="45"/>
  <c r="J220" i="45"/>
  <c r="M222" i="45"/>
  <c r="J254" i="45"/>
  <c r="N254" i="45"/>
  <c r="M254" i="45"/>
  <c r="L254" i="45"/>
  <c r="O254" i="45"/>
  <c r="K258" i="45"/>
  <c r="M262" i="45"/>
  <c r="N285" i="45"/>
  <c r="J285" i="45"/>
  <c r="I285" i="45"/>
  <c r="O285" i="45"/>
  <c r="K285" i="45"/>
  <c r="K287" i="45"/>
  <c r="I296" i="45"/>
  <c r="J324" i="45"/>
  <c r="N324" i="45"/>
  <c r="M324" i="45"/>
  <c r="I324" i="45"/>
  <c r="O324" i="45"/>
  <c r="I316" i="45"/>
  <c r="I323" i="45"/>
  <c r="N325" i="45"/>
  <c r="M328" i="45"/>
  <c r="L382" i="45"/>
  <c r="Q382" i="45"/>
  <c r="P382" i="45"/>
  <c r="M382" i="45"/>
  <c r="R382" i="45"/>
  <c r="O382" i="45"/>
  <c r="N382" i="45"/>
  <c r="L390" i="45"/>
  <c r="Q390" i="45"/>
  <c r="P390" i="45"/>
  <c r="M390" i="45"/>
  <c r="R390" i="45"/>
  <c r="O390" i="45"/>
  <c r="N390" i="45"/>
  <c r="AF607" i="45"/>
  <c r="L748" i="45"/>
  <c r="L89" i="45"/>
  <c r="AH68" i="45"/>
  <c r="AE143" i="45"/>
  <c r="N145" i="45"/>
  <c r="P148" i="45"/>
  <c r="AD148" i="45" s="1"/>
  <c r="N150" i="45"/>
  <c r="K192" i="45"/>
  <c r="O192" i="45"/>
  <c r="L192" i="45"/>
  <c r="M192" i="45"/>
  <c r="J186" i="45"/>
  <c r="K189" i="45"/>
  <c r="M191" i="45"/>
  <c r="J196" i="45"/>
  <c r="N198" i="45"/>
  <c r="J218" i="45"/>
  <c r="N220" i="45"/>
  <c r="N223" i="45"/>
  <c r="J223" i="45"/>
  <c r="L223" i="45"/>
  <c r="K223" i="45"/>
  <c r="I227" i="45"/>
  <c r="I263" i="45"/>
  <c r="M263" i="45"/>
  <c r="K263" i="45"/>
  <c r="L263" i="45"/>
  <c r="L285" i="45"/>
  <c r="O287" i="45"/>
  <c r="O292" i="45"/>
  <c r="K292" i="45"/>
  <c r="J292" i="45"/>
  <c r="L292" i="45"/>
  <c r="J296" i="45"/>
  <c r="M316" i="45"/>
  <c r="J323" i="45"/>
  <c r="L348" i="45"/>
  <c r="O348" i="45"/>
  <c r="N348" i="45"/>
  <c r="M348" i="45"/>
  <c r="K348" i="45"/>
  <c r="J348" i="45"/>
  <c r="I348" i="45"/>
  <c r="L356" i="45"/>
  <c r="I356" i="45"/>
  <c r="O356" i="45"/>
  <c r="N356" i="45"/>
  <c r="M356" i="45"/>
  <c r="K356" i="45"/>
  <c r="J356" i="45"/>
  <c r="N147" i="45"/>
  <c r="J193" i="45"/>
  <c r="N193" i="45"/>
  <c r="M193" i="45"/>
  <c r="I193" i="45"/>
  <c r="O193" i="45"/>
  <c r="O189" i="45"/>
  <c r="I194" i="45"/>
  <c r="M194" i="45"/>
  <c r="O194" i="45"/>
  <c r="K194" i="45"/>
  <c r="J194" i="45"/>
  <c r="L221" i="45"/>
  <c r="M221" i="45"/>
  <c r="I221" i="45"/>
  <c r="N221" i="45"/>
  <c r="L229" i="45"/>
  <c r="O229" i="45"/>
  <c r="K229" i="45"/>
  <c r="J229" i="45"/>
  <c r="M229" i="45"/>
  <c r="K253" i="45"/>
  <c r="O253" i="45"/>
  <c r="L253" i="45"/>
  <c r="J253" i="45"/>
  <c r="L283" i="45"/>
  <c r="M283" i="45"/>
  <c r="K283" i="45"/>
  <c r="L291" i="45"/>
  <c r="I291" i="45"/>
  <c r="O291" i="45"/>
  <c r="N291" i="45"/>
  <c r="J291" i="45"/>
  <c r="J283" i="45"/>
  <c r="K288" i="45"/>
  <c r="O288" i="45"/>
  <c r="N288" i="45"/>
  <c r="J288" i="45"/>
  <c r="I288" i="45"/>
  <c r="N296" i="45"/>
  <c r="N323" i="45"/>
  <c r="K349" i="45"/>
  <c r="O349" i="45"/>
  <c r="N349" i="45"/>
  <c r="M349" i="45"/>
  <c r="L349" i="45"/>
  <c r="J349" i="45"/>
  <c r="I349" i="45"/>
  <c r="L194" i="45"/>
  <c r="O230" i="45"/>
  <c r="K230" i="45"/>
  <c r="M230" i="45"/>
  <c r="L230" i="45"/>
  <c r="J221" i="45"/>
  <c r="K225" i="45"/>
  <c r="N229" i="45"/>
  <c r="O257" i="45"/>
  <c r="K257" i="45"/>
  <c r="L257" i="45"/>
  <c r="M257" i="45"/>
  <c r="N250" i="45"/>
  <c r="J250" i="45"/>
  <c r="K250" i="45"/>
  <c r="L250" i="45"/>
  <c r="I253" i="45"/>
  <c r="M259" i="45"/>
  <c r="I259" i="45"/>
  <c r="O259" i="45"/>
  <c r="K259" i="45"/>
  <c r="J259" i="45"/>
  <c r="J261" i="45"/>
  <c r="O284" i="45"/>
  <c r="K284" i="45"/>
  <c r="N284" i="45"/>
  <c r="M284" i="45"/>
  <c r="I284" i="45"/>
  <c r="N283" i="45"/>
  <c r="M286" i="45"/>
  <c r="I286" i="45"/>
  <c r="K286" i="45"/>
  <c r="L286" i="45"/>
  <c r="L288" i="45"/>
  <c r="O327" i="45"/>
  <c r="K327" i="45"/>
  <c r="N327" i="45"/>
  <c r="M327" i="45"/>
  <c r="J327" i="45"/>
  <c r="I327" i="45"/>
  <c r="J358" i="45"/>
  <c r="N358" i="45"/>
  <c r="L358" i="45"/>
  <c r="K358" i="45"/>
  <c r="I358" i="45"/>
  <c r="O358" i="45"/>
  <c r="M358" i="45"/>
  <c r="Q385" i="45"/>
  <c r="N385" i="45"/>
  <c r="M385" i="45"/>
  <c r="R385" i="45"/>
  <c r="P385" i="45"/>
  <c r="O385" i="45"/>
  <c r="L385" i="45"/>
  <c r="L146" i="45"/>
  <c r="L150" i="45"/>
  <c r="P147" i="45"/>
  <c r="AD147" i="45" s="1"/>
  <c r="N149" i="45"/>
  <c r="O187" i="45"/>
  <c r="L187" i="45"/>
  <c r="L195" i="45"/>
  <c r="M195" i="45"/>
  <c r="K195" i="45"/>
  <c r="N186" i="45"/>
  <c r="O188" i="45"/>
  <c r="K188" i="45"/>
  <c r="L188" i="45"/>
  <c r="J188" i="45"/>
  <c r="N194" i="45"/>
  <c r="K199" i="45"/>
  <c r="J219" i="45"/>
  <c r="N219" i="45"/>
  <c r="I219" i="45"/>
  <c r="O219" i="45"/>
  <c r="K219" i="45"/>
  <c r="K221" i="45"/>
  <c r="M225" i="45"/>
  <c r="I230" i="45"/>
  <c r="N258" i="45"/>
  <c r="J258" i="45"/>
  <c r="M258" i="45"/>
  <c r="I258" i="45"/>
  <c r="O258" i="45"/>
  <c r="I250" i="45"/>
  <c r="M253" i="45"/>
  <c r="I257" i="45"/>
  <c r="L259" i="45"/>
  <c r="L261" i="45"/>
  <c r="N293" i="45"/>
  <c r="J293" i="45"/>
  <c r="L293" i="45"/>
  <c r="M293" i="45"/>
  <c r="O283" i="45"/>
  <c r="J286" i="45"/>
  <c r="M288" i="45"/>
  <c r="N320" i="45"/>
  <c r="J320" i="45"/>
  <c r="M320" i="45"/>
  <c r="L320" i="45"/>
  <c r="O320" i="45"/>
  <c r="K324" i="45"/>
  <c r="P386" i="45"/>
  <c r="M386" i="45"/>
  <c r="L386" i="45"/>
  <c r="Q386" i="45"/>
  <c r="O386" i="45"/>
  <c r="N386" i="45"/>
  <c r="R386" i="45"/>
  <c r="N76" i="45"/>
  <c r="J190" i="45"/>
  <c r="M224" i="45"/>
  <c r="I224" i="45"/>
  <c r="I231" i="45"/>
  <c r="O252" i="45"/>
  <c r="J255" i="45"/>
  <c r="I290" i="45"/>
  <c r="M290" i="45"/>
  <c r="I297" i="45"/>
  <c r="O318" i="45"/>
  <c r="J321" i="45"/>
  <c r="L329" i="45"/>
  <c r="K350" i="45"/>
  <c r="L351" i="45"/>
  <c r="M355" i="45"/>
  <c r="I355" i="45"/>
  <c r="L357" i="45"/>
  <c r="Q379" i="45"/>
  <c r="O381" i="45"/>
  <c r="M383" i="45"/>
  <c r="L350" i="45"/>
  <c r="N354" i="45"/>
  <c r="J354" i="45"/>
  <c r="N383" i="45"/>
  <c r="AG607" i="45"/>
  <c r="M350" i="45"/>
  <c r="O353" i="45"/>
  <c r="K353" i="45"/>
  <c r="O379" i="45"/>
  <c r="L379" i="45"/>
  <c r="P379" i="45"/>
  <c r="O387" i="45"/>
  <c r="L387" i="45"/>
  <c r="P387" i="45"/>
  <c r="Q383" i="45"/>
  <c r="M387" i="45"/>
  <c r="M389" i="45"/>
  <c r="R389" i="45"/>
  <c r="Q389" i="45"/>
  <c r="N389" i="45"/>
  <c r="AE595" i="45"/>
  <c r="AE607" i="45" s="1"/>
  <c r="N190" i="45"/>
  <c r="I228" i="45"/>
  <c r="M228" i="45"/>
  <c r="M231" i="45"/>
  <c r="N255" i="45"/>
  <c r="M294" i="45"/>
  <c r="I294" i="45"/>
  <c r="M297" i="45"/>
  <c r="N321" i="45"/>
  <c r="I353" i="45"/>
  <c r="K354" i="45"/>
  <c r="I359" i="45"/>
  <c r="M359" i="45"/>
  <c r="N380" i="45"/>
  <c r="R380" i="45"/>
  <c r="O380" i="45"/>
  <c r="N388" i="45"/>
  <c r="R388" i="45"/>
  <c r="O388" i="45"/>
  <c r="M380" i="45"/>
  <c r="N387" i="45"/>
  <c r="L389" i="45"/>
  <c r="O607" i="45"/>
  <c r="N224" i="45"/>
  <c r="J228" i="45"/>
  <c r="M251" i="45"/>
  <c r="I251" i="45"/>
  <c r="J252" i="45"/>
  <c r="M260" i="45"/>
  <c r="I264" i="45"/>
  <c r="N290" i="45"/>
  <c r="J294" i="45"/>
  <c r="I317" i="45"/>
  <c r="M317" i="45"/>
  <c r="J318" i="45"/>
  <c r="M326" i="45"/>
  <c r="I330" i="45"/>
  <c r="J353" i="45"/>
  <c r="L354" i="45"/>
  <c r="N355" i="45"/>
  <c r="J359" i="45"/>
  <c r="P380" i="45"/>
  <c r="Q387" i="45"/>
  <c r="O389" i="45"/>
  <c r="P607" i="45"/>
  <c r="M329" i="45"/>
  <c r="I329" i="45"/>
  <c r="I351" i="45"/>
  <c r="M351" i="45"/>
  <c r="L353" i="45"/>
  <c r="M354" i="45"/>
  <c r="K357" i="45"/>
  <c r="O357" i="45"/>
  <c r="I362" i="45"/>
  <c r="N362" i="45"/>
  <c r="M362" i="45"/>
  <c r="J362" i="45"/>
  <c r="R387" i="45"/>
  <c r="P389" i="45"/>
  <c r="J350" i="45"/>
  <c r="N350" i="45"/>
  <c r="M353" i="45"/>
  <c r="P383" i="45"/>
  <c r="O383" i="45"/>
  <c r="L383" i="45"/>
  <c r="M379" i="45"/>
  <c r="M381" i="45"/>
  <c r="R381" i="45"/>
  <c r="Q381" i="45"/>
  <c r="N381" i="45"/>
  <c r="M190" i="45"/>
  <c r="I190" i="45"/>
  <c r="N228" i="45"/>
  <c r="N231" i="45"/>
  <c r="J231" i="45"/>
  <c r="I255" i="45"/>
  <c r="M255" i="45"/>
  <c r="N294" i="45"/>
  <c r="J297" i="45"/>
  <c r="N297" i="45"/>
  <c r="M321" i="45"/>
  <c r="I321" i="45"/>
  <c r="K329" i="45"/>
  <c r="I350" i="45"/>
  <c r="K351" i="45"/>
  <c r="N353" i="45"/>
  <c r="J357" i="45"/>
  <c r="N359" i="45"/>
  <c r="L362" i="45"/>
  <c r="R384" i="45"/>
  <c r="O384" i="45"/>
  <c r="N384" i="45"/>
  <c r="N379" i="45"/>
  <c r="L381" i="45"/>
  <c r="Q384" i="45"/>
  <c r="M388" i="45"/>
  <c r="K607" i="45"/>
  <c r="AC755" i="45"/>
  <c r="AD592" i="45"/>
  <c r="AD607" i="45" s="1"/>
  <c r="AH607" i="45"/>
  <c r="AA998" i="41"/>
  <c r="L937" i="41"/>
  <c r="L939" i="41" s="1"/>
  <c r="P928" i="41"/>
  <c r="AE928" i="41" s="1"/>
  <c r="Z964" i="41"/>
  <c r="L954" i="41"/>
  <c r="P954" i="41"/>
  <c r="L988" i="41"/>
  <c r="AA964" i="41"/>
  <c r="P988" i="41"/>
  <c r="AA932" i="41"/>
  <c r="N954" i="41"/>
  <c r="P971" i="41"/>
  <c r="AB946" i="41"/>
  <c r="O954" i="41"/>
  <c r="Q971" i="41"/>
  <c r="AB964" i="41"/>
  <c r="Q954" i="41"/>
  <c r="Q956" i="41" s="1"/>
  <c r="AC956" i="41" s="1"/>
  <c r="M988" i="41"/>
  <c r="M990" i="41" s="1"/>
  <c r="AB998" i="41"/>
  <c r="L971" i="41"/>
  <c r="N988" i="41"/>
  <c r="AD988" i="41" s="1"/>
  <c r="AA981" i="41"/>
  <c r="M971" i="41"/>
  <c r="O988" i="41"/>
  <c r="Z981" i="41"/>
  <c r="N971" i="41"/>
  <c r="M954" i="41"/>
  <c r="O971" i="41"/>
  <c r="O973" i="41" s="1"/>
  <c r="Q988" i="41"/>
  <c r="Q993" i="41" s="1"/>
  <c r="AC993" i="41" s="1"/>
  <c r="AA946" i="41"/>
  <c r="N937" i="41"/>
  <c r="N944" i="41" s="1"/>
  <c r="AD944" i="41" s="1"/>
  <c r="O917" i="41"/>
  <c r="O919" i="41" s="1"/>
  <c r="AA860" i="41"/>
  <c r="AB911" i="41"/>
  <c r="Z932" i="41"/>
  <c r="O905" i="41"/>
  <c r="O909" i="41" s="1"/>
  <c r="AA896" i="41"/>
  <c r="O937" i="41"/>
  <c r="O944" i="41" s="1"/>
  <c r="Z896" i="41"/>
  <c r="Q928" i="41"/>
  <c r="Q930" i="41" s="1"/>
  <c r="AC930" i="41" s="1"/>
  <c r="N905" i="41"/>
  <c r="AD905" i="41" s="1"/>
  <c r="AB788" i="41"/>
  <c r="N928" i="41"/>
  <c r="N929" i="41" s="1"/>
  <c r="AA922" i="41"/>
  <c r="Z922" i="41"/>
  <c r="N917" i="41"/>
  <c r="AB860" i="41"/>
  <c r="Z860" i="41"/>
  <c r="AC917" i="41"/>
  <c r="Q918" i="41"/>
  <c r="Q920" i="41"/>
  <c r="AC920" i="41" s="1"/>
  <c r="Q919" i="41"/>
  <c r="AC919" i="41" s="1"/>
  <c r="Q921" i="41"/>
  <c r="AC921" i="41" s="1"/>
  <c r="Z788" i="41"/>
  <c r="AA788" i="41"/>
  <c r="AB922" i="41"/>
  <c r="M919" i="41"/>
  <c r="M921" i="41"/>
  <c r="M918" i="41"/>
  <c r="M920" i="41"/>
  <c r="P906" i="41"/>
  <c r="P908" i="41"/>
  <c r="AE908" i="41" s="1"/>
  <c r="P910" i="41"/>
  <c r="AE910" i="41" s="1"/>
  <c r="P907" i="41"/>
  <c r="AE907" i="41" s="1"/>
  <c r="P909" i="41"/>
  <c r="AE909" i="41" s="1"/>
  <c r="Q905" i="41"/>
  <c r="Q887" i="41"/>
  <c r="Q937" i="41"/>
  <c r="L931" i="41"/>
  <c r="L929" i="41"/>
  <c r="AA911" i="41"/>
  <c r="AB896" i="41"/>
  <c r="Z946" i="41"/>
  <c r="P940" i="41"/>
  <c r="AE940" i="41" s="1"/>
  <c r="P943" i="41"/>
  <c r="AE943" i="41" s="1"/>
  <c r="Z911" i="41"/>
  <c r="AB932" i="41"/>
  <c r="M905" i="41"/>
  <c r="M887" i="41"/>
  <c r="M928" i="41"/>
  <c r="M937" i="41"/>
  <c r="P917" i="41"/>
  <c r="O889" i="41"/>
  <c r="O891" i="41"/>
  <c r="O893" i="41"/>
  <c r="O895" i="41"/>
  <c r="O888" i="41"/>
  <c r="O890" i="41"/>
  <c r="O892" i="41"/>
  <c r="O894" i="41"/>
  <c r="L887" i="41"/>
  <c r="L917" i="41"/>
  <c r="L905" i="41"/>
  <c r="N888" i="41"/>
  <c r="N890" i="41"/>
  <c r="AD890" i="41" s="1"/>
  <c r="N892" i="41"/>
  <c r="AD892" i="41" s="1"/>
  <c r="N894" i="41"/>
  <c r="AD894" i="41" s="1"/>
  <c r="AD887" i="41"/>
  <c r="N889" i="41"/>
  <c r="AD889" i="41" s="1"/>
  <c r="N891" i="41"/>
  <c r="AD891" i="41" s="1"/>
  <c r="N893" i="41"/>
  <c r="AD893" i="41" s="1"/>
  <c r="N895" i="41"/>
  <c r="AD895" i="41" s="1"/>
  <c r="P887" i="41"/>
  <c r="O928" i="41"/>
  <c r="Z824" i="41"/>
  <c r="AB824" i="41"/>
  <c r="AA824" i="41"/>
  <c r="P766" i="45" l="1"/>
  <c r="P769" i="45"/>
  <c r="N26" i="45"/>
  <c r="N28" i="45"/>
  <c r="N30" i="45"/>
  <c r="N25" i="45"/>
  <c r="N27" i="45"/>
  <c r="AF27" i="45" s="1"/>
  <c r="N29" i="45"/>
  <c r="AF29" i="45" s="1"/>
  <c r="P767" i="45"/>
  <c r="M25" i="45"/>
  <c r="M27" i="45"/>
  <c r="M29" i="45"/>
  <c r="M26" i="45"/>
  <c r="M28" i="45"/>
  <c r="M30" i="45"/>
  <c r="AG762" i="45"/>
  <c r="L25" i="45"/>
  <c r="L27" i="45"/>
  <c r="L29" i="45"/>
  <c r="L26" i="45"/>
  <c r="L28" i="45"/>
  <c r="L30" i="45"/>
  <c r="P763" i="45"/>
  <c r="P764" i="45"/>
  <c r="AG764" i="45" s="1"/>
  <c r="O26" i="45"/>
  <c r="O28" i="45"/>
  <c r="O30" i="45"/>
  <c r="O25" i="45"/>
  <c r="O27" i="45"/>
  <c r="O29" i="45"/>
  <c r="P765" i="45"/>
  <c r="AG765" i="45" s="1"/>
  <c r="L164" i="45"/>
  <c r="Q767" i="45"/>
  <c r="Q763" i="45"/>
  <c r="M164" i="45"/>
  <c r="O164" i="45"/>
  <c r="N158" i="45"/>
  <c r="AF158" i="45" s="1"/>
  <c r="N162" i="45"/>
  <c r="AF162" i="45" s="1"/>
  <c r="N157" i="45"/>
  <c r="N161" i="45"/>
  <c r="AF161" i="45" s="1"/>
  <c r="N160" i="45"/>
  <c r="AF160" i="45" s="1"/>
  <c r="N163" i="45"/>
  <c r="AF163" i="45" s="1"/>
  <c r="N159" i="45"/>
  <c r="AF159" i="45" s="1"/>
  <c r="AF156" i="45"/>
  <c r="Q163" i="45"/>
  <c r="AE163" i="45" s="1"/>
  <c r="Q162" i="45"/>
  <c r="AE162" i="45" s="1"/>
  <c r="Q157" i="45"/>
  <c r="Q161" i="45"/>
  <c r="AE161" i="45" s="1"/>
  <c r="Q160" i="45"/>
  <c r="AE160" i="45" s="1"/>
  <c r="Q158" i="45"/>
  <c r="AE158" i="45" s="1"/>
  <c r="Q159" i="45"/>
  <c r="AE159" i="45" s="1"/>
  <c r="AE156" i="45"/>
  <c r="Q764" i="45"/>
  <c r="AE764" i="45" s="1"/>
  <c r="P162" i="45"/>
  <c r="AG162" i="45" s="1"/>
  <c r="P161" i="45"/>
  <c r="AG161" i="45" s="1"/>
  <c r="P158" i="45"/>
  <c r="AG158" i="45" s="1"/>
  <c r="P163" i="45"/>
  <c r="AG163" i="45" s="1"/>
  <c r="P157" i="45"/>
  <c r="P160" i="45"/>
  <c r="AG160" i="45" s="1"/>
  <c r="P159" i="45"/>
  <c r="AG159" i="45" s="1"/>
  <c r="AG156" i="45"/>
  <c r="M767" i="45"/>
  <c r="M769" i="45"/>
  <c r="M766" i="45"/>
  <c r="M768" i="45"/>
  <c r="M765" i="45"/>
  <c r="M764" i="45"/>
  <c r="M763" i="45"/>
  <c r="L767" i="45"/>
  <c r="L766" i="45"/>
  <c r="L765" i="45"/>
  <c r="L764" i="45"/>
  <c r="L763" i="45"/>
  <c r="L769" i="45"/>
  <c r="L768" i="45"/>
  <c r="O767" i="45"/>
  <c r="O769" i="45"/>
  <c r="O766" i="45"/>
  <c r="O768" i="45"/>
  <c r="O765" i="45"/>
  <c r="O764" i="45"/>
  <c r="O763" i="45"/>
  <c r="AF732" i="45"/>
  <c r="N734" i="45"/>
  <c r="AF734" i="45" s="1"/>
  <c r="AF769" i="45"/>
  <c r="AF765" i="45"/>
  <c r="N733" i="45"/>
  <c r="N738" i="45"/>
  <c r="AF738" i="45" s="1"/>
  <c r="AF767" i="45"/>
  <c r="N737" i="45"/>
  <c r="AF737" i="45" s="1"/>
  <c r="AF764" i="45"/>
  <c r="AF768" i="45"/>
  <c r="N736" i="45"/>
  <c r="AF736" i="45" s="1"/>
  <c r="N735" i="45"/>
  <c r="AF735" i="45" s="1"/>
  <c r="AF766" i="45"/>
  <c r="N739" i="45"/>
  <c r="AF739" i="45" s="1"/>
  <c r="L619" i="45"/>
  <c r="O734" i="45"/>
  <c r="O733" i="45"/>
  <c r="O738" i="45"/>
  <c r="O737" i="45"/>
  <c r="O736" i="45"/>
  <c r="O735" i="45"/>
  <c r="O739" i="45"/>
  <c r="L613" i="45"/>
  <c r="AG732" i="45"/>
  <c r="P734" i="45"/>
  <c r="AG734" i="45" s="1"/>
  <c r="AG769" i="45"/>
  <c r="P733" i="45"/>
  <c r="P738" i="45"/>
  <c r="AG738" i="45" s="1"/>
  <c r="AG767" i="45"/>
  <c r="P737" i="45"/>
  <c r="AG737" i="45" s="1"/>
  <c r="AG768" i="45"/>
  <c r="P736" i="45"/>
  <c r="AG736" i="45" s="1"/>
  <c r="P735" i="45"/>
  <c r="AG735" i="45" s="1"/>
  <c r="AG766" i="45"/>
  <c r="P739" i="45"/>
  <c r="AG739" i="45" s="1"/>
  <c r="M734" i="45"/>
  <c r="M733" i="45"/>
  <c r="M738" i="45"/>
  <c r="M737" i="45"/>
  <c r="M736" i="45"/>
  <c r="M735" i="45"/>
  <c r="M739" i="45"/>
  <c r="AE732" i="45"/>
  <c r="Q734" i="45"/>
  <c r="AE734" i="45" s="1"/>
  <c r="AE769" i="45"/>
  <c r="AE765" i="45"/>
  <c r="Q733" i="45"/>
  <c r="Q738" i="45"/>
  <c r="AE738" i="45" s="1"/>
  <c r="AE767" i="45"/>
  <c r="AE768" i="45"/>
  <c r="Q736" i="45"/>
  <c r="AE736" i="45" s="1"/>
  <c r="Q735" i="45"/>
  <c r="AE735" i="45" s="1"/>
  <c r="AE766" i="45"/>
  <c r="Q739" i="45"/>
  <c r="AE739" i="45" s="1"/>
  <c r="Q737" i="45"/>
  <c r="AE737" i="45" s="1"/>
  <c r="L614" i="45"/>
  <c r="L739" i="45"/>
  <c r="L738" i="45"/>
  <c r="L737" i="45"/>
  <c r="L736" i="45"/>
  <c r="L735" i="45"/>
  <c r="L734" i="45"/>
  <c r="L733" i="45"/>
  <c r="M704" i="45"/>
  <c r="M703" i="45"/>
  <c r="M708" i="45"/>
  <c r="M707" i="45"/>
  <c r="M706" i="45"/>
  <c r="M709" i="45"/>
  <c r="M705" i="45"/>
  <c r="L709" i="45"/>
  <c r="L707" i="45"/>
  <c r="L703" i="45"/>
  <c r="L708" i="45"/>
  <c r="L706" i="45"/>
  <c r="L705" i="45"/>
  <c r="L704" i="45"/>
  <c r="L615" i="45"/>
  <c r="AE702" i="45"/>
  <c r="Q704" i="45"/>
  <c r="AE704" i="45" s="1"/>
  <c r="Q703" i="45"/>
  <c r="Q709" i="45"/>
  <c r="AE709" i="45" s="1"/>
  <c r="Q706" i="45"/>
  <c r="AE706" i="45" s="1"/>
  <c r="Q708" i="45"/>
  <c r="AE708" i="45" s="1"/>
  <c r="Q707" i="45"/>
  <c r="AE707" i="45" s="1"/>
  <c r="Q705" i="45"/>
  <c r="AE705" i="45" s="1"/>
  <c r="AG702" i="45"/>
  <c r="P703" i="45"/>
  <c r="P708" i="45"/>
  <c r="AG708" i="45" s="1"/>
  <c r="P707" i="45"/>
  <c r="AG707" i="45" s="1"/>
  <c r="P709" i="45"/>
  <c r="AG709" i="45" s="1"/>
  <c r="P706" i="45"/>
  <c r="AG706" i="45" s="1"/>
  <c r="P704" i="45"/>
  <c r="AG704" i="45" s="1"/>
  <c r="P705" i="45"/>
  <c r="AG705" i="45" s="1"/>
  <c r="L616" i="45"/>
  <c r="O704" i="45"/>
  <c r="O703" i="45"/>
  <c r="O708" i="45"/>
  <c r="O707" i="45"/>
  <c r="O706" i="45"/>
  <c r="O709" i="45"/>
  <c r="O705" i="45"/>
  <c r="L617" i="45"/>
  <c r="AF702" i="45"/>
  <c r="N708" i="45"/>
  <c r="AF708" i="45" s="1"/>
  <c r="N707" i="45"/>
  <c r="AF707" i="45" s="1"/>
  <c r="N704" i="45"/>
  <c r="AF704" i="45" s="1"/>
  <c r="N703" i="45"/>
  <c r="N709" i="45"/>
  <c r="AF709" i="45" s="1"/>
  <c r="N706" i="45"/>
  <c r="AF706" i="45" s="1"/>
  <c r="N705" i="45"/>
  <c r="AF705" i="45" s="1"/>
  <c r="AE672" i="45"/>
  <c r="Q674" i="45"/>
  <c r="AE674" i="45" s="1"/>
  <c r="Q673" i="45"/>
  <c r="Q678" i="45"/>
  <c r="AE678" i="45" s="1"/>
  <c r="Q679" i="45"/>
  <c r="AE679" i="45" s="1"/>
  <c r="Q676" i="45"/>
  <c r="AE676" i="45" s="1"/>
  <c r="Q675" i="45"/>
  <c r="AE675" i="45" s="1"/>
  <c r="Q677" i="45"/>
  <c r="AE677" i="45" s="1"/>
  <c r="AG672" i="45"/>
  <c r="P674" i="45"/>
  <c r="AG674" i="45" s="1"/>
  <c r="P673" i="45"/>
  <c r="P678" i="45"/>
  <c r="AG678" i="45" s="1"/>
  <c r="P677" i="45"/>
  <c r="AG677" i="45" s="1"/>
  <c r="P679" i="45"/>
  <c r="AG679" i="45" s="1"/>
  <c r="P676" i="45"/>
  <c r="AG676" i="45" s="1"/>
  <c r="P675" i="45"/>
  <c r="AG675" i="45" s="1"/>
  <c r="AF672" i="45"/>
  <c r="N674" i="45"/>
  <c r="AF674" i="45" s="1"/>
  <c r="N673" i="45"/>
  <c r="N677" i="45"/>
  <c r="AF677" i="45" s="1"/>
  <c r="N679" i="45"/>
  <c r="AF679" i="45" s="1"/>
  <c r="N676" i="45"/>
  <c r="AF676" i="45" s="1"/>
  <c r="N675" i="45"/>
  <c r="AF675" i="45" s="1"/>
  <c r="N678" i="45"/>
  <c r="AF678" i="45" s="1"/>
  <c r="M614" i="45"/>
  <c r="O674" i="45"/>
  <c r="O673" i="45"/>
  <c r="O677" i="45"/>
  <c r="O679" i="45"/>
  <c r="O676" i="45"/>
  <c r="O675" i="45"/>
  <c r="O678" i="45"/>
  <c r="O613" i="45"/>
  <c r="M615" i="45"/>
  <c r="O618" i="45"/>
  <c r="M618" i="45"/>
  <c r="M674" i="45"/>
  <c r="M673" i="45"/>
  <c r="M677" i="45"/>
  <c r="M679" i="45"/>
  <c r="M676" i="45"/>
  <c r="M675" i="45"/>
  <c r="M678" i="45"/>
  <c r="M616" i="45"/>
  <c r="O614" i="45"/>
  <c r="M619" i="45"/>
  <c r="L678" i="45"/>
  <c r="L677" i="45"/>
  <c r="L676" i="45"/>
  <c r="L675" i="45"/>
  <c r="L674" i="45"/>
  <c r="L673" i="45"/>
  <c r="L679" i="45"/>
  <c r="O617" i="45"/>
  <c r="M643" i="45"/>
  <c r="M649" i="45"/>
  <c r="M645" i="45"/>
  <c r="M647" i="45"/>
  <c r="M646" i="45"/>
  <c r="M644" i="45"/>
  <c r="M648" i="45"/>
  <c r="L648" i="45"/>
  <c r="L645" i="45"/>
  <c r="L644" i="45"/>
  <c r="L647" i="45"/>
  <c r="L646" i="45"/>
  <c r="L649" i="45"/>
  <c r="L643" i="45"/>
  <c r="O615" i="45"/>
  <c r="O619" i="45"/>
  <c r="AE642" i="45"/>
  <c r="Q647" i="45"/>
  <c r="AE647" i="45" s="1"/>
  <c r="Q649" i="45"/>
  <c r="AE649" i="45" s="1"/>
  <c r="Q646" i="45"/>
  <c r="AE646" i="45" s="1"/>
  <c r="Q645" i="45"/>
  <c r="AE645" i="45" s="1"/>
  <c r="Q644" i="45"/>
  <c r="AE644" i="45" s="1"/>
  <c r="Q643" i="45"/>
  <c r="Q648" i="45"/>
  <c r="AE648" i="45" s="1"/>
  <c r="O644" i="45"/>
  <c r="O648" i="45"/>
  <c r="O645" i="45"/>
  <c r="O647" i="45"/>
  <c r="O646" i="45"/>
  <c r="O643" i="45"/>
  <c r="O649" i="45"/>
  <c r="O113" i="45"/>
  <c r="M617" i="45"/>
  <c r="O110" i="45"/>
  <c r="AG642" i="45"/>
  <c r="P643" i="45"/>
  <c r="P646" i="45"/>
  <c r="AG646" i="45" s="1"/>
  <c r="P645" i="45"/>
  <c r="AG645" i="45" s="1"/>
  <c r="P648" i="45"/>
  <c r="AG648" i="45" s="1"/>
  <c r="P647" i="45"/>
  <c r="AG647" i="45" s="1"/>
  <c r="P649" i="45"/>
  <c r="AG649" i="45" s="1"/>
  <c r="P644" i="45"/>
  <c r="AG644" i="45" s="1"/>
  <c r="M613" i="45"/>
  <c r="AF642" i="45"/>
  <c r="N643" i="45"/>
  <c r="N644" i="45"/>
  <c r="AF644" i="45" s="1"/>
  <c r="N648" i="45"/>
  <c r="AF648" i="45" s="1"/>
  <c r="N649" i="45"/>
  <c r="AF649" i="45" s="1"/>
  <c r="N647" i="45"/>
  <c r="AF647" i="45" s="1"/>
  <c r="N646" i="45"/>
  <c r="AF646" i="45" s="1"/>
  <c r="N645" i="45"/>
  <c r="AF645" i="45" s="1"/>
  <c r="N619" i="45"/>
  <c r="AF619" i="45" s="1"/>
  <c r="N616" i="45"/>
  <c r="AF616" i="45" s="1"/>
  <c r="N618" i="45"/>
  <c r="AF618" i="45" s="1"/>
  <c r="N615" i="45"/>
  <c r="AF615" i="45" s="1"/>
  <c r="N614" i="45"/>
  <c r="AF614" i="45" s="1"/>
  <c r="N613" i="45"/>
  <c r="N617" i="45"/>
  <c r="AF617" i="45" s="1"/>
  <c r="AF612" i="45"/>
  <c r="P44" i="45"/>
  <c r="AG44" i="45" s="1"/>
  <c r="M632" i="45"/>
  <c r="Q616" i="45"/>
  <c r="AE616" i="45" s="1"/>
  <c r="Q618" i="45"/>
  <c r="AE618" i="45" s="1"/>
  <c r="Q615" i="45"/>
  <c r="AE615" i="45" s="1"/>
  <c r="Q619" i="45"/>
  <c r="AE619" i="45" s="1"/>
  <c r="Q614" i="45"/>
  <c r="AE614" i="45" s="1"/>
  <c r="Q613" i="45"/>
  <c r="Q617" i="45"/>
  <c r="AE617" i="45" s="1"/>
  <c r="M629" i="45"/>
  <c r="L135" i="45"/>
  <c r="M631" i="45"/>
  <c r="P616" i="45"/>
  <c r="AG616" i="45" s="1"/>
  <c r="P618" i="45"/>
  <c r="AG618" i="45" s="1"/>
  <c r="P615" i="45"/>
  <c r="AG615" i="45" s="1"/>
  <c r="P614" i="45"/>
  <c r="AG614" i="45" s="1"/>
  <c r="P613" i="45"/>
  <c r="P617" i="45"/>
  <c r="AG617" i="45" s="1"/>
  <c r="P619" i="45"/>
  <c r="AG619" i="45" s="1"/>
  <c r="P132" i="45"/>
  <c r="AG132" i="45" s="1"/>
  <c r="M630" i="45"/>
  <c r="AG127" i="45"/>
  <c r="M634" i="45"/>
  <c r="O109" i="45"/>
  <c r="P133" i="45"/>
  <c r="AG133" i="45" s="1"/>
  <c r="AF778" i="45"/>
  <c r="N781" i="45"/>
  <c r="AF781" i="45" s="1"/>
  <c r="N783" i="45"/>
  <c r="AF783" i="45" s="1"/>
  <c r="N782" i="45"/>
  <c r="AF782" i="45" s="1"/>
  <c r="N784" i="45"/>
  <c r="AF784" i="45" s="1"/>
  <c r="N780" i="45"/>
  <c r="AF780" i="45" s="1"/>
  <c r="N779" i="45"/>
  <c r="L784" i="45"/>
  <c r="L781" i="45"/>
  <c r="L779" i="45"/>
  <c r="L783" i="45"/>
  <c r="L782" i="45"/>
  <c r="L780" i="45"/>
  <c r="AG778" i="45"/>
  <c r="P780" i="45"/>
  <c r="AG780" i="45" s="1"/>
  <c r="P784" i="45"/>
  <c r="AG784" i="45" s="1"/>
  <c r="P782" i="45"/>
  <c r="AG782" i="45" s="1"/>
  <c r="P783" i="45"/>
  <c r="AG783" i="45" s="1"/>
  <c r="P781" i="45"/>
  <c r="AG781" i="45" s="1"/>
  <c r="P779" i="45"/>
  <c r="P129" i="45"/>
  <c r="AG129" i="45" s="1"/>
  <c r="M783" i="45"/>
  <c r="M784" i="45"/>
  <c r="M781" i="45"/>
  <c r="M782" i="45"/>
  <c r="M780" i="45"/>
  <c r="M779" i="45"/>
  <c r="AE778" i="45"/>
  <c r="Q783" i="45"/>
  <c r="AE783" i="45" s="1"/>
  <c r="Q782" i="45"/>
  <c r="AE782" i="45" s="1"/>
  <c r="Q780" i="45"/>
  <c r="AE780" i="45" s="1"/>
  <c r="Q781" i="45"/>
  <c r="AE781" i="45" s="1"/>
  <c r="Q779" i="45"/>
  <c r="Q784" i="45"/>
  <c r="AE784" i="45" s="1"/>
  <c r="O783" i="45"/>
  <c r="O782" i="45"/>
  <c r="O780" i="45"/>
  <c r="O781" i="45"/>
  <c r="O784" i="45"/>
  <c r="O779" i="45"/>
  <c r="P128" i="45"/>
  <c r="AG128" i="45" s="1"/>
  <c r="L131" i="45"/>
  <c r="L128" i="45"/>
  <c r="L132" i="45"/>
  <c r="L130" i="45"/>
  <c r="AE718" i="45"/>
  <c r="Q722" i="45"/>
  <c r="AE722" i="45" s="1"/>
  <c r="Q721" i="45"/>
  <c r="AE721" i="45" s="1"/>
  <c r="Q720" i="45"/>
  <c r="AE720" i="45" s="1"/>
  <c r="Q719" i="45"/>
  <c r="Q724" i="45"/>
  <c r="AE724" i="45" s="1"/>
  <c r="Q723" i="45"/>
  <c r="AE723" i="45" s="1"/>
  <c r="O116" i="45"/>
  <c r="Q662" i="45"/>
  <c r="AE662" i="45" s="1"/>
  <c r="Q661" i="45"/>
  <c r="AE661" i="45" s="1"/>
  <c r="L134" i="45"/>
  <c r="L133" i="45"/>
  <c r="AG718" i="45"/>
  <c r="P722" i="45"/>
  <c r="AG722" i="45" s="1"/>
  <c r="P720" i="45"/>
  <c r="AG720" i="45" s="1"/>
  <c r="P719" i="45"/>
  <c r="P724" i="45"/>
  <c r="AG724" i="45" s="1"/>
  <c r="P723" i="45"/>
  <c r="AG723" i="45" s="1"/>
  <c r="P721" i="45"/>
  <c r="AG721" i="45" s="1"/>
  <c r="O115" i="45"/>
  <c r="N91" i="45"/>
  <c r="AF91" i="45" s="1"/>
  <c r="AF718" i="45"/>
  <c r="N723" i="45"/>
  <c r="AF723" i="45" s="1"/>
  <c r="N722" i="45"/>
  <c r="AF722" i="45" s="1"/>
  <c r="N721" i="45"/>
  <c r="AF721" i="45" s="1"/>
  <c r="N720" i="45"/>
  <c r="AF720" i="45" s="1"/>
  <c r="N719" i="45"/>
  <c r="N724" i="45"/>
  <c r="AF724" i="45" s="1"/>
  <c r="N93" i="45"/>
  <c r="AF93" i="45" s="1"/>
  <c r="AE658" i="45"/>
  <c r="L719" i="45"/>
  <c r="L724" i="45"/>
  <c r="L723" i="45"/>
  <c r="L722" i="45"/>
  <c r="L721" i="45"/>
  <c r="L720" i="45"/>
  <c r="O723" i="45"/>
  <c r="O722" i="45"/>
  <c r="O720" i="45"/>
  <c r="O719" i="45"/>
  <c r="O724" i="45"/>
  <c r="O721" i="45"/>
  <c r="Q663" i="45"/>
  <c r="AE663" i="45" s="1"/>
  <c r="N97" i="45"/>
  <c r="AF97" i="45" s="1"/>
  <c r="N94" i="45"/>
  <c r="AF94" i="45" s="1"/>
  <c r="Q660" i="45"/>
  <c r="AE660" i="45" s="1"/>
  <c r="O114" i="45"/>
  <c r="N92" i="45"/>
  <c r="AF92" i="45" s="1"/>
  <c r="N96" i="45"/>
  <c r="AF96" i="45" s="1"/>
  <c r="M723" i="45"/>
  <c r="M722" i="45"/>
  <c r="M720" i="45"/>
  <c r="M719" i="45"/>
  <c r="M724" i="45"/>
  <c r="M721" i="45"/>
  <c r="L12" i="45"/>
  <c r="AF5" i="45"/>
  <c r="AE688" i="45"/>
  <c r="Q692" i="45"/>
  <c r="AE692" i="45" s="1"/>
  <c r="Q691" i="45"/>
  <c r="AE691" i="45" s="1"/>
  <c r="Q690" i="45"/>
  <c r="AE690" i="45" s="1"/>
  <c r="Q693" i="45"/>
  <c r="AE693" i="45" s="1"/>
  <c r="Q689" i="45"/>
  <c r="Q694" i="45"/>
  <c r="AE694" i="45" s="1"/>
  <c r="O693" i="45"/>
  <c r="O692" i="45"/>
  <c r="O691" i="45"/>
  <c r="O690" i="45"/>
  <c r="O689" i="45"/>
  <c r="O694" i="45"/>
  <c r="P131" i="45"/>
  <c r="AG131" i="45" s="1"/>
  <c r="AG688" i="45"/>
  <c r="P692" i="45"/>
  <c r="AG692" i="45" s="1"/>
  <c r="P691" i="45"/>
  <c r="AG691" i="45" s="1"/>
  <c r="P694" i="45"/>
  <c r="AG694" i="45" s="1"/>
  <c r="P690" i="45"/>
  <c r="AG690" i="45" s="1"/>
  <c r="P689" i="45"/>
  <c r="P693" i="45"/>
  <c r="AG693" i="45" s="1"/>
  <c r="AF688" i="45"/>
  <c r="N693" i="45"/>
  <c r="AF693" i="45" s="1"/>
  <c r="N692" i="45"/>
  <c r="AF692" i="45" s="1"/>
  <c r="N691" i="45"/>
  <c r="AF691" i="45" s="1"/>
  <c r="N689" i="45"/>
  <c r="N690" i="45"/>
  <c r="AF690" i="45" s="1"/>
  <c r="N694" i="45"/>
  <c r="AF694" i="45" s="1"/>
  <c r="P134" i="45"/>
  <c r="AG134" i="45" s="1"/>
  <c r="P130" i="45"/>
  <c r="AG130" i="45" s="1"/>
  <c r="M693" i="45"/>
  <c r="M692" i="45"/>
  <c r="M691" i="45"/>
  <c r="M694" i="45"/>
  <c r="M690" i="45"/>
  <c r="M689" i="45"/>
  <c r="L689" i="45"/>
  <c r="L694" i="45"/>
  <c r="L693" i="45"/>
  <c r="L690" i="45"/>
  <c r="L692" i="45"/>
  <c r="L691" i="45"/>
  <c r="L44" i="45"/>
  <c r="O111" i="45"/>
  <c r="O117" i="45"/>
  <c r="N33" i="45"/>
  <c r="AF33" i="45" s="1"/>
  <c r="L11" i="45"/>
  <c r="AF89" i="45"/>
  <c r="O6" i="45"/>
  <c r="N98" i="45"/>
  <c r="AF98" i="45" s="1"/>
  <c r="AF26" i="45"/>
  <c r="L13" i="45"/>
  <c r="N95" i="45"/>
  <c r="AF95" i="45" s="1"/>
  <c r="L10" i="45"/>
  <c r="Q659" i="45"/>
  <c r="AE659" i="45" s="1"/>
  <c r="P941" i="41"/>
  <c r="AE941" i="41" s="1"/>
  <c r="P945" i="41"/>
  <c r="AE945" i="41" s="1"/>
  <c r="P939" i="41"/>
  <c r="AE939" i="41" s="1"/>
  <c r="P944" i="41"/>
  <c r="AE944" i="41" s="1"/>
  <c r="P942" i="41"/>
  <c r="AE942" i="41" s="1"/>
  <c r="P938" i="41"/>
  <c r="AE938" i="41" s="1"/>
  <c r="N10" i="45"/>
  <c r="AF10" i="45" s="1"/>
  <c r="N9" i="45"/>
  <c r="AF9" i="45" s="1"/>
  <c r="N15" i="45"/>
  <c r="AF15" i="45" s="1"/>
  <c r="N12" i="45"/>
  <c r="AF12" i="45" s="1"/>
  <c r="O15" i="45"/>
  <c r="P30" i="45"/>
  <c r="AG30" i="45" s="1"/>
  <c r="P28" i="45"/>
  <c r="AG28" i="45" s="1"/>
  <c r="N32" i="45"/>
  <c r="AF32" i="45" s="1"/>
  <c r="P10" i="45"/>
  <c r="AG10" i="45" s="1"/>
  <c r="P11" i="45"/>
  <c r="AG11" i="45" s="1"/>
  <c r="P25" i="45"/>
  <c r="AG25" i="45" s="1"/>
  <c r="L942" i="41"/>
  <c r="Q962" i="41"/>
  <c r="AC962" i="41" s="1"/>
  <c r="Q957" i="41"/>
  <c r="AC957" i="41" s="1"/>
  <c r="AC928" i="41"/>
  <c r="Q959" i="41"/>
  <c r="AC959" i="41" s="1"/>
  <c r="P112" i="45"/>
  <c r="AG112" i="45" s="1"/>
  <c r="P12" i="45"/>
  <c r="AG12" i="45" s="1"/>
  <c r="L15" i="45"/>
  <c r="O44" i="45"/>
  <c r="L111" i="45"/>
  <c r="N13" i="45"/>
  <c r="AF13" i="45" s="1"/>
  <c r="AF25" i="45"/>
  <c r="L46" i="45"/>
  <c r="P9" i="45"/>
  <c r="AG9" i="45" s="1"/>
  <c r="P49" i="45"/>
  <c r="AG49" i="45" s="1"/>
  <c r="L7" i="45"/>
  <c r="O12" i="45"/>
  <c r="O11" i="45"/>
  <c r="N11" i="45"/>
  <c r="AF11" i="45" s="1"/>
  <c r="L6" i="45"/>
  <c r="O48" i="45"/>
  <c r="L116" i="45"/>
  <c r="P34" i="45"/>
  <c r="AG34" i="45" s="1"/>
  <c r="AF30" i="45"/>
  <c r="P45" i="45"/>
  <c r="AG45" i="45" s="1"/>
  <c r="L8" i="45"/>
  <c r="P318" i="45"/>
  <c r="L113" i="45"/>
  <c r="L50" i="45"/>
  <c r="N7" i="45"/>
  <c r="AF7" i="45" s="1"/>
  <c r="AF28" i="45"/>
  <c r="L9" i="45"/>
  <c r="P48" i="45"/>
  <c r="AG48" i="45" s="1"/>
  <c r="L112" i="45"/>
  <c r="L47" i="45"/>
  <c r="P29" i="45"/>
  <c r="AG29" i="45" s="1"/>
  <c r="O33" i="45"/>
  <c r="O46" i="45"/>
  <c r="O49" i="45"/>
  <c r="O13" i="45"/>
  <c r="L634" i="45"/>
  <c r="L630" i="45"/>
  <c r="L629" i="45"/>
  <c r="L631" i="45"/>
  <c r="L632" i="45"/>
  <c r="L633" i="45"/>
  <c r="O631" i="45"/>
  <c r="O632" i="45"/>
  <c r="O633" i="45"/>
  <c r="O629" i="45"/>
  <c r="O634" i="45"/>
  <c r="O630" i="45"/>
  <c r="L114" i="45"/>
  <c r="L117" i="45"/>
  <c r="L49" i="45"/>
  <c r="P26" i="45"/>
  <c r="AG26" i="45" s="1"/>
  <c r="P31" i="45"/>
  <c r="AG31" i="45" s="1"/>
  <c r="P6" i="45"/>
  <c r="AG6" i="45" s="1"/>
  <c r="O32" i="45"/>
  <c r="O45" i="45"/>
  <c r="O9" i="45"/>
  <c r="AG658" i="45"/>
  <c r="P664" i="45"/>
  <c r="AG664" i="45" s="1"/>
  <c r="P660" i="45"/>
  <c r="AG660" i="45" s="1"/>
  <c r="P661" i="45"/>
  <c r="AG661" i="45" s="1"/>
  <c r="P662" i="45"/>
  <c r="AG662" i="45" s="1"/>
  <c r="P663" i="45"/>
  <c r="AG663" i="45" s="1"/>
  <c r="P659" i="45"/>
  <c r="L662" i="45"/>
  <c r="L663" i="45"/>
  <c r="L659" i="45"/>
  <c r="L664" i="45"/>
  <c r="L660" i="45"/>
  <c r="L661" i="45"/>
  <c r="O663" i="45"/>
  <c r="O659" i="45"/>
  <c r="O664" i="45"/>
  <c r="O660" i="45"/>
  <c r="O661" i="45"/>
  <c r="O662" i="45"/>
  <c r="AE628" i="45"/>
  <c r="Q632" i="45"/>
  <c r="AE632" i="45" s="1"/>
  <c r="Q633" i="45"/>
  <c r="AE633" i="45" s="1"/>
  <c r="Q634" i="45"/>
  <c r="AE634" i="45" s="1"/>
  <c r="Q630" i="45"/>
  <c r="AE630" i="45" s="1"/>
  <c r="Q631" i="45"/>
  <c r="AE631" i="45" s="1"/>
  <c r="Q629" i="45"/>
  <c r="L109" i="45"/>
  <c r="L48" i="45"/>
  <c r="P32" i="45"/>
  <c r="AG32" i="45" s="1"/>
  <c r="L34" i="45"/>
  <c r="P14" i="45"/>
  <c r="AG14" i="45" s="1"/>
  <c r="AF658" i="45"/>
  <c r="N663" i="45"/>
  <c r="AF663" i="45" s="1"/>
  <c r="N659" i="45"/>
  <c r="N664" i="45"/>
  <c r="AF664" i="45" s="1"/>
  <c r="N660" i="45"/>
  <c r="AF660" i="45" s="1"/>
  <c r="N661" i="45"/>
  <c r="AF661" i="45" s="1"/>
  <c r="N662" i="45"/>
  <c r="AF662" i="45" s="1"/>
  <c r="AG628" i="45"/>
  <c r="P632" i="45"/>
  <c r="AG632" i="45" s="1"/>
  <c r="P633" i="45"/>
  <c r="AG633" i="45" s="1"/>
  <c r="P634" i="45"/>
  <c r="AG634" i="45" s="1"/>
  <c r="P630" i="45"/>
  <c r="AG630" i="45" s="1"/>
  <c r="P629" i="45"/>
  <c r="P631" i="45"/>
  <c r="AG631" i="45" s="1"/>
  <c r="AF628" i="45"/>
  <c r="N631" i="45"/>
  <c r="AF631" i="45" s="1"/>
  <c r="N632" i="45"/>
  <c r="AF632" i="45" s="1"/>
  <c r="N629" i="45"/>
  <c r="N633" i="45"/>
  <c r="AF633" i="45" s="1"/>
  <c r="N634" i="45"/>
  <c r="AF634" i="45" s="1"/>
  <c r="N630" i="45"/>
  <c r="AF630" i="45" s="1"/>
  <c r="P264" i="45"/>
  <c r="L110" i="45"/>
  <c r="P27" i="45"/>
  <c r="AG27" i="45" s="1"/>
  <c r="O50" i="45"/>
  <c r="P13" i="45"/>
  <c r="AG13" i="45" s="1"/>
  <c r="M662" i="45"/>
  <c r="M663" i="45"/>
  <c r="M659" i="45"/>
  <c r="M664" i="45"/>
  <c r="M660" i="45"/>
  <c r="M661" i="45"/>
  <c r="P326" i="45"/>
  <c r="P46" i="45"/>
  <c r="AG46" i="45" s="1"/>
  <c r="N6" i="45"/>
  <c r="AF6" i="45" s="1"/>
  <c r="N14" i="45"/>
  <c r="AF14" i="45" s="1"/>
  <c r="N84" i="45"/>
  <c r="L33" i="45"/>
  <c r="P47" i="45"/>
  <c r="AG47" i="45" s="1"/>
  <c r="L32" i="45"/>
  <c r="L151" i="45"/>
  <c r="P330" i="45"/>
  <c r="P260" i="45"/>
  <c r="P109" i="45"/>
  <c r="AG109" i="45" s="1"/>
  <c r="P114" i="45"/>
  <c r="AG114" i="45" s="1"/>
  <c r="P252" i="45"/>
  <c r="P111" i="45"/>
  <c r="AG111" i="45" s="1"/>
  <c r="P116" i="45"/>
  <c r="AG116" i="45" s="1"/>
  <c r="P256" i="45"/>
  <c r="O14" i="45"/>
  <c r="P113" i="45"/>
  <c r="AG113" i="45" s="1"/>
  <c r="P115" i="45"/>
  <c r="AG115" i="45" s="1"/>
  <c r="P357" i="45"/>
  <c r="N31" i="45"/>
  <c r="AF31" i="45" s="1"/>
  <c r="O10" i="45"/>
  <c r="P117" i="45"/>
  <c r="AG117" i="45" s="1"/>
  <c r="O8" i="45"/>
  <c r="P110" i="45"/>
  <c r="AG110" i="45" s="1"/>
  <c r="P354" i="45"/>
  <c r="P251" i="45"/>
  <c r="N34" i="45"/>
  <c r="AF34" i="45" s="1"/>
  <c r="AF24" i="45"/>
  <c r="P320" i="45"/>
  <c r="P219" i="45"/>
  <c r="P295" i="45"/>
  <c r="P322" i="45"/>
  <c r="S380" i="45"/>
  <c r="P360" i="45"/>
  <c r="O978" i="41"/>
  <c r="N996" i="41"/>
  <c r="AD996" i="41" s="1"/>
  <c r="AC954" i="41"/>
  <c r="Q958" i="41"/>
  <c r="AC958" i="41" s="1"/>
  <c r="Q960" i="41"/>
  <c r="AC960" i="41" s="1"/>
  <c r="N995" i="41"/>
  <c r="AD995" i="41" s="1"/>
  <c r="L943" i="41"/>
  <c r="L941" i="41"/>
  <c r="M996" i="41"/>
  <c r="Q961" i="41"/>
  <c r="AC961" i="41" s="1"/>
  <c r="M995" i="41"/>
  <c r="N990" i="41"/>
  <c r="AD990" i="41" s="1"/>
  <c r="N994" i="41"/>
  <c r="AD994" i="41" s="1"/>
  <c r="N993" i="41"/>
  <c r="AD993" i="41" s="1"/>
  <c r="S384" i="45"/>
  <c r="P350" i="45"/>
  <c r="P255" i="45"/>
  <c r="P348" i="45"/>
  <c r="P217" i="45"/>
  <c r="L31" i="45"/>
  <c r="P7" i="45"/>
  <c r="AG7" i="45" s="1"/>
  <c r="P197" i="45"/>
  <c r="O34" i="45"/>
  <c r="O31" i="45"/>
  <c r="P187" i="45"/>
  <c r="P188" i="45"/>
  <c r="P289" i="45"/>
  <c r="S383" i="45"/>
  <c r="P292" i="45"/>
  <c r="P263" i="45"/>
  <c r="P192" i="45"/>
  <c r="P316" i="45"/>
  <c r="P328" i="45"/>
  <c r="S388" i="45"/>
  <c r="P190" i="45"/>
  <c r="P293" i="45"/>
  <c r="K151" i="45"/>
  <c r="P229" i="45"/>
  <c r="P226" i="45"/>
  <c r="P33" i="45"/>
  <c r="AG33" i="45" s="1"/>
  <c r="K68" i="45"/>
  <c r="P8" i="45"/>
  <c r="AG8" i="45" s="1"/>
  <c r="P15" i="45"/>
  <c r="AG15" i="45" s="1"/>
  <c r="P50" i="45"/>
  <c r="AG50" i="45" s="1"/>
  <c r="P231" i="45"/>
  <c r="S385" i="45"/>
  <c r="P283" i="45"/>
  <c r="P254" i="45"/>
  <c r="P329" i="45"/>
  <c r="P349" i="45"/>
  <c r="P223" i="45"/>
  <c r="S382" i="45"/>
  <c r="P191" i="45"/>
  <c r="P930" i="41"/>
  <c r="AE930" i="41" s="1"/>
  <c r="L940" i="41"/>
  <c r="P929" i="41"/>
  <c r="AE929" i="41" s="1"/>
  <c r="M997" i="41"/>
  <c r="O940" i="41"/>
  <c r="N938" i="41"/>
  <c r="AD938" i="41" s="1"/>
  <c r="O942" i="41"/>
  <c r="O979" i="41"/>
  <c r="O972" i="41"/>
  <c r="O974" i="41"/>
  <c r="O976" i="41"/>
  <c r="O975" i="41"/>
  <c r="O980" i="41"/>
  <c r="O977" i="41"/>
  <c r="P353" i="45"/>
  <c r="P227" i="45"/>
  <c r="S381" i="45"/>
  <c r="P317" i="45"/>
  <c r="P327" i="45"/>
  <c r="P288" i="45"/>
  <c r="P194" i="45"/>
  <c r="AD151" i="45"/>
  <c r="P356" i="45"/>
  <c r="L97" i="45"/>
  <c r="L93" i="45"/>
  <c r="L90" i="45"/>
  <c r="L98" i="45"/>
  <c r="L95" i="45"/>
  <c r="L91" i="45"/>
  <c r="L96" i="45"/>
  <c r="L92" i="45"/>
  <c r="L94" i="45"/>
  <c r="P324" i="45"/>
  <c r="P285" i="45"/>
  <c r="P199" i="45"/>
  <c r="P220" i="45"/>
  <c r="P195" i="45"/>
  <c r="M96" i="45"/>
  <c r="M98" i="45"/>
  <c r="M95" i="45"/>
  <c r="M91" i="45"/>
  <c r="M97" i="45"/>
  <c r="M93" i="45"/>
  <c r="M90" i="45"/>
  <c r="M92" i="45"/>
  <c r="M94" i="45"/>
  <c r="O98" i="45"/>
  <c r="O97" i="45"/>
  <c r="O95" i="45"/>
  <c r="O93" i="45"/>
  <c r="O91" i="45"/>
  <c r="O90" i="45"/>
  <c r="O96" i="45"/>
  <c r="O94" i="45"/>
  <c r="O92" i="45"/>
  <c r="N129" i="45"/>
  <c r="AF129" i="45" s="1"/>
  <c r="N128" i="45"/>
  <c r="N135" i="45"/>
  <c r="AF135" i="45" s="1"/>
  <c r="N134" i="45"/>
  <c r="AF134" i="45" s="1"/>
  <c r="N133" i="45"/>
  <c r="AF133" i="45" s="1"/>
  <c r="AF127" i="45"/>
  <c r="N132" i="45"/>
  <c r="AF132" i="45" s="1"/>
  <c r="N131" i="45"/>
  <c r="AF131" i="45" s="1"/>
  <c r="N130" i="45"/>
  <c r="AF130" i="45" s="1"/>
  <c r="O151" i="45"/>
  <c r="P319" i="45"/>
  <c r="Q12" i="45"/>
  <c r="AE12" i="45" s="1"/>
  <c r="Q8" i="45"/>
  <c r="AE8" i="45" s="1"/>
  <c r="Q15" i="45"/>
  <c r="AE15" i="45" s="1"/>
  <c r="Q11" i="45"/>
  <c r="AE11" i="45" s="1"/>
  <c r="Q7" i="45"/>
  <c r="AE7" i="45" s="1"/>
  <c r="AE5" i="45"/>
  <c r="Q14" i="45"/>
  <c r="AE14" i="45" s="1"/>
  <c r="Q10" i="45"/>
  <c r="AE10" i="45" s="1"/>
  <c r="Q6" i="45"/>
  <c r="Q13" i="45"/>
  <c r="AE13" i="45" s="1"/>
  <c r="Q9" i="45"/>
  <c r="AE9" i="45" s="1"/>
  <c r="Q753" i="45"/>
  <c r="AE753" i="45" s="1"/>
  <c r="Q751" i="45"/>
  <c r="AE751" i="45" s="1"/>
  <c r="Q749" i="45"/>
  <c r="AE748" i="45"/>
  <c r="Q754" i="45"/>
  <c r="AE754" i="45" s="1"/>
  <c r="Q752" i="45"/>
  <c r="AE752" i="45" s="1"/>
  <c r="Q750" i="45"/>
  <c r="AE750" i="45" s="1"/>
  <c r="N68" i="45"/>
  <c r="P351" i="45"/>
  <c r="P228" i="45"/>
  <c r="P258" i="45"/>
  <c r="P286" i="45"/>
  <c r="P291" i="45"/>
  <c r="P221" i="45"/>
  <c r="P198" i="45"/>
  <c r="P196" i="45"/>
  <c r="L84" i="45"/>
  <c r="M68" i="45"/>
  <c r="AE61" i="45"/>
  <c r="AE68" i="45" s="1"/>
  <c r="O84" i="45"/>
  <c r="AF75" i="45"/>
  <c r="AF84" i="45" s="1"/>
  <c r="P151" i="45"/>
  <c r="Q47" i="45"/>
  <c r="AE47" i="45" s="1"/>
  <c r="Q50" i="45"/>
  <c r="AE50" i="45" s="1"/>
  <c r="Q46" i="45"/>
  <c r="AE46" i="45" s="1"/>
  <c r="Q49" i="45"/>
  <c r="AE49" i="45" s="1"/>
  <c r="Q45" i="45"/>
  <c r="AE45" i="45" s="1"/>
  <c r="AE43" i="45"/>
  <c r="Q48" i="45"/>
  <c r="AE48" i="45" s="1"/>
  <c r="Q44" i="45"/>
  <c r="L68" i="45"/>
  <c r="P218" i="45"/>
  <c r="P287" i="45"/>
  <c r="N752" i="45"/>
  <c r="AF752" i="45" s="1"/>
  <c r="N751" i="45"/>
  <c r="AF751" i="45" s="1"/>
  <c r="N750" i="45"/>
  <c r="AF750" i="45" s="1"/>
  <c r="N749" i="45"/>
  <c r="N754" i="45"/>
  <c r="AF754" i="45" s="1"/>
  <c r="AF748" i="45"/>
  <c r="N753" i="45"/>
  <c r="AF753" i="45" s="1"/>
  <c r="M31" i="45"/>
  <c r="M34" i="45"/>
  <c r="M33" i="45"/>
  <c r="M32" i="45"/>
  <c r="M754" i="45"/>
  <c r="M752" i="45"/>
  <c r="M750" i="45"/>
  <c r="M753" i="45"/>
  <c r="M751" i="45"/>
  <c r="M749" i="45"/>
  <c r="P294" i="45"/>
  <c r="P224" i="45"/>
  <c r="S386" i="45"/>
  <c r="P358" i="45"/>
  <c r="P193" i="45"/>
  <c r="L753" i="45"/>
  <c r="L752" i="45"/>
  <c r="L751" i="45"/>
  <c r="L750" i="45"/>
  <c r="L749" i="45"/>
  <c r="L754" i="45"/>
  <c r="S390" i="45"/>
  <c r="P189" i="45"/>
  <c r="P352" i="45"/>
  <c r="AG89" i="45"/>
  <c r="P98" i="45"/>
  <c r="AG98" i="45" s="1"/>
  <c r="P95" i="45"/>
  <c r="AG95" i="45" s="1"/>
  <c r="P94" i="45"/>
  <c r="AG94" i="45" s="1"/>
  <c r="P96" i="45"/>
  <c r="AG96" i="45" s="1"/>
  <c r="P92" i="45"/>
  <c r="AG92" i="45" s="1"/>
  <c r="P93" i="45"/>
  <c r="AG93" i="45" s="1"/>
  <c r="P97" i="45"/>
  <c r="AG97" i="45" s="1"/>
  <c r="P90" i="45"/>
  <c r="P91" i="45"/>
  <c r="AG91" i="45" s="1"/>
  <c r="AF68" i="45"/>
  <c r="P185" i="45"/>
  <c r="M13" i="45"/>
  <c r="M9" i="45"/>
  <c r="M12" i="45"/>
  <c r="M8" i="45"/>
  <c r="M15" i="45"/>
  <c r="M11" i="45"/>
  <c r="M7" i="45"/>
  <c r="M14" i="45"/>
  <c r="M10" i="45"/>
  <c r="M6" i="45"/>
  <c r="P84" i="45"/>
  <c r="AD75" i="45"/>
  <c r="AD84" i="45" s="1"/>
  <c r="Q134" i="45"/>
  <c r="AE134" i="45" s="1"/>
  <c r="Q132" i="45"/>
  <c r="AE132" i="45" s="1"/>
  <c r="Q130" i="45"/>
  <c r="AE130" i="45" s="1"/>
  <c r="Q128" i="45"/>
  <c r="AE127" i="45"/>
  <c r="Q135" i="45"/>
  <c r="AE135" i="45" s="1"/>
  <c r="Q133" i="45"/>
  <c r="AE133" i="45" s="1"/>
  <c r="Q131" i="45"/>
  <c r="AE131" i="45" s="1"/>
  <c r="Q129" i="45"/>
  <c r="AE129" i="45" s="1"/>
  <c r="AE75" i="45"/>
  <c r="AE84" i="45" s="1"/>
  <c r="M84" i="45"/>
  <c r="AF90" i="45"/>
  <c r="P362" i="45"/>
  <c r="S389" i="45"/>
  <c r="P321" i="45"/>
  <c r="S387" i="45"/>
  <c r="P284" i="45"/>
  <c r="P296" i="45"/>
  <c r="P361" i="45"/>
  <c r="P222" i="45"/>
  <c r="O751" i="45"/>
  <c r="O750" i="45"/>
  <c r="O749" i="45"/>
  <c r="O754" i="45"/>
  <c r="O753" i="45"/>
  <c r="O752" i="45"/>
  <c r="K84" i="45"/>
  <c r="M48" i="45"/>
  <c r="M44" i="45"/>
  <c r="M47" i="45"/>
  <c r="M50" i="45"/>
  <c r="M46" i="45"/>
  <c r="M49" i="45"/>
  <c r="M45" i="45"/>
  <c r="Q33" i="45"/>
  <c r="AE33" i="45" s="1"/>
  <c r="Q29" i="45"/>
  <c r="AE29" i="45" s="1"/>
  <c r="Q25" i="45"/>
  <c r="Q32" i="45"/>
  <c r="AE32" i="45" s="1"/>
  <c r="Q28" i="45"/>
  <c r="AE28" i="45" s="1"/>
  <c r="Q31" i="45"/>
  <c r="AE31" i="45" s="1"/>
  <c r="Q27" i="45"/>
  <c r="AE27" i="45" s="1"/>
  <c r="Q34" i="45"/>
  <c r="AE34" i="45" s="1"/>
  <c r="Q30" i="45"/>
  <c r="AE30" i="45" s="1"/>
  <c r="Q26" i="45"/>
  <c r="AE26" i="45" s="1"/>
  <c r="AE24" i="45"/>
  <c r="P359" i="45"/>
  <c r="P297" i="45"/>
  <c r="P257" i="45"/>
  <c r="P230" i="45"/>
  <c r="P259" i="45"/>
  <c r="P323" i="45"/>
  <c r="P186" i="45"/>
  <c r="P225" i="45"/>
  <c r="P750" i="45"/>
  <c r="AG750" i="45" s="1"/>
  <c r="P749" i="45"/>
  <c r="P754" i="45"/>
  <c r="AG754" i="45" s="1"/>
  <c r="P753" i="45"/>
  <c r="AG753" i="45" s="1"/>
  <c r="AG748" i="45"/>
  <c r="P752" i="45"/>
  <c r="AG752" i="45" s="1"/>
  <c r="P751" i="45"/>
  <c r="AG751" i="45" s="1"/>
  <c r="Q98" i="45"/>
  <c r="AE98" i="45" s="1"/>
  <c r="Q95" i="45"/>
  <c r="AE95" i="45" s="1"/>
  <c r="Q91" i="45"/>
  <c r="AE91" i="45" s="1"/>
  <c r="Q97" i="45"/>
  <c r="AE97" i="45" s="1"/>
  <c r="Q93" i="45"/>
  <c r="AE93" i="45" s="1"/>
  <c r="Q90" i="45"/>
  <c r="Q96" i="45"/>
  <c r="AE96" i="45" s="1"/>
  <c r="Q92" i="45"/>
  <c r="AE92" i="45" s="1"/>
  <c r="Q94" i="45"/>
  <c r="AE94" i="45" s="1"/>
  <c r="AE89" i="45"/>
  <c r="P355" i="45"/>
  <c r="P325" i="45"/>
  <c r="N113" i="45"/>
  <c r="AF113" i="45" s="1"/>
  <c r="N109" i="45"/>
  <c r="N116" i="45"/>
  <c r="AF116" i="45" s="1"/>
  <c r="AF108" i="45"/>
  <c r="N117" i="45"/>
  <c r="AF117" i="45" s="1"/>
  <c r="N115" i="45"/>
  <c r="AF115" i="45" s="1"/>
  <c r="N111" i="45"/>
  <c r="AF111" i="45" s="1"/>
  <c r="N114" i="45"/>
  <c r="AF114" i="45" s="1"/>
  <c r="N112" i="45"/>
  <c r="AF112" i="45" s="1"/>
  <c r="N110" i="45"/>
  <c r="AF110" i="45" s="1"/>
  <c r="M135" i="45"/>
  <c r="M133" i="45"/>
  <c r="M131" i="45"/>
  <c r="M129" i="45"/>
  <c r="M134" i="45"/>
  <c r="M132" i="45"/>
  <c r="M130" i="45"/>
  <c r="M128" i="45"/>
  <c r="AD61" i="45"/>
  <c r="AD68" i="45" s="1"/>
  <c r="P68" i="45"/>
  <c r="Q116" i="45"/>
  <c r="AE116" i="45" s="1"/>
  <c r="Q112" i="45"/>
  <c r="AE112" i="45" s="1"/>
  <c r="Q117" i="45"/>
  <c r="AE117" i="45" s="1"/>
  <c r="Q115" i="45"/>
  <c r="AE115" i="45" s="1"/>
  <c r="Q114" i="45"/>
  <c r="AE114" i="45" s="1"/>
  <c r="Q110" i="45"/>
  <c r="AE110" i="45" s="1"/>
  <c r="AE108" i="45"/>
  <c r="Q113" i="45"/>
  <c r="AE113" i="45" s="1"/>
  <c r="Q111" i="45"/>
  <c r="AE111" i="45" s="1"/>
  <c r="Q109" i="45"/>
  <c r="N48" i="45"/>
  <c r="AF48" i="45" s="1"/>
  <c r="N44" i="45"/>
  <c r="N47" i="45"/>
  <c r="AF47" i="45" s="1"/>
  <c r="AF43" i="45"/>
  <c r="N50" i="45"/>
  <c r="AF50" i="45" s="1"/>
  <c r="N46" i="45"/>
  <c r="AF46" i="45" s="1"/>
  <c r="N49" i="45"/>
  <c r="AF49" i="45" s="1"/>
  <c r="N45" i="45"/>
  <c r="AF45" i="45" s="1"/>
  <c r="S379" i="45"/>
  <c r="P290" i="45"/>
  <c r="P250" i="45"/>
  <c r="P253" i="45"/>
  <c r="P261" i="45"/>
  <c r="P262" i="45"/>
  <c r="N151" i="45"/>
  <c r="AE146" i="45"/>
  <c r="AE151" i="45" s="1"/>
  <c r="M151" i="45"/>
  <c r="O128" i="45"/>
  <c r="O135" i="45"/>
  <c r="O134" i="45"/>
  <c r="O133" i="45"/>
  <c r="O132" i="45"/>
  <c r="O131" i="45"/>
  <c r="O130" i="45"/>
  <c r="O129" i="45"/>
  <c r="M113" i="45"/>
  <c r="M109" i="45"/>
  <c r="M116" i="45"/>
  <c r="M112" i="45"/>
  <c r="M117" i="45"/>
  <c r="M115" i="45"/>
  <c r="M111" i="45"/>
  <c r="M114" i="45"/>
  <c r="M110" i="45"/>
  <c r="AF151" i="45"/>
  <c r="O68" i="45"/>
  <c r="L944" i="41"/>
  <c r="O918" i="41"/>
  <c r="L938" i="41"/>
  <c r="L945" i="41"/>
  <c r="M989" i="41"/>
  <c r="P931" i="41"/>
  <c r="AE931" i="41" s="1"/>
  <c r="N991" i="41"/>
  <c r="AD991" i="41" s="1"/>
  <c r="M991" i="41"/>
  <c r="N992" i="41"/>
  <c r="AD992" i="41" s="1"/>
  <c r="Q963" i="41"/>
  <c r="AC963" i="41" s="1"/>
  <c r="M993" i="41"/>
  <c r="N997" i="41"/>
  <c r="AD997" i="41" s="1"/>
  <c r="M992" i="41"/>
  <c r="AC988" i="41"/>
  <c r="Q989" i="41"/>
  <c r="AC989" i="41" s="1"/>
  <c r="Q991" i="41"/>
  <c r="AC991" i="41" s="1"/>
  <c r="Q997" i="41"/>
  <c r="AC997" i="41" s="1"/>
  <c r="Q994" i="41"/>
  <c r="AC994" i="41" s="1"/>
  <c r="Q990" i="41"/>
  <c r="AC990" i="41" s="1"/>
  <c r="Q992" i="41"/>
  <c r="AC992" i="41" s="1"/>
  <c r="Q996" i="41"/>
  <c r="AC996" i="41" s="1"/>
  <c r="Q995" i="41"/>
  <c r="AC995" i="41" s="1"/>
  <c r="M994" i="41"/>
  <c r="Q955" i="41"/>
  <c r="N989" i="41"/>
  <c r="AD989" i="41" s="1"/>
  <c r="O956" i="41"/>
  <c r="O958" i="41"/>
  <c r="O960" i="41"/>
  <c r="O962" i="41"/>
  <c r="O955" i="41"/>
  <c r="O957" i="41"/>
  <c r="O959" i="41"/>
  <c r="O961" i="41"/>
  <c r="O963" i="41"/>
  <c r="N930" i="41"/>
  <c r="AD930" i="41" s="1"/>
  <c r="AD937" i="41"/>
  <c r="M955" i="41"/>
  <c r="M957" i="41"/>
  <c r="M959" i="41"/>
  <c r="M961" i="41"/>
  <c r="M963" i="41"/>
  <c r="M956" i="41"/>
  <c r="M958" i="41"/>
  <c r="M960" i="41"/>
  <c r="M962" i="41"/>
  <c r="AC971" i="41"/>
  <c r="Q972" i="41"/>
  <c r="Q974" i="41"/>
  <c r="AC974" i="41" s="1"/>
  <c r="Q976" i="41"/>
  <c r="AC976" i="41" s="1"/>
  <c r="Q978" i="41"/>
  <c r="AC978" i="41" s="1"/>
  <c r="Q980" i="41"/>
  <c r="AC980" i="41" s="1"/>
  <c r="Q973" i="41"/>
  <c r="AC973" i="41" s="1"/>
  <c r="Q975" i="41"/>
  <c r="AC975" i="41" s="1"/>
  <c r="Q977" i="41"/>
  <c r="AC977" i="41" s="1"/>
  <c r="Q979" i="41"/>
  <c r="AC979" i="41" s="1"/>
  <c r="AD928" i="41"/>
  <c r="N955" i="41"/>
  <c r="N957" i="41"/>
  <c r="AD957" i="41" s="1"/>
  <c r="N959" i="41"/>
  <c r="AD959" i="41" s="1"/>
  <c r="N961" i="41"/>
  <c r="AD961" i="41" s="1"/>
  <c r="N963" i="41"/>
  <c r="AD963" i="41" s="1"/>
  <c r="AD954" i="41"/>
  <c r="N956" i="41"/>
  <c r="AD956" i="41" s="1"/>
  <c r="N958" i="41"/>
  <c r="AD958" i="41" s="1"/>
  <c r="N960" i="41"/>
  <c r="AD960" i="41" s="1"/>
  <c r="N962" i="41"/>
  <c r="AD962" i="41" s="1"/>
  <c r="O989" i="41"/>
  <c r="O991" i="41"/>
  <c r="O993" i="41"/>
  <c r="O995" i="41"/>
  <c r="O997" i="41"/>
  <c r="O990" i="41"/>
  <c r="O992" i="41"/>
  <c r="O994" i="41"/>
  <c r="O996" i="41"/>
  <c r="L990" i="41"/>
  <c r="L992" i="41"/>
  <c r="L994" i="41"/>
  <c r="L996" i="41"/>
  <c r="L997" i="41"/>
  <c r="L989" i="41"/>
  <c r="L991" i="41"/>
  <c r="L993" i="41"/>
  <c r="L995" i="41"/>
  <c r="N931" i="41"/>
  <c r="AD931" i="41" s="1"/>
  <c r="AE954" i="41"/>
  <c r="P956" i="41"/>
  <c r="AE956" i="41" s="1"/>
  <c r="P958" i="41"/>
  <c r="AE958" i="41" s="1"/>
  <c r="P960" i="41"/>
  <c r="AE960" i="41" s="1"/>
  <c r="P962" i="41"/>
  <c r="AE962" i="41" s="1"/>
  <c r="P955" i="41"/>
  <c r="P957" i="41"/>
  <c r="AE957" i="41" s="1"/>
  <c r="P959" i="41"/>
  <c r="AE959" i="41" s="1"/>
  <c r="P961" i="41"/>
  <c r="AE961" i="41" s="1"/>
  <c r="P963" i="41"/>
  <c r="AE963" i="41" s="1"/>
  <c r="AD971" i="41"/>
  <c r="N973" i="41"/>
  <c r="AD973" i="41" s="1"/>
  <c r="N975" i="41"/>
  <c r="AD975" i="41" s="1"/>
  <c r="N977" i="41"/>
  <c r="AD977" i="41" s="1"/>
  <c r="N979" i="41"/>
  <c r="AD979" i="41" s="1"/>
  <c r="N972" i="41"/>
  <c r="N974" i="41"/>
  <c r="AD974" i="41" s="1"/>
  <c r="N976" i="41"/>
  <c r="AD976" i="41" s="1"/>
  <c r="N978" i="41"/>
  <c r="AD978" i="41" s="1"/>
  <c r="N980" i="41"/>
  <c r="AD980" i="41" s="1"/>
  <c r="AE971" i="41"/>
  <c r="P973" i="41"/>
  <c r="AE973" i="41" s="1"/>
  <c r="P975" i="41"/>
  <c r="AE975" i="41" s="1"/>
  <c r="P977" i="41"/>
  <c r="AE977" i="41" s="1"/>
  <c r="P979" i="41"/>
  <c r="AE979" i="41" s="1"/>
  <c r="P972" i="41"/>
  <c r="P974" i="41"/>
  <c r="AE974" i="41" s="1"/>
  <c r="P976" i="41"/>
  <c r="AE976" i="41" s="1"/>
  <c r="P978" i="41"/>
  <c r="AE978" i="41" s="1"/>
  <c r="P980" i="41"/>
  <c r="AE980" i="41" s="1"/>
  <c r="L972" i="41"/>
  <c r="L974" i="41"/>
  <c r="L976" i="41"/>
  <c r="L978" i="41"/>
  <c r="L980" i="41"/>
  <c r="L973" i="41"/>
  <c r="L975" i="41"/>
  <c r="L977" i="41"/>
  <c r="L979" i="41"/>
  <c r="N942" i="41"/>
  <c r="AD942" i="41" s="1"/>
  <c r="L955" i="41"/>
  <c r="L957" i="41"/>
  <c r="L959" i="41"/>
  <c r="L961" i="41"/>
  <c r="L963" i="41"/>
  <c r="L956" i="41"/>
  <c r="L958" i="41"/>
  <c r="L960" i="41"/>
  <c r="L962" i="41"/>
  <c r="M973" i="41"/>
  <c r="M975" i="41"/>
  <c r="M977" i="41"/>
  <c r="M979" i="41"/>
  <c r="M972" i="41"/>
  <c r="M974" i="41"/>
  <c r="M976" i="41"/>
  <c r="M978" i="41"/>
  <c r="M980" i="41"/>
  <c r="P989" i="41"/>
  <c r="P991" i="41"/>
  <c r="AE991" i="41" s="1"/>
  <c r="P993" i="41"/>
  <c r="AE993" i="41" s="1"/>
  <c r="P995" i="41"/>
  <c r="AE995" i="41" s="1"/>
  <c r="P997" i="41"/>
  <c r="AE997" i="41" s="1"/>
  <c r="AE988" i="41"/>
  <c r="P996" i="41"/>
  <c r="AE996" i="41" s="1"/>
  <c r="P990" i="41"/>
  <c r="AE990" i="41" s="1"/>
  <c r="P992" i="41"/>
  <c r="AE992" i="41" s="1"/>
  <c r="P994" i="41"/>
  <c r="AE994" i="41" s="1"/>
  <c r="O938" i="41"/>
  <c r="O943" i="41"/>
  <c r="O939" i="41"/>
  <c r="O941" i="41"/>
  <c r="O945" i="41"/>
  <c r="O920" i="41"/>
  <c r="O921" i="41"/>
  <c r="O907" i="41"/>
  <c r="O910" i="41"/>
  <c r="O908" i="41"/>
  <c r="O906" i="41"/>
  <c r="L932" i="41"/>
  <c r="N940" i="41"/>
  <c r="AD940" i="41" s="1"/>
  <c r="N939" i="41"/>
  <c r="AD939" i="41" s="1"/>
  <c r="N941" i="41"/>
  <c r="AD941" i="41" s="1"/>
  <c r="N943" i="41"/>
  <c r="AD943" i="41" s="1"/>
  <c r="N945" i="41"/>
  <c r="AD945" i="41" s="1"/>
  <c r="N907" i="41"/>
  <c r="AD907" i="41" s="1"/>
  <c r="N908" i="41"/>
  <c r="AD908" i="41" s="1"/>
  <c r="N906" i="41"/>
  <c r="AD906" i="41" s="1"/>
  <c r="N921" i="41"/>
  <c r="AD921" i="41" s="1"/>
  <c r="AD917" i="41"/>
  <c r="N918" i="41"/>
  <c r="N920" i="41"/>
  <c r="AD920" i="41" s="1"/>
  <c r="N919" i="41"/>
  <c r="AD919" i="41" s="1"/>
  <c r="N909" i="41"/>
  <c r="AD909" i="41" s="1"/>
  <c r="N910" i="41"/>
  <c r="AD910" i="41" s="1"/>
  <c r="Q929" i="41"/>
  <c r="AC929" i="41" s="1"/>
  <c r="Q931" i="41"/>
  <c r="AC931" i="41" s="1"/>
  <c r="Q938" i="41"/>
  <c r="Q942" i="41"/>
  <c r="AC942" i="41" s="1"/>
  <c r="AC937" i="41"/>
  <c r="Q939" i="41"/>
  <c r="AC939" i="41" s="1"/>
  <c r="Q943" i="41"/>
  <c r="AC943" i="41" s="1"/>
  <c r="Q940" i="41"/>
  <c r="AC940" i="41" s="1"/>
  <c r="Q944" i="41"/>
  <c r="AC944" i="41" s="1"/>
  <c r="Q941" i="41"/>
  <c r="AC941" i="41" s="1"/>
  <c r="Q945" i="41"/>
  <c r="AC945" i="41" s="1"/>
  <c r="L907" i="41"/>
  <c r="L909" i="41"/>
  <c r="L906" i="41"/>
  <c r="L908" i="41"/>
  <c r="L910" i="41"/>
  <c r="O896" i="41"/>
  <c r="M940" i="41"/>
  <c r="M944" i="41"/>
  <c r="M941" i="41"/>
  <c r="M945" i="41"/>
  <c r="M938" i="41"/>
  <c r="M942" i="41"/>
  <c r="M939" i="41"/>
  <c r="M943" i="41"/>
  <c r="AC918" i="41"/>
  <c r="AC922" i="41" s="1"/>
  <c r="Q922" i="41"/>
  <c r="O931" i="41"/>
  <c r="O929" i="41"/>
  <c r="O930" i="41"/>
  <c r="AE887" i="41"/>
  <c r="P888" i="41"/>
  <c r="P893" i="41"/>
  <c r="AE893" i="41" s="1"/>
  <c r="P890" i="41"/>
  <c r="AE890" i="41" s="1"/>
  <c r="P895" i="41"/>
  <c r="AE895" i="41" s="1"/>
  <c r="P892" i="41"/>
  <c r="AE892" i="41" s="1"/>
  <c r="P889" i="41"/>
  <c r="AE889" i="41" s="1"/>
  <c r="P894" i="41"/>
  <c r="AE894" i="41" s="1"/>
  <c r="P891" i="41"/>
  <c r="AE891" i="41" s="1"/>
  <c r="L918" i="41"/>
  <c r="L920" i="41"/>
  <c r="L921" i="41"/>
  <c r="L919" i="41"/>
  <c r="M929" i="41"/>
  <c r="M930" i="41"/>
  <c r="M931" i="41"/>
  <c r="AC887" i="41"/>
  <c r="Q888" i="41"/>
  <c r="Q889" i="41"/>
  <c r="AC889" i="41" s="1"/>
  <c r="Q890" i="41"/>
  <c r="AC890" i="41" s="1"/>
  <c r="Q891" i="41"/>
  <c r="AC891" i="41" s="1"/>
  <c r="Q892" i="41"/>
  <c r="AC892" i="41" s="1"/>
  <c r="Q893" i="41"/>
  <c r="AC893" i="41" s="1"/>
  <c r="Q894" i="41"/>
  <c r="AC894" i="41" s="1"/>
  <c r="Q895" i="41"/>
  <c r="AC895" i="41" s="1"/>
  <c r="AE906" i="41"/>
  <c r="AE911" i="41" s="1"/>
  <c r="P911" i="41"/>
  <c r="L888" i="41"/>
  <c r="L889" i="41"/>
  <c r="L890" i="41"/>
  <c r="L891" i="41"/>
  <c r="L892" i="41"/>
  <c r="L893" i="41"/>
  <c r="L894" i="41"/>
  <c r="L895" i="41"/>
  <c r="M922" i="41"/>
  <c r="Q909" i="41"/>
  <c r="AC909" i="41" s="1"/>
  <c r="AC905" i="41"/>
  <c r="Q907" i="41"/>
  <c r="AC907" i="41" s="1"/>
  <c r="Q906" i="41"/>
  <c r="Q908" i="41"/>
  <c r="AC908" i="41" s="1"/>
  <c r="Q910" i="41"/>
  <c r="AC910" i="41" s="1"/>
  <c r="M888" i="41"/>
  <c r="M893" i="41"/>
  <c r="M890" i="41"/>
  <c r="M895" i="41"/>
  <c r="M892" i="41"/>
  <c r="M889" i="41"/>
  <c r="M894" i="41"/>
  <c r="M891" i="41"/>
  <c r="AD888" i="41"/>
  <c r="AD896" i="41" s="1"/>
  <c r="N896" i="41"/>
  <c r="AD929" i="41"/>
  <c r="P919" i="41"/>
  <c r="AE919" i="41" s="1"/>
  <c r="AE917" i="41"/>
  <c r="P920" i="41"/>
  <c r="AE920" i="41" s="1"/>
  <c r="P921" i="41"/>
  <c r="AE921" i="41" s="1"/>
  <c r="P918" i="41"/>
  <c r="M906" i="41"/>
  <c r="M907" i="41"/>
  <c r="M908" i="41"/>
  <c r="M909" i="41"/>
  <c r="M910" i="41"/>
  <c r="P164" i="45" l="1"/>
  <c r="AG157" i="45"/>
  <c r="AG164" i="45" s="1"/>
  <c r="Q164" i="45"/>
  <c r="AE157" i="45"/>
  <c r="AE164" i="45" s="1"/>
  <c r="N164" i="45"/>
  <c r="AF157" i="45"/>
  <c r="AF164" i="45" s="1"/>
  <c r="O770" i="45"/>
  <c r="L620" i="45"/>
  <c r="L770" i="45"/>
  <c r="M770" i="45"/>
  <c r="AG763" i="45"/>
  <c r="AG770" i="45" s="1"/>
  <c r="P770" i="45"/>
  <c r="AF763" i="45"/>
  <c r="AF770" i="45" s="1"/>
  <c r="N770" i="45"/>
  <c r="AE763" i="45"/>
  <c r="AE770" i="45" s="1"/>
  <c r="Q770" i="45"/>
  <c r="L740" i="45"/>
  <c r="Q740" i="45"/>
  <c r="AE733" i="45"/>
  <c r="AE740" i="45" s="1"/>
  <c r="P740" i="45"/>
  <c r="AG733" i="45"/>
  <c r="AG740" i="45" s="1"/>
  <c r="N740" i="45"/>
  <c r="AF733" i="45"/>
  <c r="AF740" i="45" s="1"/>
  <c r="M740" i="45"/>
  <c r="O740" i="45"/>
  <c r="N710" i="45"/>
  <c r="AF703" i="45"/>
  <c r="AF710" i="45" s="1"/>
  <c r="M620" i="45"/>
  <c r="O620" i="45"/>
  <c r="O710" i="45"/>
  <c r="P710" i="45"/>
  <c r="AG703" i="45"/>
  <c r="AG710" i="45" s="1"/>
  <c r="L710" i="45"/>
  <c r="M710" i="45"/>
  <c r="Q710" i="45"/>
  <c r="AE703" i="45"/>
  <c r="AE710" i="45" s="1"/>
  <c r="O680" i="45"/>
  <c r="AF673" i="45"/>
  <c r="AF680" i="45" s="1"/>
  <c r="N680" i="45"/>
  <c r="M680" i="45"/>
  <c r="AG673" i="45"/>
  <c r="AG680" i="45" s="1"/>
  <c r="P680" i="45"/>
  <c r="L680" i="45"/>
  <c r="Q680" i="45"/>
  <c r="AE673" i="45"/>
  <c r="AE680" i="45" s="1"/>
  <c r="M650" i="45"/>
  <c r="P650" i="45"/>
  <c r="AG643" i="45"/>
  <c r="AG650" i="45" s="1"/>
  <c r="L650" i="45"/>
  <c r="N650" i="45"/>
  <c r="AF643" i="45"/>
  <c r="AF650" i="45" s="1"/>
  <c r="Q650" i="45"/>
  <c r="AE643" i="45"/>
  <c r="AE650" i="45" s="1"/>
  <c r="M635" i="45"/>
  <c r="O650" i="45"/>
  <c r="Q620" i="45"/>
  <c r="AE613" i="45"/>
  <c r="AE620" i="45" s="1"/>
  <c r="P620" i="45"/>
  <c r="AG613" i="45"/>
  <c r="AG620" i="45" s="1"/>
  <c r="N620" i="45"/>
  <c r="AF613" i="45"/>
  <c r="AF620" i="45" s="1"/>
  <c r="L785" i="45"/>
  <c r="L136" i="45"/>
  <c r="L695" i="45"/>
  <c r="AF779" i="45"/>
  <c r="AF785" i="45" s="1"/>
  <c r="N785" i="45"/>
  <c r="AE779" i="45"/>
  <c r="AE785" i="45" s="1"/>
  <c r="Q785" i="45"/>
  <c r="M785" i="45"/>
  <c r="AG779" i="45"/>
  <c r="AG785" i="45" s="1"/>
  <c r="P785" i="45"/>
  <c r="O695" i="45"/>
  <c r="O785" i="45"/>
  <c r="N99" i="45"/>
  <c r="O725" i="45"/>
  <c r="M725" i="45"/>
  <c r="P136" i="45"/>
  <c r="AE719" i="45"/>
  <c r="AE725" i="45" s="1"/>
  <c r="Q725" i="45"/>
  <c r="AG719" i="45"/>
  <c r="AG725" i="45" s="1"/>
  <c r="P725" i="45"/>
  <c r="AF99" i="45"/>
  <c r="AF719" i="45"/>
  <c r="AF725" i="45" s="1"/>
  <c r="N725" i="45"/>
  <c r="AG136" i="45"/>
  <c r="L725" i="45"/>
  <c r="O118" i="45"/>
  <c r="AE665" i="45"/>
  <c r="Q665" i="45"/>
  <c r="M695" i="45"/>
  <c r="AF689" i="45"/>
  <c r="AF695" i="45" s="1"/>
  <c r="N695" i="45"/>
  <c r="AE689" i="45"/>
  <c r="AE695" i="45" s="1"/>
  <c r="Q695" i="45"/>
  <c r="AG689" i="45"/>
  <c r="AG695" i="45" s="1"/>
  <c r="P695" i="45"/>
  <c r="AE946" i="41"/>
  <c r="P946" i="41"/>
  <c r="N16" i="45"/>
  <c r="O51" i="45"/>
  <c r="L16" i="45"/>
  <c r="AF16" i="45"/>
  <c r="L946" i="41"/>
  <c r="O981" i="41"/>
  <c r="L51" i="45"/>
  <c r="L118" i="45"/>
  <c r="M665" i="45"/>
  <c r="AF629" i="45"/>
  <c r="AF635" i="45" s="1"/>
  <c r="N635" i="45"/>
  <c r="AE629" i="45"/>
  <c r="AE635" i="45" s="1"/>
  <c r="Q635" i="45"/>
  <c r="L665" i="45"/>
  <c r="P118" i="45"/>
  <c r="O665" i="45"/>
  <c r="P665" i="45"/>
  <c r="AG659" i="45"/>
  <c r="AG665" i="45" s="1"/>
  <c r="AG629" i="45"/>
  <c r="AG635" i="45" s="1"/>
  <c r="P635" i="45"/>
  <c r="O635" i="45"/>
  <c r="L635" i="45"/>
  <c r="AF659" i="45"/>
  <c r="AF665" i="45" s="1"/>
  <c r="N665" i="45"/>
  <c r="AG51" i="45"/>
  <c r="N35" i="45"/>
  <c r="L35" i="45"/>
  <c r="AG118" i="45"/>
  <c r="AF35" i="45"/>
  <c r="O16" i="45"/>
  <c r="P35" i="45"/>
  <c r="O35" i="45"/>
  <c r="P51" i="45"/>
  <c r="AG35" i="45"/>
  <c r="AE932" i="41"/>
  <c r="O136" i="45"/>
  <c r="M51" i="45"/>
  <c r="AG16" i="45"/>
  <c r="P16" i="45"/>
  <c r="AD998" i="41"/>
  <c r="N998" i="41"/>
  <c r="Q118" i="45"/>
  <c r="AE109" i="45"/>
  <c r="AE118" i="45" s="1"/>
  <c r="M136" i="45"/>
  <c r="M16" i="45"/>
  <c r="N118" i="45"/>
  <c r="AF109" i="45"/>
  <c r="AF118" i="45" s="1"/>
  <c r="AE25" i="45"/>
  <c r="AE35" i="45" s="1"/>
  <c r="Q35" i="45"/>
  <c r="L755" i="45"/>
  <c r="M755" i="45"/>
  <c r="M35" i="45"/>
  <c r="AE749" i="45"/>
  <c r="AE755" i="45" s="1"/>
  <c r="Q755" i="45"/>
  <c r="AG90" i="45"/>
  <c r="AG99" i="45" s="1"/>
  <c r="P99" i="45"/>
  <c r="L99" i="45"/>
  <c r="M118" i="45"/>
  <c r="AG749" i="45"/>
  <c r="AG755" i="45" s="1"/>
  <c r="P755" i="45"/>
  <c r="AF749" i="45"/>
  <c r="AF755" i="45" s="1"/>
  <c r="N755" i="45"/>
  <c r="O99" i="45"/>
  <c r="Q99" i="45"/>
  <c r="AE90" i="45"/>
  <c r="AE99" i="45" s="1"/>
  <c r="AE128" i="45"/>
  <c r="AE136" i="45" s="1"/>
  <c r="Q136" i="45"/>
  <c r="Q51" i="45"/>
  <c r="AE44" i="45"/>
  <c r="AE51" i="45" s="1"/>
  <c r="N136" i="45"/>
  <c r="AF128" i="45"/>
  <c r="AF136" i="45" s="1"/>
  <c r="N51" i="45"/>
  <c r="AF44" i="45"/>
  <c r="AF51" i="45" s="1"/>
  <c r="O755" i="45"/>
  <c r="AE6" i="45"/>
  <c r="AE16" i="45" s="1"/>
  <c r="Q16" i="45"/>
  <c r="M99" i="45"/>
  <c r="N932" i="41"/>
  <c r="P932" i="41"/>
  <c r="Q964" i="41"/>
  <c r="M998" i="41"/>
  <c r="AC998" i="41"/>
  <c r="Q998" i="41"/>
  <c r="O922" i="41"/>
  <c r="AC955" i="41"/>
  <c r="AC964" i="41" s="1"/>
  <c r="AD932" i="41"/>
  <c r="AE955" i="41"/>
  <c r="AE964" i="41" s="1"/>
  <c r="P964" i="41"/>
  <c r="L998" i="41"/>
  <c r="O946" i="41"/>
  <c r="AE989" i="41"/>
  <c r="AE998" i="41" s="1"/>
  <c r="P998" i="41"/>
  <c r="AD955" i="41"/>
  <c r="AD964" i="41" s="1"/>
  <c r="N964" i="41"/>
  <c r="O911" i="41"/>
  <c r="L964" i="41"/>
  <c r="Q981" i="41"/>
  <c r="AC972" i="41"/>
  <c r="AC981" i="41" s="1"/>
  <c r="P981" i="41"/>
  <c r="AE972" i="41"/>
  <c r="AE981" i="41" s="1"/>
  <c r="O964" i="41"/>
  <c r="M964" i="41"/>
  <c r="M981" i="41"/>
  <c r="AD972" i="41"/>
  <c r="AD981" i="41" s="1"/>
  <c r="N981" i="41"/>
  <c r="O998" i="41"/>
  <c r="L981" i="41"/>
  <c r="AD946" i="41"/>
  <c r="N946" i="41"/>
  <c r="AC932" i="41"/>
  <c r="AD911" i="41"/>
  <c r="N911" i="41"/>
  <c r="Q932" i="41"/>
  <c r="N922" i="41"/>
  <c r="AD918" i="41"/>
  <c r="AD922" i="41" s="1"/>
  <c r="O932" i="41"/>
  <c r="L896" i="41"/>
  <c r="Q911" i="41"/>
  <c r="AC906" i="41"/>
  <c r="AC911" i="41" s="1"/>
  <c r="Q896" i="41"/>
  <c r="AC888" i="41"/>
  <c r="AC896" i="41" s="1"/>
  <c r="L922" i="41"/>
  <c r="P896" i="41"/>
  <c r="AE888" i="41"/>
  <c r="AE896" i="41" s="1"/>
  <c r="M896" i="41"/>
  <c r="M946" i="41"/>
  <c r="L911" i="41"/>
  <c r="AC938" i="41"/>
  <c r="AC946" i="41" s="1"/>
  <c r="Q946" i="41"/>
  <c r="M911" i="41"/>
  <c r="M932" i="41"/>
  <c r="AE918" i="41"/>
  <c r="AE922" i="41" s="1"/>
  <c r="P922" i="41"/>
  <c r="I99" i="41" l="1"/>
  <c r="H99" i="41"/>
  <c r="G99" i="41"/>
  <c r="H89" i="41"/>
  <c r="G89" i="41"/>
  <c r="F89" i="41"/>
  <c r="K88" i="41"/>
  <c r="J86" i="41"/>
  <c r="I87" i="41"/>
  <c r="K78" i="41"/>
  <c r="J76" i="41"/>
  <c r="I78" i="41"/>
  <c r="H79" i="41"/>
  <c r="G79" i="41"/>
  <c r="F79" i="41"/>
  <c r="H66" i="41"/>
  <c r="G66" i="41"/>
  <c r="F66" i="41"/>
  <c r="K58" i="41"/>
  <c r="J58" i="41"/>
  <c r="I58" i="41"/>
  <c r="K43" i="41"/>
  <c r="J43" i="41"/>
  <c r="I43" i="41"/>
  <c r="L32" i="41"/>
  <c r="K32" i="41"/>
  <c r="J32" i="41"/>
  <c r="L20" i="41"/>
  <c r="K20" i="41"/>
  <c r="J20" i="41"/>
  <c r="I112" i="41" l="1"/>
  <c r="K168" i="41"/>
  <c r="I125" i="41"/>
  <c r="I168" i="41"/>
  <c r="J168" i="41"/>
  <c r="J60" i="41"/>
  <c r="J65" i="41"/>
  <c r="J62" i="41"/>
  <c r="J64" i="41"/>
  <c r="J63" i="41"/>
  <c r="J61" i="41"/>
  <c r="I46" i="41"/>
  <c r="I48" i="41"/>
  <c r="I50" i="41"/>
  <c r="I49" i="41"/>
  <c r="I45" i="41"/>
  <c r="I47" i="41"/>
  <c r="I63" i="41"/>
  <c r="I60" i="41"/>
  <c r="I64" i="41"/>
  <c r="I61" i="41"/>
  <c r="I65" i="41"/>
  <c r="I62" i="41"/>
  <c r="J45" i="41"/>
  <c r="J48" i="41"/>
  <c r="J50" i="41"/>
  <c r="J47" i="41"/>
  <c r="J49" i="41"/>
  <c r="J46" i="41"/>
  <c r="K65" i="41"/>
  <c r="K61" i="41"/>
  <c r="K62" i="41"/>
  <c r="K64" i="41"/>
  <c r="K63" i="41"/>
  <c r="K60" i="41"/>
  <c r="K48" i="41"/>
  <c r="K50" i="41"/>
  <c r="K47" i="41"/>
  <c r="K45" i="41"/>
  <c r="K49" i="41"/>
  <c r="K46" i="41"/>
  <c r="I86" i="41"/>
  <c r="I88" i="41"/>
  <c r="K76" i="41"/>
  <c r="I76" i="41"/>
  <c r="I77" i="41"/>
  <c r="K86" i="41"/>
  <c r="J77" i="41"/>
  <c r="J87" i="41"/>
  <c r="K77" i="41"/>
  <c r="K87" i="41"/>
  <c r="J78" i="41"/>
  <c r="J88" i="41"/>
  <c r="I59" i="41"/>
  <c r="J59" i="41"/>
  <c r="K59" i="41"/>
  <c r="J197" i="41" l="1"/>
  <c r="J112" i="41"/>
  <c r="K112" i="41"/>
  <c r="K125" i="41"/>
  <c r="I197" i="41"/>
  <c r="J125" i="41"/>
  <c r="I89" i="41"/>
  <c r="K89" i="41"/>
  <c r="K79" i="41"/>
  <c r="J89" i="41"/>
  <c r="I66" i="41"/>
  <c r="I79" i="41"/>
  <c r="J79" i="41"/>
  <c r="J66" i="41"/>
  <c r="K66" i="41"/>
  <c r="K197" i="41" l="1"/>
  <c r="J36" i="41"/>
  <c r="L35" i="41"/>
  <c r="K35" i="41"/>
  <c r="J35" i="41"/>
  <c r="L34" i="41"/>
  <c r="L33" i="41"/>
  <c r="K33" i="41"/>
  <c r="J33" i="41"/>
  <c r="I37" i="41"/>
  <c r="G37" i="41"/>
  <c r="L36" i="41"/>
  <c r="K34" i="41"/>
  <c r="J34" i="41"/>
  <c r="L25" i="41"/>
  <c r="K25" i="41"/>
  <c r="J22" i="41"/>
  <c r="L14" i="41"/>
  <c r="K14" i="41"/>
  <c r="J14" i="41"/>
  <c r="L655" i="46" l="1"/>
  <c r="L656" i="46"/>
  <c r="L657" i="46"/>
  <c r="L653" i="46"/>
  <c r="L654" i="46"/>
  <c r="L652" i="46"/>
  <c r="L651" i="46"/>
  <c r="M652" i="46"/>
  <c r="M655" i="46"/>
  <c r="M656" i="46"/>
  <c r="M653" i="46"/>
  <c r="M651" i="46"/>
  <c r="M654" i="46"/>
  <c r="M657" i="46"/>
  <c r="N652" i="46"/>
  <c r="N656" i="46"/>
  <c r="N655" i="46"/>
  <c r="N653" i="46"/>
  <c r="N654" i="46"/>
  <c r="N657" i="46"/>
  <c r="N651" i="46"/>
  <c r="N6" i="41"/>
  <c r="N9" i="41" s="1"/>
  <c r="K94" i="41"/>
  <c r="J94" i="41"/>
  <c r="M6" i="41"/>
  <c r="M9" i="41" s="1"/>
  <c r="O6" i="41"/>
  <c r="O7" i="41" s="1"/>
  <c r="L94" i="41"/>
  <c r="M12" i="41"/>
  <c r="K36" i="41"/>
  <c r="K22" i="41"/>
  <c r="L22" i="41"/>
  <c r="K23" i="41"/>
  <c r="L23" i="41"/>
  <c r="K24" i="41"/>
  <c r="L24" i="41"/>
  <c r="K21" i="41"/>
  <c r="L21" i="41"/>
  <c r="J23" i="41"/>
  <c r="J21" i="41"/>
  <c r="J25" i="41"/>
  <c r="J24" i="41"/>
  <c r="M7" i="41" l="1"/>
  <c r="M13" i="41"/>
  <c r="M658" i="46"/>
  <c r="L658" i="46"/>
  <c r="M8" i="41"/>
  <c r="M11" i="41"/>
  <c r="N658" i="46"/>
  <c r="J95" i="41"/>
  <c r="J96" i="41"/>
  <c r="J97" i="41"/>
  <c r="K95" i="41"/>
  <c r="K96" i="41"/>
  <c r="K97" i="41"/>
  <c r="L95" i="41"/>
  <c r="L96" i="41"/>
  <c r="L97" i="41"/>
  <c r="J98" i="41"/>
  <c r="L98" i="41"/>
  <c r="K98" i="41"/>
  <c r="M10" i="41"/>
  <c r="N12" i="41"/>
  <c r="N7" i="41"/>
  <c r="O11" i="41"/>
  <c r="O9" i="41"/>
  <c r="O12" i="41"/>
  <c r="N10" i="41"/>
  <c r="O10" i="41"/>
  <c r="N13" i="41"/>
  <c r="O13" i="41"/>
  <c r="N8" i="41"/>
  <c r="N11" i="41"/>
  <c r="O8" i="41"/>
  <c r="K37" i="41"/>
  <c r="J37" i="41"/>
  <c r="L26" i="41"/>
  <c r="K26" i="41"/>
  <c r="L37" i="41"/>
  <c r="J26" i="41"/>
  <c r="K99" i="41" l="1"/>
  <c r="L99" i="41"/>
  <c r="J99" i="41"/>
  <c r="AB258" i="26"/>
  <c r="AA258" i="26"/>
  <c r="Z258" i="26"/>
  <c r="AB257" i="26"/>
  <c r="AA257" i="26"/>
  <c r="Z257" i="26"/>
  <c r="AB256" i="26"/>
  <c r="AA256" i="26"/>
  <c r="Z256" i="26"/>
  <c r="AB255" i="26"/>
  <c r="AA255" i="26"/>
  <c r="Z255" i="26"/>
  <c r="K259" i="26"/>
  <c r="J259" i="26"/>
  <c r="I259" i="26"/>
  <c r="H259" i="26"/>
  <c r="G259" i="26"/>
  <c r="F259" i="26"/>
  <c r="AB254" i="26"/>
  <c r="AA254" i="26"/>
  <c r="Z254" i="26"/>
  <c r="K236" i="26"/>
  <c r="J236" i="26"/>
  <c r="I236" i="26"/>
  <c r="H236" i="26"/>
  <c r="G236" i="26"/>
  <c r="F236" i="26"/>
  <c r="AB231" i="26"/>
  <c r="AA231" i="26"/>
  <c r="Z231" i="26"/>
  <c r="K224" i="26"/>
  <c r="J224" i="26"/>
  <c r="I224" i="26"/>
  <c r="H224" i="26"/>
  <c r="G224" i="26"/>
  <c r="F224" i="26"/>
  <c r="AB219" i="26"/>
  <c r="AA219" i="26"/>
  <c r="Z219" i="26"/>
  <c r="N203" i="26"/>
  <c r="M203" i="26"/>
  <c r="L203" i="26"/>
  <c r="K203" i="26"/>
  <c r="J203" i="26"/>
  <c r="I203" i="26"/>
  <c r="AE197" i="26"/>
  <c r="AD197" i="26"/>
  <c r="AC197" i="26"/>
  <c r="K190" i="26"/>
  <c r="J190" i="26"/>
  <c r="I190" i="26"/>
  <c r="H190" i="26"/>
  <c r="G190" i="26"/>
  <c r="F190" i="26"/>
  <c r="AB189" i="26"/>
  <c r="AA189" i="26"/>
  <c r="Z189" i="26"/>
  <c r="AB188" i="26"/>
  <c r="AA188" i="26"/>
  <c r="Z188" i="26"/>
  <c r="AB187" i="26"/>
  <c r="AA187" i="26"/>
  <c r="Z187" i="26"/>
  <c r="AB147" i="26"/>
  <c r="AA147" i="26"/>
  <c r="Z147" i="26"/>
  <c r="K146" i="26"/>
  <c r="J146" i="26"/>
  <c r="I146" i="26"/>
  <c r="H146" i="26"/>
  <c r="G146" i="26"/>
  <c r="F146" i="26"/>
  <c r="AB145" i="26"/>
  <c r="AA145" i="26"/>
  <c r="Z145" i="26"/>
  <c r="AB144" i="26"/>
  <c r="AA144" i="26"/>
  <c r="Z144" i="26"/>
  <c r="AB143" i="26"/>
  <c r="AA143" i="26"/>
  <c r="Z143" i="26"/>
  <c r="AB142" i="26"/>
  <c r="AA142" i="26"/>
  <c r="Z142" i="26"/>
  <c r="AB141" i="26"/>
  <c r="AA141" i="26"/>
  <c r="Z141" i="26"/>
  <c r="AB140" i="26"/>
  <c r="AA140" i="26"/>
  <c r="Z140" i="26"/>
  <c r="AA236" i="26" l="1"/>
  <c r="Z236" i="26"/>
  <c r="AB236" i="26"/>
  <c r="AA259" i="26"/>
  <c r="AB259" i="26"/>
  <c r="Z259" i="26"/>
  <c r="Z224" i="26"/>
  <c r="AC203" i="26"/>
  <c r="AD203" i="26"/>
  <c r="AA224" i="26"/>
  <c r="AB224" i="26"/>
  <c r="AE203" i="26"/>
  <c r="Z190" i="26"/>
  <c r="AA190" i="26"/>
  <c r="AB190" i="26"/>
  <c r="AA146" i="26"/>
  <c r="AB146" i="26"/>
  <c r="Z146" i="26"/>
  <c r="AD68" i="26"/>
  <c r="AC68" i="26"/>
  <c r="AB68" i="26"/>
  <c r="AD67" i="26"/>
  <c r="AC67" i="26"/>
  <c r="AB67" i="26"/>
  <c r="AD66" i="26"/>
  <c r="AC66" i="26"/>
  <c r="AB66" i="26"/>
  <c r="AD65" i="26"/>
  <c r="AC65" i="26"/>
  <c r="AB65" i="26"/>
  <c r="AD64" i="26"/>
  <c r="AC64" i="26"/>
  <c r="AB64" i="26"/>
  <c r="AD63" i="26"/>
  <c r="AC63" i="26"/>
  <c r="AB63" i="26"/>
  <c r="AD62" i="26"/>
  <c r="AC62" i="26"/>
  <c r="AB62" i="26"/>
  <c r="AD61" i="26"/>
  <c r="AC61" i="26"/>
  <c r="AB61" i="26"/>
  <c r="M69" i="26"/>
  <c r="L69" i="26"/>
  <c r="K69" i="26"/>
  <c r="J69" i="26"/>
  <c r="I69" i="26"/>
  <c r="H69" i="26"/>
  <c r="AD60" i="26"/>
  <c r="AC60" i="26"/>
  <c r="AB60" i="26"/>
  <c r="AB69" i="26" l="1"/>
  <c r="AC69" i="26"/>
  <c r="AD69" i="26"/>
  <c r="Z1022" i="26" l="1"/>
  <c r="AA1022" i="26"/>
  <c r="AB1022" i="26"/>
  <c r="Z1003" i="26"/>
  <c r="AA1003" i="26"/>
  <c r="AB1003" i="26"/>
  <c r="AB52" i="26" l="1"/>
  <c r="AA52" i="26"/>
  <c r="Z52" i="26"/>
  <c r="AB51" i="26"/>
  <c r="AA51" i="26"/>
  <c r="Z51" i="26"/>
  <c r="AB50" i="26"/>
  <c r="AA50" i="26"/>
  <c r="Z50" i="26"/>
  <c r="AB49" i="26"/>
  <c r="AA49" i="26"/>
  <c r="Z49" i="26"/>
  <c r="AB48" i="26"/>
  <c r="AA48" i="26"/>
  <c r="Z48" i="26"/>
  <c r="AB47" i="26"/>
  <c r="AA47" i="26"/>
  <c r="Z47" i="26"/>
  <c r="AB46" i="26"/>
  <c r="AA46" i="26"/>
  <c r="Z46" i="26"/>
  <c r="AB45" i="26"/>
  <c r="AA45" i="26"/>
  <c r="Z45" i="26"/>
  <c r="M315" i="26" l="1"/>
  <c r="M316" i="26"/>
  <c r="M317" i="26"/>
  <c r="M318" i="26"/>
  <c r="K728" i="26"/>
  <c r="J728" i="26"/>
  <c r="I728" i="26"/>
  <c r="H728" i="26"/>
  <c r="G728" i="26"/>
  <c r="F728" i="26"/>
  <c r="AB725" i="26"/>
  <c r="AA725" i="26"/>
  <c r="Z725" i="26"/>
  <c r="AB728" i="26" l="1"/>
  <c r="AA728" i="26"/>
  <c r="Z728" i="26"/>
  <c r="AC722" i="41" l="1"/>
  <c r="AD722" i="41"/>
  <c r="AE722" i="41"/>
  <c r="AC723" i="41"/>
  <c r="AD723" i="41"/>
  <c r="AE723" i="41"/>
  <c r="AC724" i="41"/>
  <c r="AD724" i="41"/>
  <c r="AE724" i="41"/>
  <c r="AC725" i="41"/>
  <c r="AD725" i="41"/>
  <c r="AE725" i="41"/>
  <c r="AC726" i="41"/>
  <c r="AD726" i="41"/>
  <c r="AE726" i="41"/>
  <c r="I727" i="41"/>
  <c r="J727" i="41"/>
  <c r="K727" i="41"/>
  <c r="L727" i="41"/>
  <c r="M727" i="41"/>
  <c r="N727" i="41"/>
  <c r="L733" i="41"/>
  <c r="L736" i="41" s="1"/>
  <c r="M733" i="41"/>
  <c r="M734" i="41" s="1"/>
  <c r="N733" i="41"/>
  <c r="O733" i="41"/>
  <c r="O734" i="41" s="1"/>
  <c r="P733" i="41"/>
  <c r="P734" i="41" s="1"/>
  <c r="AE734" i="41" s="1"/>
  <c r="Q733" i="41"/>
  <c r="Z734" i="41"/>
  <c r="AA734" i="41"/>
  <c r="AB734" i="41"/>
  <c r="Z735" i="41"/>
  <c r="AA735" i="41"/>
  <c r="AB735" i="41"/>
  <c r="Z736" i="41"/>
  <c r="AA736" i="41"/>
  <c r="AB736" i="41"/>
  <c r="Z737" i="41"/>
  <c r="AA737" i="41"/>
  <c r="AB737" i="41"/>
  <c r="G738" i="41"/>
  <c r="H738" i="41"/>
  <c r="I738" i="41"/>
  <c r="J738" i="41"/>
  <c r="K738" i="41"/>
  <c r="Z744" i="41"/>
  <c r="AA744" i="41"/>
  <c r="AB744" i="41"/>
  <c r="Z745" i="41"/>
  <c r="AA745" i="41"/>
  <c r="AB745" i="41"/>
  <c r="Z746" i="41"/>
  <c r="AA746" i="41"/>
  <c r="AB746" i="41"/>
  <c r="Z747" i="41"/>
  <c r="AA747" i="41"/>
  <c r="AB747" i="41"/>
  <c r="Z748" i="41"/>
  <c r="AA748" i="41"/>
  <c r="AB748" i="41"/>
  <c r="Z749" i="41"/>
  <c r="AA749" i="41"/>
  <c r="AB749" i="41"/>
  <c r="Z750" i="41"/>
  <c r="AA750" i="41"/>
  <c r="AB750" i="41"/>
  <c r="Z751" i="41"/>
  <c r="AA751" i="41"/>
  <c r="AB751" i="41"/>
  <c r="G752" i="41"/>
  <c r="H752" i="41"/>
  <c r="I752" i="41"/>
  <c r="J752" i="41"/>
  <c r="K752" i="41"/>
  <c r="Z753" i="41"/>
  <c r="AA753" i="41"/>
  <c r="AB753" i="41"/>
  <c r="Z755" i="41"/>
  <c r="AA755" i="41"/>
  <c r="AB755" i="41"/>
  <c r="F51" i="41"/>
  <c r="G51" i="41"/>
  <c r="H51" i="41"/>
  <c r="F314" i="41"/>
  <c r="G314" i="41"/>
  <c r="H314" i="41"/>
  <c r="G328" i="41"/>
  <c r="H328" i="41"/>
  <c r="G343" i="41"/>
  <c r="H343" i="41"/>
  <c r="G359" i="41"/>
  <c r="H359" i="41"/>
  <c r="G374" i="41"/>
  <c r="H374" i="41"/>
  <c r="G390" i="41"/>
  <c r="H390" i="41"/>
  <c r="G436" i="41"/>
  <c r="H436" i="41"/>
  <c r="G449" i="41"/>
  <c r="H449" i="41"/>
  <c r="G462" i="41"/>
  <c r="H462" i="41"/>
  <c r="G476" i="41"/>
  <c r="H476" i="41"/>
  <c r="G491" i="41"/>
  <c r="H491" i="41"/>
  <c r="G505" i="41"/>
  <c r="H505" i="41"/>
  <c r="G536" i="41"/>
  <c r="H536" i="41"/>
  <c r="G551" i="41"/>
  <c r="H551" i="41"/>
  <c r="G567" i="41"/>
  <c r="H567" i="41"/>
  <c r="G599" i="41"/>
  <c r="H599" i="41"/>
  <c r="G617" i="41"/>
  <c r="H617" i="41"/>
  <c r="G634" i="41"/>
  <c r="H634" i="41"/>
  <c r="G646" i="41"/>
  <c r="H646" i="41"/>
  <c r="G660" i="41"/>
  <c r="H660" i="41"/>
  <c r="G676" i="41"/>
  <c r="H676" i="41"/>
  <c r="G689" i="41"/>
  <c r="H689" i="41"/>
  <c r="G705" i="41"/>
  <c r="H705" i="41"/>
  <c r="G716" i="41"/>
  <c r="H716" i="41"/>
  <c r="J350" i="41" l="1"/>
  <c r="J352" i="41" s="1"/>
  <c r="K668" i="41"/>
  <c r="K669" i="41" s="1"/>
  <c r="Q851" i="41"/>
  <c r="AC851" i="41" s="1"/>
  <c r="Q779" i="41"/>
  <c r="P779" i="41"/>
  <c r="P851" i="41"/>
  <c r="AE851" i="41" s="1"/>
  <c r="O779" i="41"/>
  <c r="O851" i="41"/>
  <c r="N779" i="41"/>
  <c r="N851" i="41"/>
  <c r="AD851" i="41" s="1"/>
  <c r="M851" i="41"/>
  <c r="M779" i="41"/>
  <c r="L779" i="41"/>
  <c r="L851" i="41"/>
  <c r="Q815" i="41"/>
  <c r="Q743" i="41"/>
  <c r="T721" i="41"/>
  <c r="P743" i="41"/>
  <c r="P815" i="41"/>
  <c r="S721" i="41"/>
  <c r="O743" i="41"/>
  <c r="R721" i="41"/>
  <c r="O815" i="41"/>
  <c r="Q721" i="41"/>
  <c r="Q722" i="41" s="1"/>
  <c r="AG722" i="41" s="1"/>
  <c r="N815" i="41"/>
  <c r="N743" i="41"/>
  <c r="P721" i="41"/>
  <c r="P724" i="41" s="1"/>
  <c r="M743" i="41"/>
  <c r="M815" i="41"/>
  <c r="O721" i="41"/>
  <c r="O722" i="41" s="1"/>
  <c r="L743" i="41"/>
  <c r="L815" i="41"/>
  <c r="K350" i="41"/>
  <c r="K358" i="41" s="1"/>
  <c r="L734" i="41"/>
  <c r="I365" i="41"/>
  <c r="I366" i="41" s="1"/>
  <c r="L735" i="41"/>
  <c r="K334" i="41"/>
  <c r="K337" i="41" s="1"/>
  <c r="J589" i="41"/>
  <c r="J592" i="41" s="1"/>
  <c r="I652" i="41"/>
  <c r="I654" i="41" s="1"/>
  <c r="I573" i="41"/>
  <c r="I581" i="41" s="1"/>
  <c r="I455" i="41"/>
  <c r="I456" i="41" s="1"/>
  <c r="I697" i="41"/>
  <c r="I704" i="41" s="1"/>
  <c r="L737" i="41"/>
  <c r="K711" i="41"/>
  <c r="K715" i="41" s="1"/>
  <c r="K684" i="41"/>
  <c r="K687" i="41" s="1"/>
  <c r="K652" i="41"/>
  <c r="K654" i="41" s="1"/>
  <c r="K625" i="41"/>
  <c r="K629" i="41" s="1"/>
  <c r="K589" i="41"/>
  <c r="K593" i="41" s="1"/>
  <c r="K697" i="41"/>
  <c r="K699" i="41" s="1"/>
  <c r="K640" i="41"/>
  <c r="K642" i="41" s="1"/>
  <c r="K607" i="41"/>
  <c r="K609" i="41" s="1"/>
  <c r="K573" i="41"/>
  <c r="K578" i="41" s="1"/>
  <c r="K542" i="41"/>
  <c r="K543" i="41" s="1"/>
  <c r="P736" i="41"/>
  <c r="AE736" i="41" s="1"/>
  <c r="I684" i="41"/>
  <c r="I688" i="41" s="1"/>
  <c r="I640" i="41"/>
  <c r="I642" i="41" s="1"/>
  <c r="I668" i="41"/>
  <c r="I670" i="41" s="1"/>
  <c r="I625" i="41"/>
  <c r="I633" i="41" s="1"/>
  <c r="I498" i="41"/>
  <c r="I501" i="41" s="1"/>
  <c r="I711" i="41"/>
  <c r="I712" i="41" s="1"/>
  <c r="I607" i="41"/>
  <c r="I615" i="41" s="1"/>
  <c r="I527" i="41"/>
  <c r="I528" i="41" s="1"/>
  <c r="K558" i="41"/>
  <c r="K566" i="41" s="1"/>
  <c r="K527" i="41"/>
  <c r="K533" i="41" s="1"/>
  <c r="I542" i="41"/>
  <c r="I546" i="41" s="1"/>
  <c r="I513" i="41"/>
  <c r="I515" i="41" s="1"/>
  <c r="I589" i="41"/>
  <c r="I590" i="41" s="1"/>
  <c r="K469" i="41"/>
  <c r="K470" i="41" s="1"/>
  <c r="Q734" i="41"/>
  <c r="AC734" i="41" s="1"/>
  <c r="AC733" i="41"/>
  <c r="P735" i="41"/>
  <c r="AE735" i="41" s="1"/>
  <c r="AE733" i="41"/>
  <c r="K513" i="41"/>
  <c r="K515" i="41" s="1"/>
  <c r="K396" i="41"/>
  <c r="K399" i="41" s="1"/>
  <c r="N736" i="41"/>
  <c r="AD736" i="41" s="1"/>
  <c r="AD733" i="41"/>
  <c r="K484" i="41"/>
  <c r="K488" i="41" s="1"/>
  <c r="K455" i="41"/>
  <c r="K457" i="41" s="1"/>
  <c r="K427" i="41"/>
  <c r="K428" i="41" s="1"/>
  <c r="I396" i="41"/>
  <c r="AD727" i="41"/>
  <c r="K498" i="41"/>
  <c r="K499" i="41" s="1"/>
  <c r="K443" i="41"/>
  <c r="K412" i="41"/>
  <c r="K413" i="41" s="1"/>
  <c r="I484" i="41"/>
  <c r="I488" i="41" s="1"/>
  <c r="J625" i="41"/>
  <c r="J627" i="41" s="1"/>
  <c r="I427" i="41"/>
  <c r="P737" i="41"/>
  <c r="Z752" i="41"/>
  <c r="Z738" i="41"/>
  <c r="AE727" i="41"/>
  <c r="J697" i="41"/>
  <c r="J684" i="41"/>
  <c r="J668" i="41"/>
  <c r="J675" i="41" s="1"/>
  <c r="J573" i="41"/>
  <c r="J576" i="41" s="1"/>
  <c r="J484" i="41"/>
  <c r="J485" i="41" s="1"/>
  <c r="I319" i="41"/>
  <c r="I334" i="41"/>
  <c r="I350" i="41"/>
  <c r="I412" i="41"/>
  <c r="I420" i="41" s="1"/>
  <c r="I443" i="41"/>
  <c r="I469" i="41"/>
  <c r="I558" i="41"/>
  <c r="I566" i="41" s="1"/>
  <c r="J640" i="41"/>
  <c r="J642" i="41" s="1"/>
  <c r="J607" i="41"/>
  <c r="J319" i="41"/>
  <c r="J652" i="41"/>
  <c r="J711" i="41"/>
  <c r="J558" i="41"/>
  <c r="J563" i="41" s="1"/>
  <c r="J498" i="41"/>
  <c r="J503" i="41" s="1"/>
  <c r="J381" i="41"/>
  <c r="J384" i="41" s="1"/>
  <c r="AB738" i="41"/>
  <c r="AA752" i="41"/>
  <c r="N734" i="41"/>
  <c r="AD734" i="41" s="1"/>
  <c r="N737" i="41"/>
  <c r="AD737" i="41" s="1"/>
  <c r="I381" i="41"/>
  <c r="I384" i="41" s="1"/>
  <c r="K365" i="41"/>
  <c r="N735" i="41"/>
  <c r="AD735" i="41" s="1"/>
  <c r="I307" i="41"/>
  <c r="AC727" i="41"/>
  <c r="AA738" i="41"/>
  <c r="K307" i="41"/>
  <c r="J542" i="41"/>
  <c r="J513" i="41"/>
  <c r="J455" i="41"/>
  <c r="J443" i="41"/>
  <c r="J427" i="41"/>
  <c r="J365" i="41"/>
  <c r="J527" i="41"/>
  <c r="J469" i="41"/>
  <c r="K319" i="41"/>
  <c r="K381" i="41"/>
  <c r="J307" i="41"/>
  <c r="J334" i="41"/>
  <c r="J396" i="41"/>
  <c r="J412" i="41"/>
  <c r="AB752" i="41"/>
  <c r="Q737" i="41"/>
  <c r="AC737" i="41" s="1"/>
  <c r="M737" i="41"/>
  <c r="Q736" i="41"/>
  <c r="AC736" i="41" s="1"/>
  <c r="M736" i="41"/>
  <c r="Q735" i="41"/>
  <c r="AC735" i="41" s="1"/>
  <c r="M735" i="41"/>
  <c r="O737" i="41"/>
  <c r="O736" i="41"/>
  <c r="O735" i="41"/>
  <c r="L876" i="41" l="1"/>
  <c r="L875" i="41"/>
  <c r="L874" i="41"/>
  <c r="L872" i="41"/>
  <c r="L871" i="41"/>
  <c r="L873" i="41"/>
  <c r="L870" i="41"/>
  <c r="L869" i="41"/>
  <c r="L877" i="41"/>
  <c r="AD868" i="41"/>
  <c r="N874" i="41"/>
  <c r="N872" i="41"/>
  <c r="N876" i="41"/>
  <c r="AD876" i="41" s="1"/>
  <c r="N877" i="41"/>
  <c r="AD877" i="41" s="1"/>
  <c r="N869" i="41"/>
  <c r="N873" i="41"/>
  <c r="AD873" i="41" s="1"/>
  <c r="N871" i="41"/>
  <c r="N870" i="41"/>
  <c r="AD870" i="41" s="1"/>
  <c r="N875" i="41"/>
  <c r="AD875" i="41" s="1"/>
  <c r="M874" i="41"/>
  <c r="M873" i="41"/>
  <c r="M872" i="41"/>
  <c r="M871" i="41"/>
  <c r="M875" i="41"/>
  <c r="M869" i="41"/>
  <c r="M877" i="41"/>
  <c r="M876" i="41"/>
  <c r="M870" i="41"/>
  <c r="O872" i="41"/>
  <c r="O877" i="41"/>
  <c r="O875" i="41"/>
  <c r="O869" i="41"/>
  <c r="O874" i="41"/>
  <c r="O871" i="41"/>
  <c r="O870" i="41"/>
  <c r="O873" i="41"/>
  <c r="O876" i="41"/>
  <c r="AE868" i="41"/>
  <c r="P877" i="41"/>
  <c r="AE877" i="41" s="1"/>
  <c r="P871" i="41"/>
  <c r="AE871" i="41" s="1"/>
  <c r="P876" i="41"/>
  <c r="AE876" i="41" s="1"/>
  <c r="P869" i="41"/>
  <c r="P872" i="41"/>
  <c r="AE872" i="41" s="1"/>
  <c r="P870" i="41"/>
  <c r="AE870" i="41" s="1"/>
  <c r="P875" i="41"/>
  <c r="AE875" i="41" s="1"/>
  <c r="P873" i="41"/>
  <c r="AE873" i="41" s="1"/>
  <c r="P874" i="41"/>
  <c r="AE874" i="41" s="1"/>
  <c r="AC868" i="41"/>
  <c r="Q872" i="41"/>
  <c r="AC872" i="41" s="1"/>
  <c r="Q875" i="41"/>
  <c r="AC875" i="41" s="1"/>
  <c r="Q874" i="41"/>
  <c r="AC874" i="41" s="1"/>
  <c r="Q873" i="41"/>
  <c r="AC873" i="41" s="1"/>
  <c r="Q876" i="41"/>
  <c r="AC876" i="41" s="1"/>
  <c r="Q870" i="41"/>
  <c r="AC870" i="41" s="1"/>
  <c r="Q877" i="41"/>
  <c r="AC877" i="41" s="1"/>
  <c r="Q871" i="41"/>
  <c r="AC871" i="41" s="1"/>
  <c r="Q869" i="41"/>
  <c r="AE779" i="41"/>
  <c r="P786" i="41"/>
  <c r="P780" i="41"/>
  <c r="P785" i="41"/>
  <c r="AE785" i="41" s="1"/>
  <c r="P784" i="41"/>
  <c r="AE784" i="41" s="1"/>
  <c r="P787" i="41"/>
  <c r="AE787" i="41" s="1"/>
  <c r="P783" i="41"/>
  <c r="AE783" i="41" s="1"/>
  <c r="P782" i="41"/>
  <c r="AE782" i="41" s="1"/>
  <c r="P781" i="41"/>
  <c r="AE781" i="41" s="1"/>
  <c r="M819" i="41"/>
  <c r="M823" i="41"/>
  <c r="M818" i="41"/>
  <c r="M822" i="41"/>
  <c r="M821" i="41"/>
  <c r="M820" i="41"/>
  <c r="M817" i="41"/>
  <c r="M816" i="41"/>
  <c r="L767" i="41"/>
  <c r="L765" i="41"/>
  <c r="L764" i="41"/>
  <c r="L762" i="41"/>
  <c r="L769" i="41"/>
  <c r="L768" i="41"/>
  <c r="L766" i="41"/>
  <c r="L763" i="41"/>
  <c r="L761" i="41"/>
  <c r="AD796" i="41"/>
  <c r="N799" i="41"/>
  <c r="AD799" i="41" s="1"/>
  <c r="N798" i="41"/>
  <c r="AD798" i="41" s="1"/>
  <c r="N803" i="41"/>
  <c r="AD803" i="41" s="1"/>
  <c r="N804" i="41"/>
  <c r="AD804" i="41" s="1"/>
  <c r="N805" i="41"/>
  <c r="AD805" i="41" s="1"/>
  <c r="N802" i="41"/>
  <c r="AD802" i="41" s="1"/>
  <c r="N801" i="41"/>
  <c r="AD801" i="41" s="1"/>
  <c r="N800" i="41"/>
  <c r="AD800" i="41" s="1"/>
  <c r="N797" i="41"/>
  <c r="AE760" i="41"/>
  <c r="P766" i="41"/>
  <c r="AE766" i="41" s="1"/>
  <c r="P765" i="41"/>
  <c r="AE765" i="41" s="1"/>
  <c r="P767" i="41"/>
  <c r="AE767" i="41" s="1"/>
  <c r="P762" i="41"/>
  <c r="AE762" i="41" s="1"/>
  <c r="P769" i="41"/>
  <c r="AE769" i="41" s="1"/>
  <c r="P761" i="41"/>
  <c r="P768" i="41"/>
  <c r="AE768" i="41" s="1"/>
  <c r="P764" i="41"/>
  <c r="AE764" i="41" s="1"/>
  <c r="P763" i="41"/>
  <c r="AE763" i="41" s="1"/>
  <c r="N819" i="41"/>
  <c r="AD819" i="41" s="1"/>
  <c r="N818" i="41"/>
  <c r="AD818" i="41" s="1"/>
  <c r="N817" i="41"/>
  <c r="AD817" i="41" s="1"/>
  <c r="N823" i="41"/>
  <c r="AD823" i="41" s="1"/>
  <c r="N820" i="41"/>
  <c r="AD820" i="41" s="1"/>
  <c r="N822" i="41"/>
  <c r="AD822" i="41" s="1"/>
  <c r="N821" i="41"/>
  <c r="AD821" i="41" s="1"/>
  <c r="N816" i="41"/>
  <c r="M805" i="41"/>
  <c r="M798" i="41"/>
  <c r="M799" i="41"/>
  <c r="M804" i="41"/>
  <c r="M803" i="41"/>
  <c r="M802" i="41"/>
  <c r="M801" i="41"/>
  <c r="M800" i="41"/>
  <c r="M797" i="41"/>
  <c r="O799" i="41"/>
  <c r="O798" i="41"/>
  <c r="O804" i="41"/>
  <c r="O803" i="41"/>
  <c r="O797" i="41"/>
  <c r="O805" i="41"/>
  <c r="O802" i="41"/>
  <c r="O801" i="41"/>
  <c r="O800" i="41"/>
  <c r="AC796" i="41"/>
  <c r="Q804" i="41"/>
  <c r="AC804" i="41" s="1"/>
  <c r="Q797" i="41"/>
  <c r="Q798" i="41"/>
  <c r="AC798" i="41" s="1"/>
  <c r="Q803" i="41"/>
  <c r="AC803" i="41" s="1"/>
  <c r="Q805" i="41"/>
  <c r="AC805" i="41" s="1"/>
  <c r="Q802" i="41"/>
  <c r="AC802" i="41" s="1"/>
  <c r="Q801" i="41"/>
  <c r="AC801" i="41" s="1"/>
  <c r="Q800" i="41"/>
  <c r="AC800" i="41" s="1"/>
  <c r="Q799" i="41"/>
  <c r="AC799" i="41" s="1"/>
  <c r="L787" i="41"/>
  <c r="L786" i="41"/>
  <c r="L785" i="41"/>
  <c r="L784" i="41"/>
  <c r="L783" i="41"/>
  <c r="L782" i="41"/>
  <c r="L781" i="41"/>
  <c r="L780" i="41"/>
  <c r="M781" i="41"/>
  <c r="M780" i="41"/>
  <c r="M786" i="41"/>
  <c r="M785" i="41"/>
  <c r="M787" i="41"/>
  <c r="M784" i="41"/>
  <c r="M783" i="41"/>
  <c r="M782" i="41"/>
  <c r="L837" i="41"/>
  <c r="L836" i="41"/>
  <c r="L835" i="41"/>
  <c r="L834" i="41"/>
  <c r="L833" i="41"/>
  <c r="L841" i="41"/>
  <c r="L840" i="41"/>
  <c r="L839" i="41"/>
  <c r="L838" i="41"/>
  <c r="AC779" i="41"/>
  <c r="Q780" i="41"/>
  <c r="Q784" i="41"/>
  <c r="AC784" i="41" s="1"/>
  <c r="Q785" i="41"/>
  <c r="AC785" i="41" s="1"/>
  <c r="Q787" i="41"/>
  <c r="AC787" i="41" s="1"/>
  <c r="Q783" i="41"/>
  <c r="AC783" i="41" s="1"/>
  <c r="Q786" i="41"/>
  <c r="AC786" i="41" s="1"/>
  <c r="Q782" i="41"/>
  <c r="AC782" i="41" s="1"/>
  <c r="Q781" i="41"/>
  <c r="AC781" i="41" s="1"/>
  <c r="L802" i="41"/>
  <c r="L797" i="41"/>
  <c r="L801" i="41"/>
  <c r="L800" i="41"/>
  <c r="L799" i="41"/>
  <c r="L798" i="41"/>
  <c r="L805" i="41"/>
  <c r="L804" i="41"/>
  <c r="L803" i="41"/>
  <c r="AE796" i="41"/>
  <c r="P798" i="41"/>
  <c r="AE798" i="41" s="1"/>
  <c r="P804" i="41"/>
  <c r="AE804" i="41" s="1"/>
  <c r="P803" i="41"/>
  <c r="AE803" i="41" s="1"/>
  <c r="P797" i="41"/>
  <c r="P800" i="41"/>
  <c r="AE800" i="41" s="1"/>
  <c r="P805" i="41"/>
  <c r="AE805" i="41" s="1"/>
  <c r="P802" i="41"/>
  <c r="AE802" i="41" s="1"/>
  <c r="P801" i="41"/>
  <c r="AE801" i="41" s="1"/>
  <c r="P799" i="41"/>
  <c r="AE799" i="41" s="1"/>
  <c r="L818" i="41"/>
  <c r="L817" i="41"/>
  <c r="L819" i="41"/>
  <c r="L823" i="41"/>
  <c r="L822" i="41"/>
  <c r="L821" i="41"/>
  <c r="L820" i="41"/>
  <c r="AD760" i="41"/>
  <c r="N761" i="41"/>
  <c r="N765" i="41"/>
  <c r="AD765" i="41" s="1"/>
  <c r="N766" i="41"/>
  <c r="AD766" i="41" s="1"/>
  <c r="N762" i="41"/>
  <c r="AD762" i="41" s="1"/>
  <c r="N769" i="41"/>
  <c r="AD769" i="41" s="1"/>
  <c r="N768" i="41"/>
  <c r="AD768" i="41" s="1"/>
  <c r="N767" i="41"/>
  <c r="AD767" i="41" s="1"/>
  <c r="N763" i="41"/>
  <c r="AD763" i="41" s="1"/>
  <c r="N764" i="41"/>
  <c r="AD764" i="41" s="1"/>
  <c r="M767" i="41"/>
  <c r="M761" i="41"/>
  <c r="M766" i="41"/>
  <c r="M765" i="41"/>
  <c r="M769" i="41"/>
  <c r="M762" i="41"/>
  <c r="M768" i="41"/>
  <c r="M763" i="41"/>
  <c r="M764" i="41"/>
  <c r="O761" i="41"/>
  <c r="O766" i="41"/>
  <c r="O765" i="41"/>
  <c r="O769" i="41"/>
  <c r="O762" i="41"/>
  <c r="O768" i="41"/>
  <c r="O767" i="41"/>
  <c r="O763" i="41"/>
  <c r="O764" i="41"/>
  <c r="P823" i="41"/>
  <c r="AE823" i="41" s="1"/>
  <c r="P817" i="41"/>
  <c r="AE817" i="41" s="1"/>
  <c r="P818" i="41"/>
  <c r="AE818" i="41" s="1"/>
  <c r="P822" i="41"/>
  <c r="AE822" i="41" s="1"/>
  <c r="P820" i="41"/>
  <c r="AE820" i="41" s="1"/>
  <c r="P821" i="41"/>
  <c r="AE821" i="41" s="1"/>
  <c r="P819" i="41"/>
  <c r="AE819" i="41" s="1"/>
  <c r="P816" i="41"/>
  <c r="AE816" i="41" s="1"/>
  <c r="J351" i="41"/>
  <c r="J355" i="41"/>
  <c r="AD832" i="41"/>
  <c r="N837" i="41"/>
  <c r="AD837" i="41" s="1"/>
  <c r="N836" i="41"/>
  <c r="AD836" i="41" s="1"/>
  <c r="N841" i="41"/>
  <c r="AD841" i="41" s="1"/>
  <c r="N838" i="41"/>
  <c r="AD838" i="41" s="1"/>
  <c r="AD872" i="41"/>
  <c r="N834" i="41"/>
  <c r="AD834" i="41" s="1"/>
  <c r="AD871" i="41"/>
  <c r="AD874" i="41"/>
  <c r="N839" i="41"/>
  <c r="AD839" i="41" s="1"/>
  <c r="N835" i="41"/>
  <c r="AD835" i="41" s="1"/>
  <c r="N840" i="41"/>
  <c r="AD840" i="41" s="1"/>
  <c r="N833" i="41"/>
  <c r="AC760" i="41"/>
  <c r="Q766" i="41"/>
  <c r="AC766" i="41" s="1"/>
  <c r="Q765" i="41"/>
  <c r="AC765" i="41" s="1"/>
  <c r="Q762" i="41"/>
  <c r="AC762" i="41" s="1"/>
  <c r="Q769" i="41"/>
  <c r="AC769" i="41" s="1"/>
  <c r="Q761" i="41"/>
  <c r="Q768" i="41"/>
  <c r="AC768" i="41" s="1"/>
  <c r="Q767" i="41"/>
  <c r="AC767" i="41" s="1"/>
  <c r="Q764" i="41"/>
  <c r="AC764" i="41" s="1"/>
  <c r="Q763" i="41"/>
  <c r="AC763" i="41" s="1"/>
  <c r="O837" i="41"/>
  <c r="O841" i="41"/>
  <c r="O836" i="41"/>
  <c r="O839" i="41"/>
  <c r="O838" i="41"/>
  <c r="O835" i="41"/>
  <c r="O834" i="41"/>
  <c r="O840" i="41"/>
  <c r="O833" i="41"/>
  <c r="J358" i="41"/>
  <c r="AD779" i="41"/>
  <c r="N786" i="41"/>
  <c r="AD786" i="41" s="1"/>
  <c r="N780" i="41"/>
  <c r="N785" i="41"/>
  <c r="AD785" i="41" s="1"/>
  <c r="N781" i="41"/>
  <c r="AD781" i="41" s="1"/>
  <c r="N787" i="41"/>
  <c r="AD787" i="41" s="1"/>
  <c r="N784" i="41"/>
  <c r="AD784" i="41" s="1"/>
  <c r="N783" i="41"/>
  <c r="AD783" i="41" s="1"/>
  <c r="N782" i="41"/>
  <c r="AD782" i="41" s="1"/>
  <c r="O823" i="41"/>
  <c r="O818" i="41"/>
  <c r="O817" i="41"/>
  <c r="O821" i="41"/>
  <c r="O822" i="41"/>
  <c r="O820" i="41"/>
  <c r="O819" i="41"/>
  <c r="O816" i="41"/>
  <c r="M837" i="41"/>
  <c r="M836" i="41"/>
  <c r="M839" i="41"/>
  <c r="M838" i="41"/>
  <c r="M835" i="41"/>
  <c r="M834" i="41"/>
  <c r="M841" i="41"/>
  <c r="M840" i="41"/>
  <c r="M833" i="41"/>
  <c r="Q818" i="41"/>
  <c r="AC818" i="41" s="1"/>
  <c r="Q823" i="41"/>
  <c r="AC823" i="41" s="1"/>
  <c r="Q817" i="41"/>
  <c r="AC817" i="41" s="1"/>
  <c r="Q822" i="41"/>
  <c r="AC822" i="41" s="1"/>
  <c r="Q821" i="41"/>
  <c r="AC821" i="41" s="1"/>
  <c r="Q820" i="41"/>
  <c r="AC820" i="41" s="1"/>
  <c r="Q819" i="41"/>
  <c r="AC819" i="41" s="1"/>
  <c r="Q816" i="41"/>
  <c r="AC832" i="41"/>
  <c r="Q841" i="41"/>
  <c r="AC841" i="41" s="1"/>
  <c r="Q836" i="41"/>
  <c r="AC836" i="41" s="1"/>
  <c r="Q835" i="41"/>
  <c r="AC835" i="41" s="1"/>
  <c r="Q839" i="41"/>
  <c r="AC839" i="41" s="1"/>
  <c r="Q838" i="41"/>
  <c r="AC838" i="41" s="1"/>
  <c r="Q837" i="41"/>
  <c r="AC837" i="41" s="1"/>
  <c r="Q834" i="41"/>
  <c r="AC834" i="41" s="1"/>
  <c r="Q840" i="41"/>
  <c r="AC840" i="41" s="1"/>
  <c r="Q833" i="41"/>
  <c r="J353" i="41"/>
  <c r="J357" i="41"/>
  <c r="O786" i="41"/>
  <c r="O780" i="41"/>
  <c r="O785" i="41"/>
  <c r="O787" i="41"/>
  <c r="O783" i="41"/>
  <c r="O784" i="41"/>
  <c r="O782" i="41"/>
  <c r="O781" i="41"/>
  <c r="AE832" i="41"/>
  <c r="P837" i="41"/>
  <c r="AE837" i="41" s="1"/>
  <c r="P836" i="41"/>
  <c r="AE836" i="41" s="1"/>
  <c r="P841" i="41"/>
  <c r="AE841" i="41" s="1"/>
  <c r="P835" i="41"/>
  <c r="AE835" i="41" s="1"/>
  <c r="P838" i="41"/>
  <c r="AE838" i="41" s="1"/>
  <c r="P834" i="41"/>
  <c r="AE834" i="41" s="1"/>
  <c r="P839" i="41"/>
  <c r="AE839" i="41" s="1"/>
  <c r="P840" i="41"/>
  <c r="AE840" i="41" s="1"/>
  <c r="P833" i="41"/>
  <c r="J354" i="41"/>
  <c r="J356" i="41"/>
  <c r="P751" i="41"/>
  <c r="AE751" i="41" s="1"/>
  <c r="Q751" i="41"/>
  <c r="AC751" i="41" s="1"/>
  <c r="L744" i="41"/>
  <c r="M746" i="41"/>
  <c r="O747" i="41"/>
  <c r="K673" i="41"/>
  <c r="L750" i="41"/>
  <c r="L749" i="41"/>
  <c r="O726" i="41"/>
  <c r="L747" i="41"/>
  <c r="O857" i="41"/>
  <c r="O855" i="41"/>
  <c r="O853" i="41"/>
  <c r="O859" i="41"/>
  <c r="O858" i="41"/>
  <c r="O856" i="41"/>
  <c r="O854" i="41"/>
  <c r="P859" i="41"/>
  <c r="AE859" i="41" s="1"/>
  <c r="P858" i="41"/>
  <c r="AE858" i="41" s="1"/>
  <c r="P856" i="41"/>
  <c r="AE856" i="41" s="1"/>
  <c r="P854" i="41"/>
  <c r="AE854" i="41" s="1"/>
  <c r="P857" i="41"/>
  <c r="AE857" i="41" s="1"/>
  <c r="P855" i="41"/>
  <c r="AE855" i="41" s="1"/>
  <c r="P853" i="41"/>
  <c r="AE853" i="41" s="1"/>
  <c r="Q859" i="41"/>
  <c r="AC859" i="41" s="1"/>
  <c r="Q858" i="41"/>
  <c r="AC858" i="41" s="1"/>
  <c r="Q856" i="41"/>
  <c r="AC856" i="41" s="1"/>
  <c r="Q854" i="41"/>
  <c r="AC854" i="41" s="1"/>
  <c r="Q857" i="41"/>
  <c r="AC857" i="41" s="1"/>
  <c r="Q855" i="41"/>
  <c r="AC855" i="41" s="1"/>
  <c r="Q853" i="41"/>
  <c r="AC853" i="41" s="1"/>
  <c r="M859" i="41"/>
  <c r="M858" i="41"/>
  <c r="M856" i="41"/>
  <c r="M854" i="41"/>
  <c r="M857" i="41"/>
  <c r="M855" i="41"/>
  <c r="M853" i="41"/>
  <c r="N859" i="41"/>
  <c r="AD859" i="41" s="1"/>
  <c r="N857" i="41"/>
  <c r="AD857" i="41" s="1"/>
  <c r="N855" i="41"/>
  <c r="AD855" i="41" s="1"/>
  <c r="N853" i="41"/>
  <c r="AD853" i="41" s="1"/>
  <c r="N856" i="41"/>
  <c r="AD856" i="41" s="1"/>
  <c r="N854" i="41"/>
  <c r="AD854" i="41" s="1"/>
  <c r="N858" i="41"/>
  <c r="AD858" i="41" s="1"/>
  <c r="L859" i="41"/>
  <c r="L858" i="41"/>
  <c r="L856" i="41"/>
  <c r="L854" i="41"/>
  <c r="L857" i="41"/>
  <c r="L855" i="41"/>
  <c r="L853" i="41"/>
  <c r="I592" i="41"/>
  <c r="I596" i="41"/>
  <c r="K563" i="41"/>
  <c r="I459" i="41"/>
  <c r="K504" i="41"/>
  <c r="L746" i="41"/>
  <c r="L745" i="41"/>
  <c r="I598" i="41"/>
  <c r="I595" i="41"/>
  <c r="I594" i="41"/>
  <c r="I591" i="41"/>
  <c r="K561" i="41"/>
  <c r="I461" i="41"/>
  <c r="K670" i="41"/>
  <c r="L751" i="41"/>
  <c r="K672" i="41"/>
  <c r="K461" i="41"/>
  <c r="L748" i="41"/>
  <c r="K675" i="41"/>
  <c r="K671" i="41"/>
  <c r="K565" i="41"/>
  <c r="K674" i="41"/>
  <c r="K560" i="41"/>
  <c r="K564" i="41"/>
  <c r="Q750" i="41"/>
  <c r="AC750" i="41" s="1"/>
  <c r="Q749" i="41"/>
  <c r="AC749" i="41" s="1"/>
  <c r="Q748" i="41"/>
  <c r="AC748" i="41" s="1"/>
  <c r="K713" i="41"/>
  <c r="Q746" i="41"/>
  <c r="AC746" i="41" s="1"/>
  <c r="K487" i="41"/>
  <c r="Q747" i="41"/>
  <c r="AC747" i="41" s="1"/>
  <c r="K354" i="41"/>
  <c r="I673" i="41"/>
  <c r="J389" i="41"/>
  <c r="J590" i="41"/>
  <c r="J593" i="41"/>
  <c r="I675" i="41"/>
  <c r="I671" i="41"/>
  <c r="J596" i="41"/>
  <c r="J594" i="41"/>
  <c r="K702" i="41"/>
  <c r="J591" i="41"/>
  <c r="K700" i="41"/>
  <c r="K459" i="41"/>
  <c r="I457" i="41"/>
  <c r="J598" i="41"/>
  <c r="K353" i="41"/>
  <c r="K456" i="41"/>
  <c r="K458" i="41"/>
  <c r="J595" i="41"/>
  <c r="K355" i="41"/>
  <c r="I674" i="41"/>
  <c r="K460" i="41"/>
  <c r="I669" i="41"/>
  <c r="J597" i="41"/>
  <c r="K356" i="41"/>
  <c r="K475" i="41"/>
  <c r="I530" i="41"/>
  <c r="I698" i="41"/>
  <c r="K562" i="41"/>
  <c r="L738" i="41"/>
  <c r="K559" i="41"/>
  <c r="I534" i="41"/>
  <c r="K698" i="41"/>
  <c r="I370" i="41"/>
  <c r="K351" i="41"/>
  <c r="K704" i="41"/>
  <c r="K357" i="41"/>
  <c r="K714" i="41"/>
  <c r="I532" i="41"/>
  <c r="K701" i="41"/>
  <c r="K352" i="41"/>
  <c r="K712" i="41"/>
  <c r="I529" i="41"/>
  <c r="K703" i="41"/>
  <c r="I535" i="41"/>
  <c r="K631" i="41"/>
  <c r="I701" i="41"/>
  <c r="I367" i="41"/>
  <c r="I629" i="41"/>
  <c r="I702" i="41"/>
  <c r="I368" i="41"/>
  <c r="I369" i="41"/>
  <c r="I699" i="41"/>
  <c r="I371" i="41"/>
  <c r="I700" i="41"/>
  <c r="I372" i="41"/>
  <c r="I632" i="41"/>
  <c r="K546" i="41"/>
  <c r="I703" i="41"/>
  <c r="I373" i="41"/>
  <c r="Q852" i="41"/>
  <c r="L852" i="41"/>
  <c r="N751" i="41"/>
  <c r="AD751" i="41" s="1"/>
  <c r="P852" i="41"/>
  <c r="N852" i="41"/>
  <c r="AE786" i="41"/>
  <c r="M852" i="41"/>
  <c r="O852" i="41"/>
  <c r="L816" i="41"/>
  <c r="AE815" i="41"/>
  <c r="J489" i="41"/>
  <c r="J487" i="41"/>
  <c r="J490" i="41"/>
  <c r="I656" i="41"/>
  <c r="I593" i="41"/>
  <c r="AD815" i="41"/>
  <c r="J488" i="41"/>
  <c r="I597" i="41"/>
  <c r="K338" i="41"/>
  <c r="I657" i="41"/>
  <c r="K342" i="41"/>
  <c r="AC815" i="41"/>
  <c r="J486" i="41"/>
  <c r="I576" i="41"/>
  <c r="I577" i="41"/>
  <c r="I580" i="41"/>
  <c r="M748" i="41"/>
  <c r="M745" i="41"/>
  <c r="I575" i="41"/>
  <c r="K339" i="41"/>
  <c r="I653" i="41"/>
  <c r="K416" i="41"/>
  <c r="I574" i="41"/>
  <c r="M749" i="41"/>
  <c r="I655" i="41"/>
  <c r="K335" i="41"/>
  <c r="I578" i="41"/>
  <c r="K340" i="41"/>
  <c r="K414" i="41"/>
  <c r="I579" i="41"/>
  <c r="K417" i="41"/>
  <c r="K341" i="41"/>
  <c r="I658" i="41"/>
  <c r="K419" i="41"/>
  <c r="K415" i="41"/>
  <c r="K420" i="41"/>
  <c r="K336" i="41"/>
  <c r="I460" i="41"/>
  <c r="I458" i="41"/>
  <c r="I659" i="41"/>
  <c r="K473" i="41"/>
  <c r="I533" i="41"/>
  <c r="I531" i="41"/>
  <c r="I672" i="41"/>
  <c r="K628" i="41"/>
  <c r="K685" i="41"/>
  <c r="N748" i="41"/>
  <c r="AD748" i="41" s="1"/>
  <c r="K686" i="41"/>
  <c r="K474" i="41"/>
  <c r="J645" i="41"/>
  <c r="K633" i="41"/>
  <c r="K577" i="41"/>
  <c r="K627" i="41"/>
  <c r="I610" i="41"/>
  <c r="K580" i="41"/>
  <c r="K576" i="41"/>
  <c r="I611" i="41"/>
  <c r="I612" i="41"/>
  <c r="K630" i="41"/>
  <c r="K574" i="41"/>
  <c r="I614" i="41"/>
  <c r="K632" i="41"/>
  <c r="K575" i="41"/>
  <c r="K581" i="41"/>
  <c r="K579" i="41"/>
  <c r="K626" i="41"/>
  <c r="J44" i="41"/>
  <c r="I616" i="41"/>
  <c r="I548" i="41"/>
  <c r="I550" i="41"/>
  <c r="I516" i="41"/>
  <c r="I549" i="41"/>
  <c r="I613" i="41"/>
  <c r="I608" i="41"/>
  <c r="I609" i="41"/>
  <c r="I543" i="41"/>
  <c r="K644" i="41"/>
  <c r="I686" i="41"/>
  <c r="I489" i="41"/>
  <c r="I626" i="41"/>
  <c r="K688" i="41"/>
  <c r="I687" i="41"/>
  <c r="K643" i="41"/>
  <c r="Q723" i="41"/>
  <c r="AG723" i="41" s="1"/>
  <c r="I685" i="41"/>
  <c r="Q724" i="41"/>
  <c r="AG724" i="41" s="1"/>
  <c r="I627" i="41"/>
  <c r="I499" i="41"/>
  <c r="Q725" i="41"/>
  <c r="AG725" i="41" s="1"/>
  <c r="I631" i="41"/>
  <c r="J643" i="41"/>
  <c r="K611" i="41"/>
  <c r="I630" i="41"/>
  <c r="K641" i="41"/>
  <c r="I418" i="41"/>
  <c r="I628" i="41"/>
  <c r="K645" i="41"/>
  <c r="Q726" i="41"/>
  <c r="AG726" i="41" s="1"/>
  <c r="P745" i="41"/>
  <c r="AE745" i="41" s="1"/>
  <c r="K514" i="41"/>
  <c r="K608" i="41"/>
  <c r="J671" i="41"/>
  <c r="K518" i="41"/>
  <c r="K612" i="41"/>
  <c r="K658" i="41"/>
  <c r="K653" i="41"/>
  <c r="K655" i="41"/>
  <c r="K519" i="41"/>
  <c r="K616" i="41"/>
  <c r="K434" i="41"/>
  <c r="K659" i="41"/>
  <c r="AG721" i="41"/>
  <c r="P747" i="41"/>
  <c r="AE747" i="41" s="1"/>
  <c r="K657" i="41"/>
  <c r="K517" i="41"/>
  <c r="K610" i="41"/>
  <c r="I503" i="41"/>
  <c r="K613" i="41"/>
  <c r="K614" i="41"/>
  <c r="I504" i="41"/>
  <c r="I500" i="41"/>
  <c r="K615" i="41"/>
  <c r="I502" i="41"/>
  <c r="K656" i="41"/>
  <c r="K402" i="41"/>
  <c r="K550" i="41"/>
  <c r="J499" i="41"/>
  <c r="K544" i="41"/>
  <c r="K548" i="41"/>
  <c r="K595" i="41"/>
  <c r="K594" i="41"/>
  <c r="K545" i="41"/>
  <c r="K591" i="41"/>
  <c r="K590" i="41"/>
  <c r="K596" i="41"/>
  <c r="K547" i="41"/>
  <c r="K598" i="41"/>
  <c r="J504" i="41"/>
  <c r="K592" i="41"/>
  <c r="I713" i="41"/>
  <c r="K549" i="41"/>
  <c r="K532" i="41"/>
  <c r="K597" i="41"/>
  <c r="K472" i="41"/>
  <c r="I402" i="41"/>
  <c r="K397" i="41"/>
  <c r="J580" i="41"/>
  <c r="I715" i="41"/>
  <c r="K531" i="41"/>
  <c r="I714" i="41"/>
  <c r="K535" i="41"/>
  <c r="K529" i="41"/>
  <c r="J575" i="41"/>
  <c r="J578" i="41"/>
  <c r="K534" i="41"/>
  <c r="J579" i="41"/>
  <c r="K528" i="41"/>
  <c r="K516" i="41"/>
  <c r="K530" i="41"/>
  <c r="I44" i="41"/>
  <c r="I397" i="41"/>
  <c r="I401" i="41"/>
  <c r="I641" i="41"/>
  <c r="I643" i="41"/>
  <c r="I645" i="41"/>
  <c r="I414" i="41"/>
  <c r="K503" i="41"/>
  <c r="J672" i="41"/>
  <c r="J674" i="41"/>
  <c r="J673" i="41"/>
  <c r="M751" i="41"/>
  <c r="M747" i="41"/>
  <c r="J626" i="41"/>
  <c r="K489" i="41"/>
  <c r="I517" i="41"/>
  <c r="I644" i="41"/>
  <c r="O724" i="41"/>
  <c r="I419" i="41"/>
  <c r="I490" i="41"/>
  <c r="J670" i="41"/>
  <c r="J669" i="41"/>
  <c r="M750" i="41"/>
  <c r="M744" i="41"/>
  <c r="K502" i="41"/>
  <c r="K485" i="41"/>
  <c r="P749" i="41"/>
  <c r="AE749" i="41" s="1"/>
  <c r="P750" i="41"/>
  <c r="AE750" i="41" s="1"/>
  <c r="I544" i="41"/>
  <c r="I545" i="41"/>
  <c r="I398" i="41"/>
  <c r="I404" i="41"/>
  <c r="I514" i="41"/>
  <c r="P746" i="41"/>
  <c r="AE746" i="41" s="1"/>
  <c r="P748" i="41"/>
  <c r="AE748" i="41" s="1"/>
  <c r="O725" i="41"/>
  <c r="I416" i="41"/>
  <c r="K500" i="41"/>
  <c r="I413" i="41"/>
  <c r="K486" i="41"/>
  <c r="I547" i="41"/>
  <c r="I399" i="41"/>
  <c r="I400" i="41"/>
  <c r="I519" i="41"/>
  <c r="K501" i="41"/>
  <c r="J630" i="41"/>
  <c r="J628" i="41"/>
  <c r="I485" i="41"/>
  <c r="J629" i="41"/>
  <c r="I487" i="41"/>
  <c r="K404" i="41"/>
  <c r="K403" i="41"/>
  <c r="K430" i="41"/>
  <c r="K398" i="41"/>
  <c r="K431" i="41"/>
  <c r="K490" i="41"/>
  <c r="I518" i="41"/>
  <c r="K418" i="41"/>
  <c r="I403" i="41"/>
  <c r="K401" i="41"/>
  <c r="P744" i="41"/>
  <c r="AE744" i="41" s="1"/>
  <c r="AE743" i="41"/>
  <c r="Q744" i="41"/>
  <c r="AC744" i="41" s="1"/>
  <c r="AC743" i="41"/>
  <c r="N744" i="41"/>
  <c r="AD744" i="41" s="1"/>
  <c r="AD743" i="41"/>
  <c r="Q745" i="41"/>
  <c r="AC745" i="41" s="1"/>
  <c r="O723" i="41"/>
  <c r="J644" i="41"/>
  <c r="J641" i="41"/>
  <c r="K471" i="41"/>
  <c r="K400" i="41"/>
  <c r="K433" i="41"/>
  <c r="K432" i="41"/>
  <c r="K435" i="41"/>
  <c r="I415" i="41"/>
  <c r="P738" i="41"/>
  <c r="AE737" i="41"/>
  <c r="AE738" i="41" s="1"/>
  <c r="K429" i="41"/>
  <c r="N749" i="41"/>
  <c r="AD749" i="41" s="1"/>
  <c r="J519" i="41"/>
  <c r="J515" i="41"/>
  <c r="J517" i="41"/>
  <c r="J518" i="41"/>
  <c r="J516" i="41"/>
  <c r="J514" i="41"/>
  <c r="J633" i="41"/>
  <c r="I486" i="41"/>
  <c r="I340" i="41"/>
  <c r="I339" i="41"/>
  <c r="I338" i="41"/>
  <c r="I337" i="41"/>
  <c r="I336" i="41"/>
  <c r="I341" i="41"/>
  <c r="I335" i="41"/>
  <c r="I342" i="41"/>
  <c r="K327" i="41"/>
  <c r="K322" i="41"/>
  <c r="K325" i="41"/>
  <c r="K321" i="41"/>
  <c r="K326" i="41"/>
  <c r="K324" i="41"/>
  <c r="K320" i="41"/>
  <c r="K323" i="41"/>
  <c r="J550" i="41"/>
  <c r="J546" i="41"/>
  <c r="J548" i="41"/>
  <c r="J544" i="41"/>
  <c r="J543" i="41"/>
  <c r="J549" i="41"/>
  <c r="J547" i="41"/>
  <c r="J545" i="41"/>
  <c r="J327" i="41"/>
  <c r="J326" i="41"/>
  <c r="J322" i="41"/>
  <c r="J325" i="41"/>
  <c r="J321" i="41"/>
  <c r="J324" i="41"/>
  <c r="J320" i="41"/>
  <c r="J323" i="41"/>
  <c r="I324" i="41"/>
  <c r="I323" i="41"/>
  <c r="I326" i="41"/>
  <c r="I322" i="41"/>
  <c r="I321" i="41"/>
  <c r="I325" i="41"/>
  <c r="I320" i="41"/>
  <c r="I327" i="41"/>
  <c r="J535" i="41"/>
  <c r="J531" i="41"/>
  <c r="J533" i="41"/>
  <c r="J529" i="41"/>
  <c r="J534" i="41"/>
  <c r="J532" i="41"/>
  <c r="J530" i="41"/>
  <c r="J528" i="41"/>
  <c r="J715" i="41"/>
  <c r="J713" i="41"/>
  <c r="J712" i="41"/>
  <c r="J714" i="41"/>
  <c r="J632" i="41"/>
  <c r="J631" i="41"/>
  <c r="I431" i="41"/>
  <c r="I428" i="41"/>
  <c r="I435" i="41"/>
  <c r="I432" i="41"/>
  <c r="I434" i="41"/>
  <c r="I433" i="41"/>
  <c r="I430" i="41"/>
  <c r="I429" i="41"/>
  <c r="K370" i="41"/>
  <c r="K366" i="41"/>
  <c r="K369" i="41"/>
  <c r="K372" i="41"/>
  <c r="K371" i="41"/>
  <c r="K373" i="41"/>
  <c r="K368" i="41"/>
  <c r="K367" i="41"/>
  <c r="J435" i="41"/>
  <c r="J431" i="41"/>
  <c r="J433" i="41"/>
  <c r="J429" i="41"/>
  <c r="J432" i="41"/>
  <c r="J430" i="41"/>
  <c r="J428" i="41"/>
  <c r="J434" i="41"/>
  <c r="I472" i="41"/>
  <c r="I473" i="41"/>
  <c r="I474" i="41"/>
  <c r="I471" i="41"/>
  <c r="I475" i="41"/>
  <c r="I470" i="41"/>
  <c r="J472" i="41"/>
  <c r="J474" i="41"/>
  <c r="J470" i="41"/>
  <c r="J471" i="41"/>
  <c r="J475" i="41"/>
  <c r="J473" i="41"/>
  <c r="J446" i="41"/>
  <c r="J448" i="41"/>
  <c r="J444" i="41"/>
  <c r="J447" i="41"/>
  <c r="J445" i="41"/>
  <c r="I445" i="41"/>
  <c r="I446" i="41"/>
  <c r="I447" i="41"/>
  <c r="I444" i="41"/>
  <c r="I448" i="41"/>
  <c r="K448" i="41"/>
  <c r="K444" i="41"/>
  <c r="K446" i="41"/>
  <c r="K447" i="41"/>
  <c r="K445" i="41"/>
  <c r="N745" i="41"/>
  <c r="AD745" i="41" s="1"/>
  <c r="J400" i="41"/>
  <c r="J399" i="41"/>
  <c r="J404" i="41"/>
  <c r="J403" i="41"/>
  <c r="J398" i="41"/>
  <c r="J397" i="41"/>
  <c r="J402" i="41"/>
  <c r="J401" i="41"/>
  <c r="J613" i="41"/>
  <c r="J609" i="41"/>
  <c r="J615" i="41"/>
  <c r="J611" i="41"/>
  <c r="J612" i="41"/>
  <c r="J610" i="41"/>
  <c r="J616" i="41"/>
  <c r="J608" i="41"/>
  <c r="J614" i="41"/>
  <c r="J687" i="41"/>
  <c r="J685" i="41"/>
  <c r="J688" i="41"/>
  <c r="J686" i="41"/>
  <c r="J341" i="41"/>
  <c r="J337" i="41"/>
  <c r="J339" i="41"/>
  <c r="J342" i="41"/>
  <c r="J336" i="41"/>
  <c r="J338" i="41"/>
  <c r="J340" i="41"/>
  <c r="J335" i="41"/>
  <c r="J372" i="41"/>
  <c r="J368" i="41"/>
  <c r="J370" i="41"/>
  <c r="J366" i="41"/>
  <c r="J371" i="41"/>
  <c r="J369" i="41"/>
  <c r="J373" i="41"/>
  <c r="J367" i="41"/>
  <c r="I355" i="41"/>
  <c r="I351" i="41"/>
  <c r="I353" i="41"/>
  <c r="I358" i="41"/>
  <c r="I357" i="41"/>
  <c r="I356" i="41"/>
  <c r="I354" i="41"/>
  <c r="I352" i="41"/>
  <c r="J702" i="41"/>
  <c r="J698" i="41"/>
  <c r="J704" i="41"/>
  <c r="J700" i="41"/>
  <c r="J701" i="41"/>
  <c r="J699" i="41"/>
  <c r="J703" i="41"/>
  <c r="J564" i="41"/>
  <c r="I313" i="41"/>
  <c r="J559" i="41"/>
  <c r="J561" i="41"/>
  <c r="N746" i="41"/>
  <c r="AD746" i="41" s="1"/>
  <c r="I310" i="41"/>
  <c r="J387" i="41"/>
  <c r="I312" i="41"/>
  <c r="J382" i="41"/>
  <c r="J386" i="41"/>
  <c r="N747" i="41"/>
  <c r="AD747" i="41" s="1"/>
  <c r="N750" i="41"/>
  <c r="AD750" i="41" s="1"/>
  <c r="I387" i="41"/>
  <c r="J388" i="41"/>
  <c r="I308" i="41"/>
  <c r="N738" i="41"/>
  <c r="J383" i="41"/>
  <c r="J500" i="41"/>
  <c r="J502" i="41"/>
  <c r="J501" i="41"/>
  <c r="J574" i="41"/>
  <c r="J581" i="41"/>
  <c r="J577" i="41"/>
  <c r="AF721" i="41"/>
  <c r="P723" i="41"/>
  <c r="P725" i="41"/>
  <c r="P722" i="41"/>
  <c r="P726" i="41"/>
  <c r="J560" i="41"/>
  <c r="J566" i="41"/>
  <c r="J565" i="41"/>
  <c r="J562" i="41"/>
  <c r="J653" i="41"/>
  <c r="J654" i="41"/>
  <c r="J657" i="41"/>
  <c r="J659" i="41"/>
  <c r="J656" i="41"/>
  <c r="J655" i="41"/>
  <c r="J658" i="41"/>
  <c r="I417" i="41"/>
  <c r="AD738" i="41"/>
  <c r="O745" i="41"/>
  <c r="O746" i="41"/>
  <c r="O744" i="41"/>
  <c r="O748" i="41"/>
  <c r="O749" i="41"/>
  <c r="O750" i="41"/>
  <c r="O751" i="41"/>
  <c r="J385" i="41"/>
  <c r="I563" i="41"/>
  <c r="I560" i="41"/>
  <c r="I562" i="41"/>
  <c r="I561" i="41"/>
  <c r="I559" i="41"/>
  <c r="I564" i="41"/>
  <c r="I565" i="41"/>
  <c r="I382" i="41"/>
  <c r="I388" i="41"/>
  <c r="I385" i="41"/>
  <c r="I383" i="41"/>
  <c r="K311" i="41"/>
  <c r="K313" i="41"/>
  <c r="O738" i="41"/>
  <c r="Q738" i="41"/>
  <c r="K312" i="41"/>
  <c r="I386" i="41"/>
  <c r="AC738" i="41"/>
  <c r="K308" i="41"/>
  <c r="I389" i="41"/>
  <c r="M738" i="41"/>
  <c r="K309" i="41"/>
  <c r="K310" i="41"/>
  <c r="I311" i="41"/>
  <c r="I309" i="41"/>
  <c r="AH721" i="41"/>
  <c r="K44" i="41"/>
  <c r="J311" i="41"/>
  <c r="J312" i="41"/>
  <c r="J309" i="41"/>
  <c r="J313" i="41"/>
  <c r="J308" i="41"/>
  <c r="J310" i="41"/>
  <c r="J458" i="41"/>
  <c r="J457" i="41"/>
  <c r="J461" i="41"/>
  <c r="J456" i="41"/>
  <c r="J460" i="41"/>
  <c r="J459" i="41"/>
  <c r="J415" i="41"/>
  <c r="J416" i="41"/>
  <c r="J418" i="41"/>
  <c r="J413" i="41"/>
  <c r="J417" i="41"/>
  <c r="J420" i="41"/>
  <c r="J414" i="41"/>
  <c r="J419" i="41"/>
  <c r="K385" i="41"/>
  <c r="K389" i="41"/>
  <c r="K382" i="41"/>
  <c r="K384" i="41"/>
  <c r="K386" i="41"/>
  <c r="K388" i="41"/>
  <c r="K383" i="41"/>
  <c r="K387" i="41"/>
  <c r="M878" i="41" l="1"/>
  <c r="AC869" i="41"/>
  <c r="AC878" i="41" s="1"/>
  <c r="Q878" i="41"/>
  <c r="O878" i="41"/>
  <c r="AE869" i="41"/>
  <c r="AE878" i="41" s="1"/>
  <c r="P878" i="41"/>
  <c r="L878" i="41"/>
  <c r="AD869" i="41"/>
  <c r="AD878" i="41" s="1"/>
  <c r="N878" i="41"/>
  <c r="L842" i="41"/>
  <c r="O842" i="41"/>
  <c r="AD833" i="41"/>
  <c r="AD842" i="41" s="1"/>
  <c r="N842" i="41"/>
  <c r="AC833" i="41"/>
  <c r="AC842" i="41" s="1"/>
  <c r="Q842" i="41"/>
  <c r="AE833" i="41"/>
  <c r="AE842" i="41" s="1"/>
  <c r="P842" i="41"/>
  <c r="M842" i="41"/>
  <c r="L806" i="41"/>
  <c r="N806" i="41"/>
  <c r="AD797" i="41"/>
  <c r="AD806" i="41" s="1"/>
  <c r="Q806" i="41"/>
  <c r="AC797" i="41"/>
  <c r="AC806" i="41" s="1"/>
  <c r="P806" i="41"/>
  <c r="AE797" i="41"/>
  <c r="AE806" i="41" s="1"/>
  <c r="O806" i="41"/>
  <c r="M806" i="41"/>
  <c r="L770" i="41"/>
  <c r="O770" i="41"/>
  <c r="AC761" i="41"/>
  <c r="AC770" i="41" s="1"/>
  <c r="Q770" i="41"/>
  <c r="M770" i="41"/>
  <c r="P770" i="41"/>
  <c r="AE761" i="41"/>
  <c r="AE770" i="41" s="1"/>
  <c r="AD761" i="41"/>
  <c r="AD770" i="41" s="1"/>
  <c r="N770" i="41"/>
  <c r="K676" i="41"/>
  <c r="L752" i="41"/>
  <c r="K462" i="41"/>
  <c r="K567" i="41"/>
  <c r="J599" i="41"/>
  <c r="I689" i="41"/>
  <c r="I676" i="41"/>
  <c r="I599" i="41"/>
  <c r="O788" i="41"/>
  <c r="AE780" i="41"/>
  <c r="AE788" i="41" s="1"/>
  <c r="P788" i="41"/>
  <c r="M860" i="41"/>
  <c r="P860" i="41"/>
  <c r="AE852" i="41"/>
  <c r="AE860" i="41" s="1"/>
  <c r="N788" i="41"/>
  <c r="AD780" i="41"/>
  <c r="AD788" i="41" s="1"/>
  <c r="AC780" i="41"/>
  <c r="AC788" i="41" s="1"/>
  <c r="Q788" i="41"/>
  <c r="Q860" i="41"/>
  <c r="AC852" i="41"/>
  <c r="AC860" i="41" s="1"/>
  <c r="O860" i="41"/>
  <c r="M788" i="41"/>
  <c r="L788" i="41"/>
  <c r="N860" i="41"/>
  <c r="AD852" i="41"/>
  <c r="AD860" i="41" s="1"/>
  <c r="L860" i="41"/>
  <c r="J491" i="41"/>
  <c r="I634" i="41"/>
  <c r="AC816" i="41"/>
  <c r="AC824" i="41" s="1"/>
  <c r="Q824" i="41"/>
  <c r="O824" i="41"/>
  <c r="AD816" i="41"/>
  <c r="AD824" i="41" s="1"/>
  <c r="N824" i="41"/>
  <c r="P824" i="41"/>
  <c r="AE824" i="41"/>
  <c r="M824" i="41"/>
  <c r="L824" i="41"/>
  <c r="I660" i="41"/>
  <c r="K689" i="41"/>
  <c r="I582" i="41"/>
  <c r="I462" i="41"/>
  <c r="K491" i="41"/>
  <c r="J676" i="41"/>
  <c r="K421" i="41"/>
  <c r="K660" i="41"/>
  <c r="K476" i="41"/>
  <c r="Q727" i="41"/>
  <c r="I617" i="41"/>
  <c r="O727" i="41"/>
  <c r="I51" i="41"/>
  <c r="K599" i="41"/>
  <c r="K617" i="41"/>
  <c r="K646" i="41"/>
  <c r="K582" i="41"/>
  <c r="K634" i="41"/>
  <c r="M752" i="41"/>
  <c r="M14" i="41"/>
  <c r="N14" i="41"/>
  <c r="O14" i="41"/>
  <c r="K520" i="41"/>
  <c r="I505" i="41"/>
  <c r="J51" i="41"/>
  <c r="K505" i="41"/>
  <c r="I491" i="41"/>
  <c r="N752" i="41"/>
  <c r="P752" i="41"/>
  <c r="I646" i="41"/>
  <c r="J567" i="41"/>
  <c r="Q752" i="41"/>
  <c r="J505" i="41"/>
  <c r="I476" i="41"/>
  <c r="J646" i="41"/>
  <c r="J689" i="41"/>
  <c r="J405" i="41"/>
  <c r="J582" i="41"/>
  <c r="J617" i="41"/>
  <c r="J634" i="41"/>
  <c r="J390" i="41"/>
  <c r="I421" i="41"/>
  <c r="K343" i="41"/>
  <c r="K436" i="41"/>
  <c r="I374" i="41"/>
  <c r="I436" i="41"/>
  <c r="I314" i="41"/>
  <c r="K551" i="41"/>
  <c r="P727" i="41"/>
  <c r="I390" i="41"/>
  <c r="J660" i="41"/>
  <c r="I520" i="41"/>
  <c r="I359" i="41"/>
  <c r="K328" i="41"/>
  <c r="K536" i="41"/>
  <c r="K314" i="41"/>
  <c r="K449" i="41"/>
  <c r="K374" i="41"/>
  <c r="I405" i="41"/>
  <c r="I328" i="41"/>
  <c r="I343" i="41"/>
  <c r="O752" i="41"/>
  <c r="T722" i="41"/>
  <c r="AF722" i="41" s="1"/>
  <c r="T724" i="41"/>
  <c r="AF724" i="41" s="1"/>
  <c r="T726" i="41"/>
  <c r="AF726" i="41" s="1"/>
  <c r="T725" i="41"/>
  <c r="AF725" i="41" s="1"/>
  <c r="T723" i="41"/>
  <c r="AF723" i="41" s="1"/>
  <c r="I567" i="41"/>
  <c r="R722" i="41"/>
  <c r="R725" i="41"/>
  <c r="R726" i="41"/>
  <c r="R723" i="41"/>
  <c r="R724" i="41"/>
  <c r="I536" i="41"/>
  <c r="I449" i="41"/>
  <c r="I716" i="41"/>
  <c r="I551" i="41"/>
  <c r="K716" i="41"/>
  <c r="K359" i="41"/>
  <c r="K405" i="41"/>
  <c r="K705" i="41"/>
  <c r="I705" i="41"/>
  <c r="J421" i="41"/>
  <c r="J436" i="41"/>
  <c r="J536" i="41"/>
  <c r="J359" i="41"/>
  <c r="J476" i="41"/>
  <c r="J449" i="41"/>
  <c r="K390" i="41"/>
  <c r="J343" i="41"/>
  <c r="K51" i="41"/>
  <c r="S722" i="41"/>
  <c r="AH722" i="41" s="1"/>
  <c r="S723" i="41"/>
  <c r="AH723" i="41" s="1"/>
  <c r="S724" i="41"/>
  <c r="AH724" i="41" s="1"/>
  <c r="S725" i="41"/>
  <c r="AH725" i="41" s="1"/>
  <c r="S726" i="41"/>
  <c r="AH726" i="41" s="1"/>
  <c r="J462" i="41"/>
  <c r="J716" i="41"/>
  <c r="J705" i="41"/>
  <c r="J314" i="41"/>
  <c r="J551" i="41"/>
  <c r="J520" i="41"/>
  <c r="J374" i="41"/>
  <c r="J328" i="41"/>
  <c r="T727" i="41" l="1"/>
  <c r="R727" i="41"/>
  <c r="AD752" i="41"/>
  <c r="AC752" i="41"/>
  <c r="AE752" i="41"/>
  <c r="S727" i="41"/>
  <c r="AF727" i="41" l="1"/>
  <c r="AH727" i="41"/>
  <c r="AG727" i="41"/>
  <c r="H434" i="26" l="1"/>
  <c r="I100" i="1" l="1"/>
  <c r="I90" i="1"/>
  <c r="K1076" i="26" l="1"/>
  <c r="K1059" i="26"/>
  <c r="K1040" i="26"/>
  <c r="K1018" i="26"/>
  <c r="K999" i="26"/>
  <c r="K978" i="26"/>
  <c r="K958" i="26" l="1"/>
  <c r="K940" i="26"/>
  <c r="K917" i="26"/>
  <c r="K896" i="26"/>
  <c r="K875" i="26"/>
  <c r="K854" i="26"/>
  <c r="K832" i="26"/>
  <c r="K813" i="26"/>
  <c r="K772" i="26" l="1"/>
  <c r="AC782" i="26" s="1"/>
  <c r="K753" i="26"/>
  <c r="M741" i="26" l="1"/>
  <c r="L659" i="26" l="1"/>
  <c r="H671" i="26" s="1"/>
  <c r="J671" i="26" s="1"/>
  <c r="L658" i="26"/>
  <c r="H670" i="26" s="1"/>
  <c r="K670" i="26" s="1"/>
  <c r="L657" i="26"/>
  <c r="H669" i="26" s="1"/>
  <c r="L656" i="26"/>
  <c r="H668" i="26" s="1"/>
  <c r="L655" i="26"/>
  <c r="H667" i="26" s="1"/>
  <c r="L654" i="26"/>
  <c r="H666" i="26" s="1"/>
  <c r="K666" i="26" s="1"/>
  <c r="L653" i="26"/>
  <c r="H665" i="26" s="1"/>
  <c r="L652" i="26"/>
  <c r="H664" i="26" s="1"/>
  <c r="L651" i="26"/>
  <c r="H663" i="26" s="1"/>
  <c r="J663" i="26" s="1"/>
  <c r="L650" i="26"/>
  <c r="H662" i="26" s="1"/>
  <c r="K662" i="26" s="1"/>
  <c r="L649" i="26"/>
  <c r="H661" i="26" s="1"/>
  <c r="L593" i="26"/>
  <c r="H605" i="26" s="1"/>
  <c r="L592" i="26"/>
  <c r="H604" i="26" s="1"/>
  <c r="L591" i="26"/>
  <c r="H603" i="26" s="1"/>
  <c r="L590" i="26"/>
  <c r="H602" i="26" s="1"/>
  <c r="L589" i="26"/>
  <c r="H601" i="26" s="1"/>
  <c r="L588" i="26"/>
  <c r="H600" i="26" s="1"/>
  <c r="L587" i="26"/>
  <c r="H599" i="26" s="1"/>
  <c r="L586" i="26"/>
  <c r="H598" i="26" s="1"/>
  <c r="L585" i="26"/>
  <c r="H597" i="26" s="1"/>
  <c r="L584" i="26"/>
  <c r="H596" i="26" s="1"/>
  <c r="L583" i="26"/>
  <c r="H595" i="26" s="1"/>
  <c r="K661" i="26" l="1"/>
  <c r="I661" i="26"/>
  <c r="J661" i="26"/>
  <c r="K669" i="26"/>
  <c r="I669" i="26"/>
  <c r="J669" i="26"/>
  <c r="K664" i="26"/>
  <c r="I664" i="26"/>
  <c r="J664" i="26"/>
  <c r="I668" i="26"/>
  <c r="J668" i="26"/>
  <c r="K668" i="26"/>
  <c r="K665" i="26"/>
  <c r="J665" i="26"/>
  <c r="I665" i="26"/>
  <c r="J667" i="26"/>
  <c r="K667" i="26"/>
  <c r="K663" i="26"/>
  <c r="K671" i="26"/>
  <c r="J662" i="26"/>
  <c r="I663" i="26"/>
  <c r="J666" i="26"/>
  <c r="I667" i="26"/>
  <c r="J670" i="26"/>
  <c r="I671" i="26"/>
  <c r="I662" i="26"/>
  <c r="I666" i="26"/>
  <c r="I670" i="26"/>
  <c r="K605" i="26"/>
  <c r="J605" i="26"/>
  <c r="I605" i="26"/>
  <c r="I598" i="26"/>
  <c r="K598" i="26"/>
  <c r="J598" i="26"/>
  <c r="I602" i="26"/>
  <c r="K602" i="26"/>
  <c r="J602" i="26"/>
  <c r="K597" i="26"/>
  <c r="J597" i="26"/>
  <c r="I597" i="26"/>
  <c r="J599" i="26"/>
  <c r="I599" i="26"/>
  <c r="K599" i="26"/>
  <c r="J603" i="26"/>
  <c r="I603" i="26"/>
  <c r="K603" i="26"/>
  <c r="K601" i="26"/>
  <c r="J601" i="26"/>
  <c r="I601" i="26"/>
  <c r="J595" i="26"/>
  <c r="I595" i="26"/>
  <c r="K595" i="26"/>
  <c r="K596" i="26"/>
  <c r="J596" i="26"/>
  <c r="I596" i="26"/>
  <c r="K600" i="26"/>
  <c r="J600" i="26"/>
  <c r="I600" i="26"/>
  <c r="K604" i="26"/>
  <c r="J604" i="26"/>
  <c r="I604" i="26"/>
  <c r="L665" i="26" l="1"/>
  <c r="L670" i="26"/>
  <c r="L666" i="26"/>
  <c r="L667" i="26"/>
  <c r="L595" i="26"/>
  <c r="L662" i="26"/>
  <c r="L664" i="26"/>
  <c r="L668" i="26"/>
  <c r="L661" i="26"/>
  <c r="L671" i="26"/>
  <c r="L663" i="26"/>
  <c r="L669" i="26"/>
  <c r="L604" i="26"/>
  <c r="L601" i="26"/>
  <c r="L603" i="26"/>
  <c r="L597" i="26"/>
  <c r="L598" i="26"/>
  <c r="L596" i="26"/>
  <c r="L602" i="26"/>
  <c r="L605" i="26"/>
  <c r="L600" i="26"/>
  <c r="L599" i="26"/>
  <c r="K719" i="26" l="1"/>
  <c r="K179" i="26" l="1"/>
  <c r="K164" i="26"/>
  <c r="K91" i="26" l="1"/>
  <c r="K81" i="26"/>
  <c r="K53" i="26"/>
  <c r="K37" i="26" l="1"/>
  <c r="K25" i="26"/>
  <c r="K13" i="26"/>
  <c r="Q241" i="26" s="1"/>
  <c r="AC241" i="26" l="1"/>
  <c r="Q244" i="26"/>
  <c r="AC244" i="26" s="1"/>
  <c r="Q243" i="26"/>
  <c r="AC243" i="26" s="1"/>
  <c r="Q245" i="26"/>
  <c r="AC245" i="26" s="1"/>
  <c r="Q242" i="26"/>
  <c r="Q246" i="26"/>
  <c r="AC246" i="26" s="1"/>
  <c r="Q208" i="26"/>
  <c r="Q139" i="26"/>
  <c r="Q142" i="26" s="1"/>
  <c r="AC142" i="26" s="1"/>
  <c r="Q186" i="26"/>
  <c r="Q724" i="26"/>
  <c r="S59" i="26"/>
  <c r="AE59" i="26" s="1"/>
  <c r="AC208" i="26" l="1"/>
  <c r="Q211" i="26"/>
  <c r="Q210" i="26"/>
  <c r="AC210" i="26" s="1"/>
  <c r="Q209" i="26"/>
  <c r="AC211" i="26"/>
  <c r="AC724" i="26"/>
  <c r="Q727" i="26"/>
  <c r="AC727" i="26" s="1"/>
  <c r="Q726" i="26"/>
  <c r="AC726" i="26" s="1"/>
  <c r="Q141" i="26"/>
  <c r="AC141" i="26" s="1"/>
  <c r="AC218" i="26"/>
  <c r="Q219" i="26"/>
  <c r="AC253" i="26"/>
  <c r="Q258" i="26"/>
  <c r="AC258" i="26" s="1"/>
  <c r="Q256" i="26"/>
  <c r="AC256" i="26" s="1"/>
  <c r="Q257" i="26"/>
  <c r="AC257" i="26" s="1"/>
  <c r="Q254" i="26"/>
  <c r="Q255" i="26"/>
  <c r="AC255" i="26" s="1"/>
  <c r="Q231" i="26"/>
  <c r="AC230" i="26"/>
  <c r="AC139" i="26"/>
  <c r="Q145" i="26"/>
  <c r="AC145" i="26" s="1"/>
  <c r="Q143" i="26"/>
  <c r="AC143" i="26" s="1"/>
  <c r="Q140" i="26"/>
  <c r="AC140" i="26" s="1"/>
  <c r="Q144" i="26"/>
  <c r="AC144" i="26" s="1"/>
  <c r="AC186" i="26"/>
  <c r="Q188" i="26"/>
  <c r="Q189" i="26"/>
  <c r="Q187" i="26"/>
  <c r="AF196" i="26"/>
  <c r="T197" i="26"/>
  <c r="Q725" i="26"/>
  <c r="Q247" i="26" l="1"/>
  <c r="AC242" i="26"/>
  <c r="AC247" i="26" s="1"/>
  <c r="AC209" i="26"/>
  <c r="AC212" i="26" s="1"/>
  <c r="Q212" i="26"/>
  <c r="Q259" i="26"/>
  <c r="T203" i="26"/>
  <c r="Q224" i="26"/>
  <c r="AC231" i="26"/>
  <c r="AC236" i="26" s="1"/>
  <c r="Q236" i="26"/>
  <c r="AC254" i="26"/>
  <c r="AC259" i="26" s="1"/>
  <c r="Q146" i="26"/>
  <c r="AC146" i="26"/>
  <c r="AC219" i="26"/>
  <c r="AC224" i="26" s="1"/>
  <c r="AF197" i="26"/>
  <c r="AF203" i="26" s="1"/>
  <c r="Z1078" i="26" l="1"/>
  <c r="Z1077" i="26"/>
  <c r="Z1075" i="26"/>
  <c r="Z1074" i="26"/>
  <c r="Z1073" i="26"/>
  <c r="Z1072" i="26"/>
  <c r="Z1071" i="26"/>
  <c r="Z1070" i="26"/>
  <c r="Z1069" i="26"/>
  <c r="Z1068" i="26"/>
  <c r="Z1061" i="26"/>
  <c r="Z1060" i="26"/>
  <c r="Z1058" i="26"/>
  <c r="Z1057" i="26"/>
  <c r="Z1056" i="26"/>
  <c r="Z1055" i="26"/>
  <c r="Z1054" i="26"/>
  <c r="Z1053" i="26"/>
  <c r="Z1052" i="26"/>
  <c r="Z1044" i="26"/>
  <c r="Z1043" i="26"/>
  <c r="Z1042" i="26"/>
  <c r="Z1041" i="26"/>
  <c r="Z1039" i="26"/>
  <c r="Z1038" i="26"/>
  <c r="Z1037" i="26"/>
  <c r="Z1036" i="26"/>
  <c r="Z1035" i="26"/>
  <c r="Z1034" i="26"/>
  <c r="Z1033" i="26"/>
  <c r="Z1032" i="26"/>
  <c r="Z1031" i="26"/>
  <c r="Z1024" i="26"/>
  <c r="Z1023" i="26"/>
  <c r="Z1021" i="26"/>
  <c r="Z1020" i="26"/>
  <c r="Z1019" i="26"/>
  <c r="Z1017" i="26"/>
  <c r="Z1016" i="26"/>
  <c r="Z1015" i="26"/>
  <c r="Z1014" i="26"/>
  <c r="Z1013" i="26"/>
  <c r="Z1012" i="26"/>
  <c r="Z1005" i="26"/>
  <c r="Z1004" i="26"/>
  <c r="Z1002" i="26"/>
  <c r="Z1001" i="26"/>
  <c r="Z1000" i="26"/>
  <c r="Z998" i="26"/>
  <c r="Z997" i="26"/>
  <c r="Z996" i="26"/>
  <c r="Z995" i="26"/>
  <c r="Z994" i="26"/>
  <c r="Z993" i="26"/>
  <c r="Z992" i="26"/>
  <c r="Z991" i="26"/>
  <c r="Z990" i="26"/>
  <c r="Z983" i="26"/>
  <c r="Z982" i="26"/>
  <c r="Z981" i="26"/>
  <c r="Z979" i="26"/>
  <c r="Z977" i="26"/>
  <c r="Z976" i="26"/>
  <c r="Z975" i="26"/>
  <c r="Z974" i="26"/>
  <c r="Z973" i="26"/>
  <c r="Z972" i="26"/>
  <c r="Z971" i="26"/>
  <c r="Z970" i="26"/>
  <c r="Z969" i="26"/>
  <c r="Z968" i="26"/>
  <c r="Z967" i="26"/>
  <c r="Z961" i="26"/>
  <c r="Z960" i="26"/>
  <c r="Z959" i="26"/>
  <c r="Z957" i="26"/>
  <c r="Z956" i="26"/>
  <c r="Z955" i="26"/>
  <c r="Z954" i="26"/>
  <c r="Z953" i="26"/>
  <c r="Z952" i="26"/>
  <c r="Z951" i="26"/>
  <c r="Z950" i="26"/>
  <c r="Z944" i="26"/>
  <c r="Z943" i="26"/>
  <c r="Z942" i="26"/>
  <c r="Z941" i="26"/>
  <c r="Z939" i="26"/>
  <c r="Z938" i="26"/>
  <c r="Z937" i="26"/>
  <c r="Z936" i="26"/>
  <c r="Z935" i="26"/>
  <c r="Z934" i="26"/>
  <c r="Z933" i="26"/>
  <c r="Z932" i="26"/>
  <c r="Z931" i="26"/>
  <c r="Z930" i="26"/>
  <c r="Z929" i="26"/>
  <c r="Z922" i="26"/>
  <c r="Z921" i="26"/>
  <c r="Z920" i="26"/>
  <c r="Z918" i="26"/>
  <c r="Z916" i="26"/>
  <c r="Z915" i="26"/>
  <c r="Z914" i="26"/>
  <c r="Z913" i="26"/>
  <c r="Z912" i="26"/>
  <c r="Z911" i="26"/>
  <c r="Z910" i="26"/>
  <c r="Z909" i="26"/>
  <c r="Z908" i="26"/>
  <c r="Z901" i="26"/>
  <c r="Z900" i="26"/>
  <c r="Z899" i="26"/>
  <c r="Z897" i="26"/>
  <c r="Z895" i="26"/>
  <c r="Z894" i="26"/>
  <c r="Z893" i="26"/>
  <c r="Z892" i="26"/>
  <c r="Z891" i="26"/>
  <c r="Z890" i="26"/>
  <c r="Z889" i="26"/>
  <c r="Z888" i="26"/>
  <c r="Z887" i="26"/>
  <c r="Z880" i="26"/>
  <c r="Z879" i="26"/>
  <c r="Z878" i="26"/>
  <c r="Z876" i="26"/>
  <c r="Z874" i="26"/>
  <c r="Z873" i="26"/>
  <c r="Z872" i="26"/>
  <c r="Z871" i="26"/>
  <c r="Z870" i="26"/>
  <c r="Z869" i="26"/>
  <c r="Z868" i="26"/>
  <c r="Z867" i="26"/>
  <c r="Z866" i="26"/>
  <c r="Z859" i="26"/>
  <c r="Z858" i="26"/>
  <c r="Z857" i="26"/>
  <c r="Z855" i="26"/>
  <c r="Z853" i="26"/>
  <c r="Z852" i="26"/>
  <c r="Z851" i="26"/>
  <c r="Z850" i="26"/>
  <c r="Z849" i="26"/>
  <c r="Z848" i="26"/>
  <c r="Z847" i="26"/>
  <c r="Z846" i="26"/>
  <c r="Z845" i="26"/>
  <c r="Z844" i="26"/>
  <c r="Z843" i="26"/>
  <c r="Z836" i="26"/>
  <c r="Z835" i="26"/>
  <c r="Z834" i="26"/>
  <c r="Z833" i="26"/>
  <c r="Z831" i="26"/>
  <c r="Z830" i="26"/>
  <c r="Z829" i="26"/>
  <c r="Z828" i="26"/>
  <c r="Z827" i="26"/>
  <c r="Z826" i="26"/>
  <c r="Z825" i="26"/>
  <c r="Z824" i="26"/>
  <c r="Z823" i="26"/>
  <c r="Z817" i="26"/>
  <c r="Z816" i="26"/>
  <c r="Z815" i="26"/>
  <c r="Z814" i="26"/>
  <c r="Z812" i="26"/>
  <c r="Z811" i="26"/>
  <c r="Z810" i="26"/>
  <c r="Z809" i="26"/>
  <c r="Z808" i="26"/>
  <c r="Z807" i="26"/>
  <c r="Z806" i="26"/>
  <c r="Z805" i="26"/>
  <c r="Z776" i="26"/>
  <c r="Z775" i="26"/>
  <c r="Z774" i="26"/>
  <c r="Z773" i="26"/>
  <c r="Z771" i="26"/>
  <c r="Z770" i="26"/>
  <c r="Z769" i="26"/>
  <c r="Z768" i="26"/>
  <c r="Z767" i="26"/>
  <c r="Z766" i="26"/>
  <c r="Z765" i="26"/>
  <c r="Z764" i="26"/>
  <c r="Z763" i="26"/>
  <c r="Z762" i="26"/>
  <c r="Z756" i="26"/>
  <c r="Z755" i="26"/>
  <c r="Z754" i="26"/>
  <c r="Z752" i="26"/>
  <c r="Z751" i="26"/>
  <c r="Z750" i="26"/>
  <c r="Z749" i="26"/>
  <c r="Z748" i="26"/>
  <c r="Z747" i="26"/>
  <c r="AB740" i="26"/>
  <c r="AB739" i="26"/>
  <c r="AB738" i="26"/>
  <c r="AB737" i="26"/>
  <c r="AB736" i="26"/>
  <c r="AB735" i="26"/>
  <c r="AB734" i="26"/>
  <c r="Z718" i="26"/>
  <c r="Z717" i="26"/>
  <c r="Z716" i="26"/>
  <c r="Z715" i="26"/>
  <c r="Z181" i="26"/>
  <c r="Z180" i="26"/>
  <c r="Z178" i="26"/>
  <c r="Z177" i="26"/>
  <c r="Z176" i="26"/>
  <c r="Z175" i="26"/>
  <c r="Z174" i="26"/>
  <c r="Z173" i="26"/>
  <c r="Z167" i="26"/>
  <c r="Z166" i="26"/>
  <c r="Z165" i="26"/>
  <c r="Z163" i="26"/>
  <c r="Z162" i="26"/>
  <c r="Z161" i="26"/>
  <c r="Z160" i="26"/>
  <c r="Z159" i="26"/>
  <c r="Z158" i="26"/>
  <c r="Z157" i="26"/>
  <c r="Z156" i="26"/>
  <c r="Z155" i="26"/>
  <c r="Z154" i="26"/>
  <c r="Z134" i="26"/>
  <c r="Z133" i="26"/>
  <c r="Z132" i="26"/>
  <c r="Z130" i="26"/>
  <c r="Z129" i="26"/>
  <c r="Z128" i="26"/>
  <c r="Z127" i="26"/>
  <c r="Z126" i="26"/>
  <c r="Z125" i="26"/>
  <c r="Z124" i="26"/>
  <c r="Z123" i="26"/>
  <c r="Z122" i="26"/>
  <c r="Z121" i="26"/>
  <c r="Z90" i="26" l="1"/>
  <c r="Z89" i="26"/>
  <c r="Z88" i="26"/>
  <c r="Z87" i="26"/>
  <c r="Z80" i="26"/>
  <c r="Z79" i="26"/>
  <c r="Z78" i="26"/>
  <c r="Z77" i="26"/>
  <c r="Z76" i="26"/>
  <c r="Z75" i="26"/>
  <c r="AB54" i="26"/>
  <c r="Z54" i="26"/>
  <c r="Z44" i="26"/>
  <c r="Z36" i="26"/>
  <c r="Z35" i="26"/>
  <c r="Z34" i="26"/>
  <c r="Z33" i="26"/>
  <c r="Z32" i="26"/>
  <c r="Z31" i="26"/>
  <c r="Z24" i="26"/>
  <c r="Z23" i="26"/>
  <c r="Z22" i="26"/>
  <c r="Z21" i="26"/>
  <c r="Z20" i="26"/>
  <c r="Z19" i="26"/>
  <c r="Z12" i="26"/>
  <c r="Z11" i="26"/>
  <c r="Z10" i="26"/>
  <c r="Z9" i="26"/>
  <c r="Z8" i="26"/>
  <c r="Z7" i="26"/>
  <c r="Z6" i="26"/>
  <c r="AQ99" i="1" l="1"/>
  <c r="AQ98" i="1"/>
  <c r="AQ97" i="1"/>
  <c r="AQ96" i="1"/>
  <c r="AQ89" i="1"/>
  <c r="AQ88" i="1"/>
  <c r="AQ87" i="1"/>
  <c r="AQ86" i="1"/>
  <c r="AQ85" i="1"/>
  <c r="AQ84" i="1"/>
  <c r="AQ83" i="1"/>
  <c r="AQ82" i="1"/>
  <c r="AJ76" i="1" l="1"/>
  <c r="AI76" i="1"/>
  <c r="AH76" i="1"/>
  <c r="AJ75" i="1"/>
  <c r="AI75" i="1"/>
  <c r="AH75" i="1"/>
  <c r="AJ74" i="1"/>
  <c r="AI74" i="1"/>
  <c r="AH74" i="1"/>
  <c r="AJ73" i="1"/>
  <c r="AI73" i="1"/>
  <c r="AH73" i="1"/>
  <c r="AJ72" i="1"/>
  <c r="AI72" i="1"/>
  <c r="AH72" i="1"/>
  <c r="AK72" i="1" s="1"/>
  <c r="AJ71" i="1"/>
  <c r="AI71" i="1"/>
  <c r="AH71" i="1"/>
  <c r="AJ70" i="1"/>
  <c r="AI70" i="1"/>
  <c r="AH70" i="1"/>
  <c r="AJ69" i="1"/>
  <c r="AI69" i="1"/>
  <c r="AH69" i="1"/>
  <c r="AJ68" i="1"/>
  <c r="AI68" i="1"/>
  <c r="AH68" i="1"/>
  <c r="AJ67" i="1"/>
  <c r="AI67" i="1"/>
  <c r="AH67" i="1"/>
  <c r="AJ62" i="1"/>
  <c r="AI62" i="1"/>
  <c r="AH62" i="1"/>
  <c r="AJ61" i="1"/>
  <c r="AI61" i="1"/>
  <c r="AH61" i="1"/>
  <c r="AL61" i="1" s="1"/>
  <c r="AJ60" i="1"/>
  <c r="AI60" i="1"/>
  <c r="AH60" i="1"/>
  <c r="AJ59" i="1"/>
  <c r="AI59" i="1"/>
  <c r="AL59" i="1" s="1"/>
  <c r="AH59" i="1"/>
  <c r="AJ58" i="1"/>
  <c r="AI58" i="1"/>
  <c r="AH58" i="1"/>
  <c r="AJ57" i="1"/>
  <c r="AI57" i="1"/>
  <c r="AH57" i="1"/>
  <c r="AJ56" i="1"/>
  <c r="AI56" i="1"/>
  <c r="AH56" i="1"/>
  <c r="AK47" i="1"/>
  <c r="AK46" i="1"/>
  <c r="AK38" i="1"/>
  <c r="AK35" i="1"/>
  <c r="AK30" i="1"/>
  <c r="AK29" i="1"/>
  <c r="AK27" i="1"/>
  <c r="AK22" i="1"/>
  <c r="AK19" i="1"/>
  <c r="AK76" i="1"/>
  <c r="AL75" i="1"/>
  <c r="AK40" i="1"/>
  <c r="AK70" i="1" l="1"/>
  <c r="AK68" i="1"/>
  <c r="AL71" i="1"/>
  <c r="AL58" i="1"/>
  <c r="AL70" i="1"/>
  <c r="AL73" i="1"/>
  <c r="AK74" i="1"/>
  <c r="AL62" i="1"/>
  <c r="AK67" i="1"/>
  <c r="AL69" i="1"/>
  <c r="AL74" i="1"/>
  <c r="AL56" i="1"/>
  <c r="AK14" i="1"/>
  <c r="AL57" i="1"/>
  <c r="AK62" i="1"/>
  <c r="AK59" i="1"/>
  <c r="AK43" i="1"/>
  <c r="AK17" i="1"/>
  <c r="AK20" i="1"/>
  <c r="AK25" i="1"/>
  <c r="AK28" i="1"/>
  <c r="AK33" i="1"/>
  <c r="AK36" i="1"/>
  <c r="AK41" i="1"/>
  <c r="AK44" i="1"/>
  <c r="AK49" i="1"/>
  <c r="AK13" i="1"/>
  <c r="AK21" i="1"/>
  <c r="AK32" i="1"/>
  <c r="AK37" i="1"/>
  <c r="AK45" i="1"/>
  <c r="AK11" i="1"/>
  <c r="AK50" i="1"/>
  <c r="AL68" i="1"/>
  <c r="AK71" i="1"/>
  <c r="AK75" i="1"/>
  <c r="AK10" i="1"/>
  <c r="AK48" i="1"/>
  <c r="AL4" i="1"/>
  <c r="AK39" i="1"/>
  <c r="AK16" i="1"/>
  <c r="AK24" i="1"/>
  <c r="AK6" i="1"/>
  <c r="AK8" i="1"/>
  <c r="AK12" i="1"/>
  <c r="AK18" i="1"/>
  <c r="AK26" i="1"/>
  <c r="AK34" i="1"/>
  <c r="AK42" i="1"/>
  <c r="AK58" i="1"/>
  <c r="AL60" i="1"/>
  <c r="AK15" i="1"/>
  <c r="AK23" i="1"/>
  <c r="AK31" i="1"/>
  <c r="AI51" i="1"/>
  <c r="AJ51" i="1"/>
  <c r="AK57" i="1"/>
  <c r="AK60" i="1"/>
  <c r="AK61" i="1"/>
  <c r="AK69" i="1"/>
  <c r="AK73" i="1"/>
  <c r="AL72" i="1"/>
  <c r="AL76" i="1"/>
  <c r="AL67" i="1"/>
  <c r="AK56" i="1"/>
  <c r="AK5" i="1"/>
  <c r="AK7" i="1"/>
  <c r="AK9" i="1"/>
  <c r="AH51" i="1"/>
  <c r="AK4" i="1"/>
  <c r="O81" i="1"/>
  <c r="O95" i="1"/>
  <c r="AL51" i="1" l="1"/>
  <c r="O97" i="1"/>
  <c r="AT97" i="1" s="1"/>
  <c r="AT95" i="1"/>
  <c r="O82" i="1"/>
  <c r="AT82" i="1" s="1"/>
  <c r="AT81" i="1"/>
  <c r="O89" i="1"/>
  <c r="AT89" i="1" s="1"/>
  <c r="AK51" i="1"/>
  <c r="O99" i="1"/>
  <c r="AT99" i="1" s="1"/>
  <c r="O98" i="1"/>
  <c r="AT98" i="1" s="1"/>
  <c r="O96" i="1"/>
  <c r="AT96" i="1" s="1"/>
  <c r="O85" i="1"/>
  <c r="AT85" i="1" s="1"/>
  <c r="O84" i="1"/>
  <c r="AT84" i="1" s="1"/>
  <c r="O87" i="1"/>
  <c r="AT87" i="1" s="1"/>
  <c r="O83" i="1"/>
  <c r="AT83" i="1" s="1"/>
  <c r="O88" i="1"/>
  <c r="AT88" i="1" s="1"/>
  <c r="O86" i="1"/>
  <c r="AT86" i="1" s="1"/>
  <c r="O90" i="1" l="1"/>
  <c r="O100" i="1"/>
  <c r="Q804" i="26" l="1"/>
  <c r="AC804" i="26" s="1"/>
  <c r="Q746" i="26"/>
  <c r="Q761" i="26"/>
  <c r="Q822" i="26"/>
  <c r="AC822" i="26" s="1"/>
  <c r="Q842" i="26"/>
  <c r="AC842" i="26" s="1"/>
  <c r="Q865" i="26"/>
  <c r="AC865" i="26" s="1"/>
  <c r="Q886" i="26"/>
  <c r="AC886" i="26" s="1"/>
  <c r="Q907" i="26"/>
  <c r="AC907" i="26" s="1"/>
  <c r="Q928" i="26"/>
  <c r="Q949" i="26"/>
  <c r="Q966" i="26"/>
  <c r="AC966" i="26" s="1"/>
  <c r="Q989" i="26"/>
  <c r="AC989" i="26" s="1"/>
  <c r="Q1011" i="26"/>
  <c r="AC1011" i="26" s="1"/>
  <c r="Q1030" i="26"/>
  <c r="Q1051" i="26"/>
  <c r="Q1067" i="26"/>
  <c r="AC1067" i="26" s="1"/>
  <c r="S733" i="26"/>
  <c r="L704" i="26"/>
  <c r="H709" i="26" s="1"/>
  <c r="I709" i="26" s="1"/>
  <c r="L703" i="26"/>
  <c r="H708" i="26" s="1"/>
  <c r="K708" i="26" s="1"/>
  <c r="L702" i="26"/>
  <c r="H707" i="26" s="1"/>
  <c r="K707" i="26" s="1"/>
  <c r="L701" i="26"/>
  <c r="H706" i="26" s="1"/>
  <c r="K706" i="26" s="1"/>
  <c r="L700" i="26"/>
  <c r="H705" i="26" s="1"/>
  <c r="I705" i="26" s="1"/>
  <c r="K577" i="26"/>
  <c r="J577" i="26"/>
  <c r="I577" i="26"/>
  <c r="K576" i="26"/>
  <c r="J576" i="26"/>
  <c r="I576" i="26"/>
  <c r="K575" i="26"/>
  <c r="J575" i="26"/>
  <c r="I575" i="26"/>
  <c r="K574" i="26"/>
  <c r="J574" i="26"/>
  <c r="I574" i="26"/>
  <c r="K573" i="26"/>
  <c r="J573" i="26"/>
  <c r="I573" i="26"/>
  <c r="K572" i="26"/>
  <c r="J572" i="26"/>
  <c r="I572" i="26"/>
  <c r="K571" i="26"/>
  <c r="J571" i="26"/>
  <c r="I571" i="26"/>
  <c r="K570" i="26"/>
  <c r="J570" i="26"/>
  <c r="I570" i="26"/>
  <c r="K569" i="26"/>
  <c r="J569" i="26"/>
  <c r="I569" i="26"/>
  <c r="K568" i="26"/>
  <c r="J568" i="26"/>
  <c r="I568" i="26"/>
  <c r="K567" i="26"/>
  <c r="J567" i="26"/>
  <c r="I567" i="26"/>
  <c r="K566" i="26"/>
  <c r="J566" i="26"/>
  <c r="I566" i="26"/>
  <c r="L555" i="26"/>
  <c r="L565" i="26"/>
  <c r="L564" i="26"/>
  <c r="L563" i="26"/>
  <c r="L562" i="26"/>
  <c r="L561" i="26"/>
  <c r="L560" i="26"/>
  <c r="L559" i="26"/>
  <c r="L558" i="26"/>
  <c r="L557" i="26"/>
  <c r="L556" i="26"/>
  <c r="L554" i="26"/>
  <c r="M405" i="26"/>
  <c r="H417" i="26" s="1"/>
  <c r="J417" i="26" s="1"/>
  <c r="M404" i="26"/>
  <c r="H416" i="26" s="1"/>
  <c r="J416" i="26" s="1"/>
  <c r="M403" i="26"/>
  <c r="H415" i="26" s="1"/>
  <c r="J415" i="26" s="1"/>
  <c r="M402" i="26"/>
  <c r="H414" i="26" s="1"/>
  <c r="J414" i="26" s="1"/>
  <c r="M401" i="26"/>
  <c r="H413" i="26" s="1"/>
  <c r="J413" i="26" s="1"/>
  <c r="M400" i="26"/>
  <c r="H412" i="26" s="1"/>
  <c r="J412" i="26" s="1"/>
  <c r="M399" i="26"/>
  <c r="H411" i="26" s="1"/>
  <c r="J411" i="26" s="1"/>
  <c r="M398" i="26"/>
  <c r="H410" i="26" s="1"/>
  <c r="J410" i="26" s="1"/>
  <c r="M397" i="26"/>
  <c r="H409" i="26" s="1"/>
  <c r="J409" i="26" s="1"/>
  <c r="M396" i="26"/>
  <c r="H408" i="26" s="1"/>
  <c r="J408" i="26" s="1"/>
  <c r="M395" i="26"/>
  <c r="H407" i="26" s="1"/>
  <c r="J407" i="26" s="1"/>
  <c r="M394" i="26"/>
  <c r="H406" i="26" s="1"/>
  <c r="J406" i="26" s="1"/>
  <c r="Q5" i="26"/>
  <c r="Q18" i="26"/>
  <c r="Q30" i="26"/>
  <c r="Q43" i="26"/>
  <c r="Q74" i="26"/>
  <c r="Q86" i="26"/>
  <c r="Q120" i="26"/>
  <c r="Q153" i="26"/>
  <c r="Q172" i="26"/>
  <c r="Q714" i="26"/>
  <c r="S68" i="26" l="1"/>
  <c r="AE68" i="26" s="1"/>
  <c r="S66" i="26"/>
  <c r="AE66" i="26" s="1"/>
  <c r="S64" i="26"/>
  <c r="AE64" i="26" s="1"/>
  <c r="S62" i="26"/>
  <c r="AE62" i="26" s="1"/>
  <c r="S67" i="26"/>
  <c r="AE67" i="26" s="1"/>
  <c r="S65" i="26"/>
  <c r="AE65" i="26" s="1"/>
  <c r="S63" i="26"/>
  <c r="AE63" i="26" s="1"/>
  <c r="S61" i="26"/>
  <c r="AE61" i="26" s="1"/>
  <c r="AC746" i="26"/>
  <c r="AC188" i="26"/>
  <c r="AC189" i="26"/>
  <c r="S60" i="26"/>
  <c r="Q51" i="26"/>
  <c r="AC51" i="26" s="1"/>
  <c r="Q49" i="26"/>
  <c r="AC49" i="26" s="1"/>
  <c r="Q47" i="26"/>
  <c r="AC47" i="26" s="1"/>
  <c r="Q45" i="26"/>
  <c r="Q52" i="26"/>
  <c r="AC52" i="26" s="1"/>
  <c r="Q50" i="26"/>
  <c r="AC50" i="26" s="1"/>
  <c r="Q48" i="26"/>
  <c r="AC48" i="26" s="1"/>
  <c r="Q46" i="26"/>
  <c r="AC46" i="26" s="1"/>
  <c r="Q930" i="26"/>
  <c r="AC930" i="26" s="1"/>
  <c r="AC928" i="26"/>
  <c r="Q1032" i="26"/>
  <c r="AC1032" i="26" s="1"/>
  <c r="AC1030" i="26"/>
  <c r="Q764" i="26"/>
  <c r="AC764" i="26" s="1"/>
  <c r="AC761" i="26"/>
  <c r="Q1054" i="26"/>
  <c r="AC1054" i="26" s="1"/>
  <c r="AC1051" i="26"/>
  <c r="Q952" i="26"/>
  <c r="AC952" i="26" s="1"/>
  <c r="AC949" i="26"/>
  <c r="AE733" i="26"/>
  <c r="S734" i="26"/>
  <c r="AE734" i="26" s="1"/>
  <c r="S737" i="26"/>
  <c r="AE737" i="26" s="1"/>
  <c r="S740" i="26"/>
  <c r="AE740" i="26" s="1"/>
  <c r="S735" i="26"/>
  <c r="AE735" i="26" s="1"/>
  <c r="S736" i="26"/>
  <c r="AE736" i="26" s="1"/>
  <c r="S739" i="26"/>
  <c r="AE739" i="26" s="1"/>
  <c r="S738" i="26"/>
  <c r="AE738" i="26" s="1"/>
  <c r="Q810" i="26"/>
  <c r="AC810" i="26" s="1"/>
  <c r="Q805" i="26"/>
  <c r="AC805" i="26" s="1"/>
  <c r="Q808" i="26"/>
  <c r="AC808" i="26" s="1"/>
  <c r="Q811" i="26"/>
  <c r="AC811" i="26" s="1"/>
  <c r="Q812" i="26"/>
  <c r="AC812" i="26" s="1"/>
  <c r="Q807" i="26"/>
  <c r="AC807" i="26" s="1"/>
  <c r="Q806" i="26"/>
  <c r="AC806" i="26" s="1"/>
  <c r="Q809" i="26"/>
  <c r="AC809" i="26" s="1"/>
  <c r="AC120" i="26"/>
  <c r="Q130" i="26"/>
  <c r="AC130" i="26" s="1"/>
  <c r="Q122" i="26"/>
  <c r="AC122" i="26" s="1"/>
  <c r="Q125" i="26"/>
  <c r="AC125" i="26" s="1"/>
  <c r="Q128" i="26"/>
  <c r="AC128" i="26" s="1"/>
  <c r="Q123" i="26"/>
  <c r="AC123" i="26" s="1"/>
  <c r="Q126" i="26"/>
  <c r="AC126" i="26" s="1"/>
  <c r="Q129" i="26"/>
  <c r="AC129" i="26" s="1"/>
  <c r="Q121" i="26"/>
  <c r="AC121" i="26" s="1"/>
  <c r="Q124" i="26"/>
  <c r="AC124" i="26" s="1"/>
  <c r="Q127" i="26"/>
  <c r="AC127" i="26" s="1"/>
  <c r="Q1075" i="26"/>
  <c r="AC1075" i="26" s="1"/>
  <c r="Q1070" i="26"/>
  <c r="AC1070" i="26" s="1"/>
  <c r="Q1073" i="26"/>
  <c r="AC1073" i="26" s="1"/>
  <c r="Q1068" i="26"/>
  <c r="AC1068" i="26" s="1"/>
  <c r="Q1071" i="26"/>
  <c r="AC1071" i="26" s="1"/>
  <c r="Q1074" i="26"/>
  <c r="AC1074" i="26" s="1"/>
  <c r="Q1069" i="26"/>
  <c r="AC1069" i="26" s="1"/>
  <c r="Q1072" i="26"/>
  <c r="AC1072" i="26" s="1"/>
  <c r="Q912" i="26"/>
  <c r="AC912" i="26" s="1"/>
  <c r="Q915" i="26"/>
  <c r="AC915" i="26" s="1"/>
  <c r="Q910" i="26"/>
  <c r="AC910" i="26" s="1"/>
  <c r="Q913" i="26"/>
  <c r="AC913" i="26" s="1"/>
  <c r="Q916" i="26"/>
  <c r="AC916" i="26" s="1"/>
  <c r="Q908" i="26"/>
  <c r="AC908" i="26" s="1"/>
  <c r="Q914" i="26"/>
  <c r="AC914" i="26" s="1"/>
  <c r="Q911" i="26"/>
  <c r="AC911" i="26" s="1"/>
  <c r="Q909" i="26"/>
  <c r="AC909" i="26" s="1"/>
  <c r="AC86" i="26"/>
  <c r="Q89" i="26"/>
  <c r="AC89" i="26" s="1"/>
  <c r="Q87" i="26"/>
  <c r="AC87" i="26" s="1"/>
  <c r="Q90" i="26"/>
  <c r="AC90" i="26" s="1"/>
  <c r="Q88" i="26"/>
  <c r="AC88" i="26" s="1"/>
  <c r="Q889" i="26"/>
  <c r="AC889" i="26" s="1"/>
  <c r="Q892" i="26"/>
  <c r="AC892" i="26" s="1"/>
  <c r="Q895" i="26"/>
  <c r="AC895" i="26" s="1"/>
  <c r="Q887" i="26"/>
  <c r="AC887" i="26" s="1"/>
  <c r="Q890" i="26"/>
  <c r="AC890" i="26" s="1"/>
  <c r="Q893" i="26"/>
  <c r="AC893" i="26" s="1"/>
  <c r="Q891" i="26"/>
  <c r="AC891" i="26" s="1"/>
  <c r="Q888" i="26"/>
  <c r="AC888" i="26" s="1"/>
  <c r="Q894" i="26"/>
  <c r="AC894" i="26" s="1"/>
  <c r="AC43" i="26"/>
  <c r="Q44" i="26"/>
  <c r="AC44" i="26" s="1"/>
  <c r="Q874" i="26"/>
  <c r="AC874" i="26" s="1"/>
  <c r="Q866" i="26"/>
  <c r="AC866" i="26" s="1"/>
  <c r="Q869" i="26"/>
  <c r="AC869" i="26" s="1"/>
  <c r="Q872" i="26"/>
  <c r="AC872" i="26" s="1"/>
  <c r="Q867" i="26"/>
  <c r="AC867" i="26" s="1"/>
  <c r="Q870" i="26"/>
  <c r="AC870" i="26" s="1"/>
  <c r="Q868" i="26"/>
  <c r="AC868" i="26" s="1"/>
  <c r="Q871" i="26"/>
  <c r="AC871" i="26" s="1"/>
  <c r="Q873" i="26"/>
  <c r="AC873" i="26" s="1"/>
  <c r="Q1017" i="26"/>
  <c r="AC1017" i="26" s="1"/>
  <c r="Q1012" i="26"/>
  <c r="AC1012" i="26" s="1"/>
  <c r="Q1015" i="26"/>
  <c r="AC1015" i="26" s="1"/>
  <c r="Q1013" i="26"/>
  <c r="AC1013" i="26" s="1"/>
  <c r="Q1016" i="26"/>
  <c r="AC1016" i="26" s="1"/>
  <c r="Q1014" i="26"/>
  <c r="AC1014" i="26" s="1"/>
  <c r="Q851" i="26"/>
  <c r="AC851" i="26" s="1"/>
  <c r="Q843" i="26"/>
  <c r="AC843" i="26" s="1"/>
  <c r="Q846" i="26"/>
  <c r="AC846" i="26" s="1"/>
  <c r="Q849" i="26"/>
  <c r="AC849" i="26" s="1"/>
  <c r="Q852" i="26"/>
  <c r="AC852" i="26" s="1"/>
  <c r="Q844" i="26"/>
  <c r="AC844" i="26" s="1"/>
  <c r="Q847" i="26"/>
  <c r="AC847" i="26" s="1"/>
  <c r="Q853" i="26"/>
  <c r="AC853" i="26" s="1"/>
  <c r="Q845" i="26"/>
  <c r="AC845" i="26" s="1"/>
  <c r="Q848" i="26"/>
  <c r="AC848" i="26" s="1"/>
  <c r="Q850" i="26"/>
  <c r="AC850" i="26" s="1"/>
  <c r="AC714" i="26"/>
  <c r="Q717" i="26"/>
  <c r="AC717" i="26" s="1"/>
  <c r="Q715" i="26"/>
  <c r="AC715" i="26" s="1"/>
  <c r="Q716" i="26"/>
  <c r="AC716" i="26" s="1"/>
  <c r="Q718" i="26"/>
  <c r="AC718" i="26" s="1"/>
  <c r="AC18" i="26"/>
  <c r="Q20" i="26"/>
  <c r="AC20" i="26" s="1"/>
  <c r="Q22" i="26"/>
  <c r="AC22" i="26" s="1"/>
  <c r="Q23" i="26"/>
  <c r="AC23" i="26" s="1"/>
  <c r="Q21" i="26"/>
  <c r="AC21" i="26" s="1"/>
  <c r="Q24" i="26"/>
  <c r="AC24" i="26" s="1"/>
  <c r="Q19" i="26"/>
  <c r="AC19" i="26" s="1"/>
  <c r="Q994" i="26"/>
  <c r="AC994" i="26" s="1"/>
  <c r="Q997" i="26"/>
  <c r="AC997" i="26" s="1"/>
  <c r="Q992" i="26"/>
  <c r="AC992" i="26" s="1"/>
  <c r="Q995" i="26"/>
  <c r="AC995" i="26" s="1"/>
  <c r="Q998" i="26"/>
  <c r="AC998" i="26" s="1"/>
  <c r="Q990" i="26"/>
  <c r="AC990" i="26" s="1"/>
  <c r="Q996" i="26"/>
  <c r="AC996" i="26" s="1"/>
  <c r="Q993" i="26"/>
  <c r="AC993" i="26" s="1"/>
  <c r="Q991" i="26"/>
  <c r="AC991" i="26" s="1"/>
  <c r="Q831" i="26"/>
  <c r="AC831" i="26" s="1"/>
  <c r="Q823" i="26"/>
  <c r="AC823" i="26" s="1"/>
  <c r="Q826" i="26"/>
  <c r="AC826" i="26" s="1"/>
  <c r="Q829" i="26"/>
  <c r="AC829" i="26" s="1"/>
  <c r="Q824" i="26"/>
  <c r="AC824" i="26" s="1"/>
  <c r="Q825" i="26"/>
  <c r="AC825" i="26" s="1"/>
  <c r="Q828" i="26"/>
  <c r="AC828" i="26" s="1"/>
  <c r="Q827" i="26"/>
  <c r="AC827" i="26" s="1"/>
  <c r="Q830" i="26"/>
  <c r="AC830" i="26" s="1"/>
  <c r="AC74" i="26"/>
  <c r="Q76" i="26"/>
  <c r="AC76" i="26" s="1"/>
  <c r="Q79" i="26"/>
  <c r="AC79" i="26" s="1"/>
  <c r="Q77" i="26"/>
  <c r="AC77" i="26" s="1"/>
  <c r="Q80" i="26"/>
  <c r="AC80" i="26" s="1"/>
  <c r="Q75" i="26"/>
  <c r="AC75" i="26" s="1"/>
  <c r="Q78" i="26"/>
  <c r="AC78" i="26" s="1"/>
  <c r="AC30" i="26"/>
  <c r="Q36" i="26"/>
  <c r="AC36" i="26" s="1"/>
  <c r="Q31" i="26"/>
  <c r="AC31" i="26" s="1"/>
  <c r="Q34" i="26"/>
  <c r="AC34" i="26" s="1"/>
  <c r="Q32" i="26"/>
  <c r="AC32" i="26" s="1"/>
  <c r="Q35" i="26"/>
  <c r="AC35" i="26" s="1"/>
  <c r="Q33" i="26"/>
  <c r="AC33" i="26" s="1"/>
  <c r="Q7" i="26"/>
  <c r="AC7" i="26" s="1"/>
  <c r="AC5" i="26"/>
  <c r="Q971" i="26"/>
  <c r="AC971" i="26" s="1"/>
  <c r="Q974" i="26"/>
  <c r="AC974" i="26" s="1"/>
  <c r="Q977" i="26"/>
  <c r="AC977" i="26" s="1"/>
  <c r="Q969" i="26"/>
  <c r="AC969" i="26" s="1"/>
  <c r="Q972" i="26"/>
  <c r="AC972" i="26" s="1"/>
  <c r="Q975" i="26"/>
  <c r="AC975" i="26" s="1"/>
  <c r="Q967" i="26"/>
  <c r="AC967" i="26" s="1"/>
  <c r="Q973" i="26"/>
  <c r="AC973" i="26" s="1"/>
  <c r="Q970" i="26"/>
  <c r="AC970" i="26" s="1"/>
  <c r="Q976" i="26"/>
  <c r="AC976" i="26" s="1"/>
  <c r="Q968" i="26"/>
  <c r="AC968" i="26" s="1"/>
  <c r="AC172" i="26"/>
  <c r="Q174" i="26"/>
  <c r="AC174" i="26" s="1"/>
  <c r="Q177" i="26"/>
  <c r="AC177" i="26" s="1"/>
  <c r="Q175" i="26"/>
  <c r="AC175" i="26" s="1"/>
  <c r="Q176" i="26"/>
  <c r="AC176" i="26" s="1"/>
  <c r="Q173" i="26"/>
  <c r="AC173" i="26" s="1"/>
  <c r="Q178" i="26"/>
  <c r="AC178" i="26" s="1"/>
  <c r="AC153" i="26"/>
  <c r="Q159" i="26"/>
  <c r="AC159" i="26" s="1"/>
  <c r="Q154" i="26"/>
  <c r="AC154" i="26" s="1"/>
  <c r="Q162" i="26"/>
  <c r="AC162" i="26" s="1"/>
  <c r="Q157" i="26"/>
  <c r="AC157" i="26" s="1"/>
  <c r="Q160" i="26"/>
  <c r="AC160" i="26" s="1"/>
  <c r="Q155" i="26"/>
  <c r="AC155" i="26" s="1"/>
  <c r="Q158" i="26"/>
  <c r="AC158" i="26" s="1"/>
  <c r="Q163" i="26"/>
  <c r="AC163" i="26" s="1"/>
  <c r="Q161" i="26"/>
  <c r="AC161" i="26" s="1"/>
  <c r="Q156" i="26"/>
  <c r="AC156" i="26" s="1"/>
  <c r="Q750" i="26"/>
  <c r="AC750" i="26" s="1"/>
  <c r="Q748" i="26"/>
  <c r="AC748" i="26" s="1"/>
  <c r="Q751" i="26"/>
  <c r="AC751" i="26" s="1"/>
  <c r="Q752" i="26"/>
  <c r="AC752" i="26" s="1"/>
  <c r="Q747" i="26"/>
  <c r="AC747" i="26" s="1"/>
  <c r="Q749" i="26"/>
  <c r="AC749" i="26" s="1"/>
  <c r="I706" i="26"/>
  <c r="J705" i="26"/>
  <c r="J707" i="26"/>
  <c r="J709" i="26"/>
  <c r="I707" i="26"/>
  <c r="K705" i="26"/>
  <c r="K709" i="26"/>
  <c r="I708" i="26"/>
  <c r="J706" i="26"/>
  <c r="J708" i="26"/>
  <c r="K406" i="26"/>
  <c r="K407" i="26"/>
  <c r="K408" i="26"/>
  <c r="K409" i="26"/>
  <c r="K410" i="26"/>
  <c r="K411" i="26"/>
  <c r="K412" i="26"/>
  <c r="K413" i="26"/>
  <c r="K414" i="26"/>
  <c r="K415" i="26"/>
  <c r="K416" i="26"/>
  <c r="K417" i="26"/>
  <c r="L406" i="26"/>
  <c r="L407" i="26"/>
  <c r="L408" i="26"/>
  <c r="L409" i="26"/>
  <c r="L410" i="26"/>
  <c r="L411" i="26"/>
  <c r="L412" i="26"/>
  <c r="L413" i="26"/>
  <c r="L414" i="26"/>
  <c r="L415" i="26"/>
  <c r="L416" i="26"/>
  <c r="L417" i="26"/>
  <c r="I406" i="26"/>
  <c r="I407" i="26"/>
  <c r="I408" i="26"/>
  <c r="I409" i="26"/>
  <c r="I410" i="26"/>
  <c r="I411" i="26"/>
  <c r="I412" i="26"/>
  <c r="I413" i="26"/>
  <c r="I414" i="26"/>
  <c r="I415" i="26"/>
  <c r="I416" i="26"/>
  <c r="I417" i="26"/>
  <c r="Q1052" i="26"/>
  <c r="AC1052" i="26" s="1"/>
  <c r="Q954" i="26"/>
  <c r="AC954" i="26" s="1"/>
  <c r="Q932" i="26"/>
  <c r="AC932" i="26" s="1"/>
  <c r="Q936" i="26"/>
  <c r="AC936" i="26" s="1"/>
  <c r="Q766" i="26"/>
  <c r="AC766" i="26" s="1"/>
  <c r="Q771" i="26"/>
  <c r="AC771" i="26" s="1"/>
  <c r="Q1056" i="26"/>
  <c r="AC1056" i="26" s="1"/>
  <c r="Q955" i="26"/>
  <c r="AC955" i="26" s="1"/>
  <c r="Q950" i="26"/>
  <c r="AC950" i="26" s="1"/>
  <c r="Q937" i="26"/>
  <c r="AC937" i="26" s="1"/>
  <c r="Q933" i="26"/>
  <c r="AC933" i="26" s="1"/>
  <c r="Q929" i="26"/>
  <c r="AC929" i="26" s="1"/>
  <c r="Q767" i="26"/>
  <c r="AC767" i="26" s="1"/>
  <c r="Q953" i="26"/>
  <c r="AC953" i="26" s="1"/>
  <c r="Q939" i="26"/>
  <c r="AC939" i="26" s="1"/>
  <c r="Q935" i="26"/>
  <c r="AC935" i="26" s="1"/>
  <c r="Q931" i="26"/>
  <c r="AC931" i="26" s="1"/>
  <c r="Q762" i="26"/>
  <c r="AC762" i="26" s="1"/>
  <c r="Q957" i="26"/>
  <c r="AC957" i="26" s="1"/>
  <c r="Q951" i="26"/>
  <c r="AC951" i="26" s="1"/>
  <c r="Q938" i="26"/>
  <c r="AC938" i="26" s="1"/>
  <c r="Q934" i="26"/>
  <c r="AC934" i="26" s="1"/>
  <c r="Q1038" i="26"/>
  <c r="AC1038" i="26" s="1"/>
  <c r="Q769" i="26"/>
  <c r="AC769" i="26" s="1"/>
  <c r="Q763" i="26"/>
  <c r="AC763" i="26" s="1"/>
  <c r="Q1034" i="26"/>
  <c r="AC1034" i="26" s="1"/>
  <c r="L572" i="26"/>
  <c r="Q770" i="26"/>
  <c r="AC770" i="26" s="1"/>
  <c r="Q765" i="26"/>
  <c r="AC765" i="26" s="1"/>
  <c r="Q1037" i="26"/>
  <c r="AC1037" i="26" s="1"/>
  <c r="Q1058" i="26"/>
  <c r="AC1058" i="26" s="1"/>
  <c r="Q1036" i="26"/>
  <c r="AC1036" i="26" s="1"/>
  <c r="Q1057" i="26"/>
  <c r="AC1057" i="26" s="1"/>
  <c r="Q1053" i="26"/>
  <c r="AC1053" i="26" s="1"/>
  <c r="Q1039" i="26"/>
  <c r="AC1039" i="26" s="1"/>
  <c r="Q1035" i="26"/>
  <c r="AC1035" i="26" s="1"/>
  <c r="Q1031" i="26"/>
  <c r="AC1031" i="26" s="1"/>
  <c r="Q956" i="26"/>
  <c r="AC956" i="26" s="1"/>
  <c r="Q768" i="26"/>
  <c r="AC768" i="26" s="1"/>
  <c r="Q1033" i="26"/>
  <c r="AC1033" i="26" s="1"/>
  <c r="Q1055" i="26"/>
  <c r="AC1055" i="26" s="1"/>
  <c r="L568" i="26"/>
  <c r="Q10" i="26"/>
  <c r="AC10" i="26" s="1"/>
  <c r="Q12" i="26"/>
  <c r="AC12" i="26" s="1"/>
  <c r="L576" i="26"/>
  <c r="Q6" i="26"/>
  <c r="AC6" i="26" s="1"/>
  <c r="L567" i="26"/>
  <c r="L569" i="26"/>
  <c r="L570" i="26"/>
  <c r="L571" i="26"/>
  <c r="L573" i="26"/>
  <c r="L574" i="26"/>
  <c r="L575" i="26"/>
  <c r="L577" i="26"/>
  <c r="L566" i="26"/>
  <c r="Q8" i="26"/>
  <c r="AC8" i="26" s="1"/>
  <c r="Q9" i="26"/>
  <c r="AC9" i="26" s="1"/>
  <c r="Q11" i="26"/>
  <c r="AC11" i="26" s="1"/>
  <c r="AC795" i="26" l="1"/>
  <c r="Q190" i="26"/>
  <c r="AC187" i="26"/>
  <c r="AC190" i="26" s="1"/>
  <c r="M410" i="26"/>
  <c r="M417" i="26"/>
  <c r="M409" i="26"/>
  <c r="L705" i="26"/>
  <c r="AE60" i="26"/>
  <c r="AE69" i="26" s="1"/>
  <c r="S69" i="26"/>
  <c r="M413" i="26"/>
  <c r="M412" i="26"/>
  <c r="L707" i="26"/>
  <c r="Q53" i="26"/>
  <c r="AC45" i="26"/>
  <c r="AC53" i="26" s="1"/>
  <c r="M415" i="26"/>
  <c r="M406" i="26"/>
  <c r="M407" i="26"/>
  <c r="M414" i="26"/>
  <c r="L709" i="26"/>
  <c r="M416" i="26"/>
  <c r="M408" i="26"/>
  <c r="Q728" i="26"/>
  <c r="AC725" i="26"/>
  <c r="AC728" i="26" s="1"/>
  <c r="L706" i="26"/>
  <c r="M411" i="26"/>
  <c r="L708" i="26"/>
  <c r="Q940" i="26"/>
  <c r="Q958" i="26"/>
  <c r="Q1059" i="26"/>
  <c r="Q875" i="26"/>
  <c r="Q978" i="26"/>
  <c r="Q832" i="26"/>
  <c r="Q772" i="26"/>
  <c r="Q854" i="26"/>
  <c r="Q917" i="26"/>
  <c r="Q1018" i="26"/>
  <c r="Q753" i="26"/>
  <c r="Q813" i="26"/>
  <c r="Q999" i="26"/>
  <c r="Q1076" i="26"/>
  <c r="Q896" i="26"/>
  <c r="S741" i="26"/>
  <c r="Q1040" i="26"/>
  <c r="Q91" i="26"/>
  <c r="Q13" i="26"/>
  <c r="Q719" i="26"/>
  <c r="Q179" i="26"/>
  <c r="Q131" i="26"/>
  <c r="Q81" i="26"/>
  <c r="Q164" i="26"/>
  <c r="Q25" i="26"/>
  <c r="Q37" i="26"/>
  <c r="I68" i="1" l="1"/>
  <c r="D68" i="1" s="1"/>
  <c r="J68" i="1"/>
  <c r="E68" i="1" s="1"/>
  <c r="K68" i="1"/>
  <c r="F68" i="1" s="1"/>
  <c r="Q68" i="1"/>
  <c r="R68" i="1"/>
  <c r="V68" i="1"/>
  <c r="W68" i="1"/>
  <c r="AA68" i="1"/>
  <c r="AB68" i="1"/>
  <c r="AF68" i="1"/>
  <c r="AG68" i="1"/>
  <c r="I69" i="1"/>
  <c r="D69" i="1" s="1"/>
  <c r="J69" i="1"/>
  <c r="E69" i="1" s="1"/>
  <c r="K69" i="1"/>
  <c r="Q69" i="1"/>
  <c r="R69" i="1"/>
  <c r="V69" i="1"/>
  <c r="W69" i="1"/>
  <c r="AA69" i="1"/>
  <c r="AB69" i="1"/>
  <c r="AF69" i="1"/>
  <c r="AG69" i="1"/>
  <c r="I70" i="1"/>
  <c r="D70" i="1" s="1"/>
  <c r="J70" i="1"/>
  <c r="E70" i="1" s="1"/>
  <c r="K70" i="1"/>
  <c r="F70" i="1" s="1"/>
  <c r="Q70" i="1"/>
  <c r="R70" i="1"/>
  <c r="V70" i="1"/>
  <c r="W70" i="1"/>
  <c r="AA70" i="1"/>
  <c r="AB70" i="1"/>
  <c r="AF70" i="1"/>
  <c r="AG70" i="1"/>
  <c r="I71" i="1"/>
  <c r="J71" i="1"/>
  <c r="E71" i="1" s="1"/>
  <c r="K71" i="1"/>
  <c r="F71" i="1" s="1"/>
  <c r="Q71" i="1"/>
  <c r="R71" i="1"/>
  <c r="V71" i="1"/>
  <c r="W71" i="1"/>
  <c r="AA71" i="1"/>
  <c r="AB71" i="1"/>
  <c r="AF71" i="1"/>
  <c r="AG71" i="1"/>
  <c r="I72" i="1"/>
  <c r="D72" i="1" s="1"/>
  <c r="J72" i="1"/>
  <c r="E72" i="1" s="1"/>
  <c r="K72" i="1"/>
  <c r="F72" i="1" s="1"/>
  <c r="Q72" i="1"/>
  <c r="R72" i="1"/>
  <c r="V72" i="1"/>
  <c r="W72" i="1"/>
  <c r="AA72" i="1"/>
  <c r="AB72" i="1"/>
  <c r="AF72" i="1"/>
  <c r="AG72" i="1"/>
  <c r="I73" i="1"/>
  <c r="J73" i="1"/>
  <c r="E73" i="1" s="1"/>
  <c r="K73" i="1"/>
  <c r="F73" i="1" s="1"/>
  <c r="Q73" i="1"/>
  <c r="R73" i="1"/>
  <c r="V73" i="1"/>
  <c r="W73" i="1"/>
  <c r="AA73" i="1"/>
  <c r="AB73" i="1"/>
  <c r="AF73" i="1"/>
  <c r="AG73" i="1"/>
  <c r="I74" i="1"/>
  <c r="D74" i="1" s="1"/>
  <c r="J74" i="1"/>
  <c r="K74" i="1"/>
  <c r="F74" i="1" s="1"/>
  <c r="Q74" i="1"/>
  <c r="R74" i="1"/>
  <c r="V74" i="1"/>
  <c r="W74" i="1"/>
  <c r="AA74" i="1"/>
  <c r="AB74" i="1"/>
  <c r="AF74" i="1"/>
  <c r="AG74" i="1"/>
  <c r="I75" i="1"/>
  <c r="J75" i="1"/>
  <c r="E75" i="1" s="1"/>
  <c r="K75" i="1"/>
  <c r="F75" i="1" s="1"/>
  <c r="Q75" i="1"/>
  <c r="R75" i="1"/>
  <c r="V75" i="1"/>
  <c r="W75" i="1"/>
  <c r="AA75" i="1"/>
  <c r="AB75" i="1"/>
  <c r="AF75" i="1"/>
  <c r="AG75" i="1"/>
  <c r="I76" i="1"/>
  <c r="J76" i="1"/>
  <c r="K76" i="1"/>
  <c r="F76" i="1" s="1"/>
  <c r="Q76" i="1"/>
  <c r="R76" i="1"/>
  <c r="V76" i="1"/>
  <c r="W76" i="1"/>
  <c r="AA76" i="1"/>
  <c r="AB76" i="1"/>
  <c r="AF76" i="1"/>
  <c r="AG76" i="1"/>
  <c r="I57" i="1"/>
  <c r="D57" i="1" s="1"/>
  <c r="J57" i="1"/>
  <c r="K57" i="1"/>
  <c r="F57" i="1" s="1"/>
  <c r="Q57" i="1"/>
  <c r="R57" i="1"/>
  <c r="V57" i="1"/>
  <c r="W57" i="1"/>
  <c r="AA57" i="1"/>
  <c r="AB57" i="1"/>
  <c r="AF57" i="1"/>
  <c r="AG57" i="1"/>
  <c r="I58" i="1"/>
  <c r="D58" i="1" s="1"/>
  <c r="J58" i="1"/>
  <c r="E58" i="1" s="1"/>
  <c r="K58" i="1"/>
  <c r="F58" i="1" s="1"/>
  <c r="Q58" i="1"/>
  <c r="R58" i="1"/>
  <c r="V58" i="1"/>
  <c r="W58" i="1"/>
  <c r="AA58" i="1"/>
  <c r="AB58" i="1"/>
  <c r="AF58" i="1"/>
  <c r="AG58" i="1"/>
  <c r="I59" i="1"/>
  <c r="D59" i="1" s="1"/>
  <c r="J59" i="1"/>
  <c r="E59" i="1" s="1"/>
  <c r="K59" i="1"/>
  <c r="F59" i="1" s="1"/>
  <c r="Q59" i="1"/>
  <c r="R59" i="1"/>
  <c r="V59" i="1"/>
  <c r="W59" i="1"/>
  <c r="AA59" i="1"/>
  <c r="AB59" i="1"/>
  <c r="AF59" i="1"/>
  <c r="AG59" i="1"/>
  <c r="I60" i="1"/>
  <c r="D60" i="1" s="1"/>
  <c r="J60" i="1"/>
  <c r="E60" i="1" s="1"/>
  <c r="K60" i="1"/>
  <c r="F60" i="1" s="1"/>
  <c r="Q60" i="1"/>
  <c r="R60" i="1"/>
  <c r="V60" i="1"/>
  <c r="W60" i="1"/>
  <c r="AA60" i="1"/>
  <c r="AB60" i="1"/>
  <c r="AF60" i="1"/>
  <c r="AG60" i="1"/>
  <c r="I61" i="1"/>
  <c r="D61" i="1" s="1"/>
  <c r="J61" i="1"/>
  <c r="K61" i="1"/>
  <c r="F61" i="1" s="1"/>
  <c r="Q61" i="1"/>
  <c r="R61" i="1"/>
  <c r="V61" i="1"/>
  <c r="W61" i="1"/>
  <c r="AA61" i="1"/>
  <c r="AB61" i="1"/>
  <c r="AF61" i="1"/>
  <c r="AG61" i="1"/>
  <c r="I62" i="1"/>
  <c r="J62" i="1"/>
  <c r="E62" i="1" s="1"/>
  <c r="K62" i="1"/>
  <c r="F62" i="1" s="1"/>
  <c r="Q62" i="1"/>
  <c r="R62" i="1"/>
  <c r="V62" i="1"/>
  <c r="W62" i="1"/>
  <c r="AA62" i="1"/>
  <c r="AB62" i="1"/>
  <c r="AF62" i="1"/>
  <c r="AG62" i="1"/>
  <c r="I5" i="1"/>
  <c r="D5" i="1" s="1"/>
  <c r="J5" i="1"/>
  <c r="K5" i="1"/>
  <c r="F5" i="1" s="1"/>
  <c r="Q5" i="1"/>
  <c r="V5" i="1"/>
  <c r="AA5" i="1"/>
  <c r="AF5" i="1"/>
  <c r="I6" i="1"/>
  <c r="D6" i="1" s="1"/>
  <c r="J6" i="1"/>
  <c r="M6" i="1" s="1"/>
  <c r="K6" i="1"/>
  <c r="Q6" i="1"/>
  <c r="V6" i="1"/>
  <c r="AA6" i="1"/>
  <c r="AF6" i="1"/>
  <c r="I7" i="1"/>
  <c r="D7" i="1" s="1"/>
  <c r="J7" i="1"/>
  <c r="K7" i="1"/>
  <c r="F7" i="1" s="1"/>
  <c r="Q7" i="1"/>
  <c r="V7" i="1"/>
  <c r="AA7" i="1"/>
  <c r="AF7" i="1"/>
  <c r="I8" i="1"/>
  <c r="D8" i="1" s="1"/>
  <c r="J8" i="1"/>
  <c r="K8" i="1"/>
  <c r="F8" i="1" s="1"/>
  <c r="Q8" i="1"/>
  <c r="V8" i="1"/>
  <c r="AA8" i="1"/>
  <c r="AF8" i="1"/>
  <c r="I9" i="1"/>
  <c r="D9" i="1" s="1"/>
  <c r="J9" i="1"/>
  <c r="K9" i="1"/>
  <c r="F9" i="1" s="1"/>
  <c r="Q9" i="1"/>
  <c r="V9" i="1"/>
  <c r="AA9" i="1"/>
  <c r="AF9" i="1"/>
  <c r="I10" i="1"/>
  <c r="D10" i="1" s="1"/>
  <c r="J10" i="1"/>
  <c r="K10" i="1"/>
  <c r="Q10" i="1"/>
  <c r="V10" i="1"/>
  <c r="AA10" i="1"/>
  <c r="AF10" i="1"/>
  <c r="I11" i="1"/>
  <c r="D11" i="1" s="1"/>
  <c r="J11" i="1"/>
  <c r="K11" i="1"/>
  <c r="F11" i="1" s="1"/>
  <c r="Q11" i="1"/>
  <c r="V11" i="1"/>
  <c r="AA11" i="1"/>
  <c r="AF11" i="1"/>
  <c r="I12" i="1"/>
  <c r="D12" i="1" s="1"/>
  <c r="J12" i="1"/>
  <c r="K12" i="1"/>
  <c r="F12" i="1" s="1"/>
  <c r="Q12" i="1"/>
  <c r="V12" i="1"/>
  <c r="AA12" i="1"/>
  <c r="AF12" i="1"/>
  <c r="I13" i="1"/>
  <c r="D13" i="1" s="1"/>
  <c r="J13" i="1"/>
  <c r="K13" i="1"/>
  <c r="F13" i="1" s="1"/>
  <c r="Q13" i="1"/>
  <c r="V13" i="1"/>
  <c r="AA13" i="1"/>
  <c r="AF13" i="1"/>
  <c r="I14" i="1"/>
  <c r="D14" i="1" s="1"/>
  <c r="J14" i="1"/>
  <c r="K14" i="1"/>
  <c r="Q14" i="1"/>
  <c r="V14" i="1"/>
  <c r="AA14" i="1"/>
  <c r="AF14" i="1"/>
  <c r="I15" i="1"/>
  <c r="D15" i="1" s="1"/>
  <c r="J15" i="1"/>
  <c r="K15" i="1"/>
  <c r="F15" i="1" s="1"/>
  <c r="Q15" i="1"/>
  <c r="V15" i="1"/>
  <c r="AA15" i="1"/>
  <c r="AF15" i="1"/>
  <c r="I16" i="1"/>
  <c r="D16" i="1" s="1"/>
  <c r="J16" i="1"/>
  <c r="K16" i="1"/>
  <c r="F16" i="1" s="1"/>
  <c r="Q16" i="1"/>
  <c r="V16" i="1"/>
  <c r="AA16" i="1"/>
  <c r="AF16" i="1"/>
  <c r="I17" i="1"/>
  <c r="D17" i="1" s="1"/>
  <c r="J17" i="1"/>
  <c r="K17" i="1"/>
  <c r="F17" i="1" s="1"/>
  <c r="Q17" i="1"/>
  <c r="V17" i="1"/>
  <c r="AA17" i="1"/>
  <c r="AF17" i="1"/>
  <c r="I18" i="1"/>
  <c r="D18" i="1" s="1"/>
  <c r="J18" i="1"/>
  <c r="M18" i="1" s="1"/>
  <c r="K18" i="1"/>
  <c r="Q18" i="1"/>
  <c r="V18" i="1"/>
  <c r="AA18" i="1"/>
  <c r="AF18" i="1"/>
  <c r="I19" i="1"/>
  <c r="D19" i="1" s="1"/>
  <c r="J19" i="1"/>
  <c r="K19" i="1"/>
  <c r="F19" i="1" s="1"/>
  <c r="Q19" i="1"/>
  <c r="V19" i="1"/>
  <c r="AA19" i="1"/>
  <c r="AF19" i="1"/>
  <c r="I20" i="1"/>
  <c r="D20" i="1" s="1"/>
  <c r="J20" i="1"/>
  <c r="K20" i="1"/>
  <c r="F20" i="1" s="1"/>
  <c r="Q20" i="1"/>
  <c r="V20" i="1"/>
  <c r="AA20" i="1"/>
  <c r="AF20" i="1"/>
  <c r="I21" i="1"/>
  <c r="D21" i="1" s="1"/>
  <c r="J21" i="1"/>
  <c r="K21" i="1"/>
  <c r="F21" i="1" s="1"/>
  <c r="Q21" i="1"/>
  <c r="V21" i="1"/>
  <c r="AA21" i="1"/>
  <c r="AF21" i="1"/>
  <c r="I22" i="1"/>
  <c r="D22" i="1" s="1"/>
  <c r="J22" i="1"/>
  <c r="M22" i="1" s="1"/>
  <c r="K22" i="1"/>
  <c r="Q22" i="1"/>
  <c r="V22" i="1"/>
  <c r="AA22" i="1"/>
  <c r="AF22" i="1"/>
  <c r="I23" i="1"/>
  <c r="D23" i="1" s="1"/>
  <c r="J23" i="1"/>
  <c r="K23" i="1"/>
  <c r="F23" i="1" s="1"/>
  <c r="Q23" i="1"/>
  <c r="V23" i="1"/>
  <c r="AA23" i="1"/>
  <c r="AF23" i="1"/>
  <c r="I24" i="1"/>
  <c r="D24" i="1" s="1"/>
  <c r="J24" i="1"/>
  <c r="K24" i="1"/>
  <c r="F24" i="1" s="1"/>
  <c r="Q24" i="1"/>
  <c r="V24" i="1"/>
  <c r="AA24" i="1"/>
  <c r="AF24" i="1"/>
  <c r="I25" i="1"/>
  <c r="D25" i="1" s="1"/>
  <c r="J25" i="1"/>
  <c r="M25" i="1" s="1"/>
  <c r="K25" i="1"/>
  <c r="F25" i="1" s="1"/>
  <c r="Q25" i="1"/>
  <c r="V25" i="1"/>
  <c r="AA25" i="1"/>
  <c r="AF25" i="1"/>
  <c r="I26" i="1"/>
  <c r="D26" i="1" s="1"/>
  <c r="J26" i="1"/>
  <c r="K26" i="1"/>
  <c r="Q26" i="1"/>
  <c r="V26" i="1"/>
  <c r="AA26" i="1"/>
  <c r="AF26" i="1"/>
  <c r="I27" i="1"/>
  <c r="D27" i="1" s="1"/>
  <c r="J27" i="1"/>
  <c r="K27" i="1"/>
  <c r="F27" i="1" s="1"/>
  <c r="Q27" i="1"/>
  <c r="V27" i="1"/>
  <c r="AA27" i="1"/>
  <c r="AF27" i="1"/>
  <c r="I28" i="1"/>
  <c r="D28" i="1" s="1"/>
  <c r="J28" i="1"/>
  <c r="K28" i="1"/>
  <c r="F28" i="1" s="1"/>
  <c r="Q28" i="1"/>
  <c r="V28" i="1"/>
  <c r="AA28" i="1"/>
  <c r="AF28" i="1"/>
  <c r="I29" i="1"/>
  <c r="D29" i="1" s="1"/>
  <c r="J29" i="1"/>
  <c r="K29" i="1"/>
  <c r="F29" i="1" s="1"/>
  <c r="Q29" i="1"/>
  <c r="V29" i="1"/>
  <c r="AA29" i="1"/>
  <c r="AF29" i="1"/>
  <c r="I30" i="1"/>
  <c r="D30" i="1" s="1"/>
  <c r="J30" i="1"/>
  <c r="K30" i="1"/>
  <c r="Q30" i="1"/>
  <c r="V30" i="1"/>
  <c r="AA30" i="1"/>
  <c r="AF30" i="1"/>
  <c r="I31" i="1"/>
  <c r="D31" i="1" s="1"/>
  <c r="J31" i="1"/>
  <c r="K31" i="1"/>
  <c r="F31" i="1" s="1"/>
  <c r="Q31" i="1"/>
  <c r="V31" i="1"/>
  <c r="AA31" i="1"/>
  <c r="AF31" i="1"/>
  <c r="I32" i="1"/>
  <c r="D32" i="1" s="1"/>
  <c r="J32" i="1"/>
  <c r="K32" i="1"/>
  <c r="F32" i="1" s="1"/>
  <c r="Q32" i="1"/>
  <c r="V32" i="1"/>
  <c r="AA32" i="1"/>
  <c r="AF32" i="1"/>
  <c r="I33" i="1"/>
  <c r="D33" i="1" s="1"/>
  <c r="J33" i="1"/>
  <c r="K33" i="1"/>
  <c r="F33" i="1" s="1"/>
  <c r="Q33" i="1"/>
  <c r="V33" i="1"/>
  <c r="AA33" i="1"/>
  <c r="AF33" i="1"/>
  <c r="I34" i="1"/>
  <c r="D34" i="1" s="1"/>
  <c r="J34" i="1"/>
  <c r="K34" i="1"/>
  <c r="Q34" i="1"/>
  <c r="V34" i="1"/>
  <c r="AA34" i="1"/>
  <c r="AF34" i="1"/>
  <c r="I35" i="1"/>
  <c r="D35" i="1" s="1"/>
  <c r="J35" i="1"/>
  <c r="K35" i="1"/>
  <c r="F35" i="1" s="1"/>
  <c r="Q35" i="1"/>
  <c r="V35" i="1"/>
  <c r="AA35" i="1"/>
  <c r="AF35" i="1"/>
  <c r="I36" i="1"/>
  <c r="D36" i="1" s="1"/>
  <c r="J36" i="1"/>
  <c r="K36" i="1"/>
  <c r="F36" i="1" s="1"/>
  <c r="Q36" i="1"/>
  <c r="V36" i="1"/>
  <c r="AA36" i="1"/>
  <c r="AF36" i="1"/>
  <c r="I37" i="1"/>
  <c r="D37" i="1" s="1"/>
  <c r="J37" i="1"/>
  <c r="K37" i="1"/>
  <c r="F37" i="1" s="1"/>
  <c r="Q37" i="1"/>
  <c r="V37" i="1"/>
  <c r="AA37" i="1"/>
  <c r="AF37" i="1"/>
  <c r="I38" i="1"/>
  <c r="J38" i="1"/>
  <c r="K38" i="1"/>
  <c r="F38" i="1" s="1"/>
  <c r="Q38" i="1"/>
  <c r="V38" i="1"/>
  <c r="AA38" i="1"/>
  <c r="AF38" i="1"/>
  <c r="I39" i="1"/>
  <c r="D39" i="1" s="1"/>
  <c r="J39" i="1"/>
  <c r="M39" i="1" s="1"/>
  <c r="K39" i="1"/>
  <c r="F39" i="1" s="1"/>
  <c r="Q39" i="1"/>
  <c r="V39" i="1"/>
  <c r="AA39" i="1"/>
  <c r="AF39" i="1"/>
  <c r="I40" i="1"/>
  <c r="D40" i="1" s="1"/>
  <c r="J40" i="1"/>
  <c r="K40" i="1"/>
  <c r="F40" i="1" s="1"/>
  <c r="Q40" i="1"/>
  <c r="V40" i="1"/>
  <c r="AA40" i="1"/>
  <c r="AF40" i="1"/>
  <c r="I41" i="1"/>
  <c r="D41" i="1" s="1"/>
  <c r="J41" i="1"/>
  <c r="K41" i="1"/>
  <c r="F41" i="1" s="1"/>
  <c r="Q41" i="1"/>
  <c r="V41" i="1"/>
  <c r="AA41" i="1"/>
  <c r="AF41" i="1"/>
  <c r="I42" i="1"/>
  <c r="J42" i="1"/>
  <c r="M42" i="1" s="1"/>
  <c r="K42" i="1"/>
  <c r="F42" i="1" s="1"/>
  <c r="Q42" i="1"/>
  <c r="V42" i="1"/>
  <c r="AA42" i="1"/>
  <c r="AF42" i="1"/>
  <c r="I43" i="1"/>
  <c r="D43" i="1" s="1"/>
  <c r="J43" i="1"/>
  <c r="K43" i="1"/>
  <c r="F43" i="1" s="1"/>
  <c r="Q43" i="1"/>
  <c r="V43" i="1"/>
  <c r="AA43" i="1"/>
  <c r="AF43" i="1"/>
  <c r="I44" i="1"/>
  <c r="D44" i="1" s="1"/>
  <c r="J44" i="1"/>
  <c r="K44" i="1"/>
  <c r="F44" i="1" s="1"/>
  <c r="Q44" i="1"/>
  <c r="V44" i="1"/>
  <c r="AA44" i="1"/>
  <c r="AF44" i="1"/>
  <c r="I45" i="1"/>
  <c r="D45" i="1" s="1"/>
  <c r="J45" i="1"/>
  <c r="K45" i="1"/>
  <c r="F45" i="1" s="1"/>
  <c r="Q45" i="1"/>
  <c r="V45" i="1"/>
  <c r="AA45" i="1"/>
  <c r="AF45" i="1"/>
  <c r="I46" i="1"/>
  <c r="D46" i="1" s="1"/>
  <c r="J46" i="1"/>
  <c r="K46" i="1"/>
  <c r="F46" i="1" s="1"/>
  <c r="Q46" i="1"/>
  <c r="V46" i="1"/>
  <c r="AA46" i="1"/>
  <c r="AF46" i="1"/>
  <c r="I47" i="1"/>
  <c r="D47" i="1" s="1"/>
  <c r="J47" i="1"/>
  <c r="K47" i="1"/>
  <c r="F47" i="1" s="1"/>
  <c r="Q47" i="1"/>
  <c r="V47" i="1"/>
  <c r="AA47" i="1"/>
  <c r="AF47" i="1"/>
  <c r="I48" i="1"/>
  <c r="D48" i="1" s="1"/>
  <c r="J48" i="1"/>
  <c r="K48" i="1"/>
  <c r="F48" i="1" s="1"/>
  <c r="Q48" i="1"/>
  <c r="V48" i="1"/>
  <c r="AA48" i="1"/>
  <c r="AF48" i="1"/>
  <c r="I49" i="1"/>
  <c r="D49" i="1" s="1"/>
  <c r="J49" i="1"/>
  <c r="K49" i="1"/>
  <c r="F49" i="1" s="1"/>
  <c r="Q49" i="1"/>
  <c r="V49" i="1"/>
  <c r="AA49" i="1"/>
  <c r="AF49" i="1"/>
  <c r="I50" i="1"/>
  <c r="D50" i="1" s="1"/>
  <c r="J50" i="1"/>
  <c r="K50" i="1"/>
  <c r="F50" i="1" s="1"/>
  <c r="Q50" i="1"/>
  <c r="V50" i="1"/>
  <c r="AA50" i="1"/>
  <c r="AF50" i="1"/>
  <c r="E49" i="1" l="1"/>
  <c r="H49" i="1" s="1"/>
  <c r="M49" i="1"/>
  <c r="E33" i="1"/>
  <c r="H33" i="1" s="1"/>
  <c r="M33" i="1"/>
  <c r="E21" i="1"/>
  <c r="H21" i="1" s="1"/>
  <c r="M21" i="1"/>
  <c r="E28" i="1"/>
  <c r="H28" i="1" s="1"/>
  <c r="M28" i="1"/>
  <c r="E47" i="1"/>
  <c r="H47" i="1" s="1"/>
  <c r="M47" i="1"/>
  <c r="E19" i="1"/>
  <c r="H19" i="1" s="1"/>
  <c r="M19" i="1"/>
  <c r="E20" i="1"/>
  <c r="H20" i="1" s="1"/>
  <c r="M20" i="1"/>
  <c r="E23" i="1"/>
  <c r="H23" i="1" s="1"/>
  <c r="M23" i="1"/>
  <c r="E45" i="1"/>
  <c r="H45" i="1" s="1"/>
  <c r="M45" i="1"/>
  <c r="E13" i="1"/>
  <c r="H13" i="1" s="1"/>
  <c r="M13" i="1"/>
  <c r="E40" i="1"/>
  <c r="H40" i="1" s="1"/>
  <c r="M40" i="1"/>
  <c r="E32" i="1"/>
  <c r="H32" i="1" s="1"/>
  <c r="M32" i="1"/>
  <c r="E8" i="1"/>
  <c r="H8" i="1" s="1"/>
  <c r="M8" i="1"/>
  <c r="E15" i="1"/>
  <c r="H15" i="1" s="1"/>
  <c r="M15" i="1"/>
  <c r="E41" i="1"/>
  <c r="H41" i="1" s="1"/>
  <c r="M41" i="1"/>
  <c r="E9" i="1"/>
  <c r="H9" i="1" s="1"/>
  <c r="M9" i="1"/>
  <c r="E44" i="1"/>
  <c r="H44" i="1" s="1"/>
  <c r="M44" i="1"/>
  <c r="E24" i="1"/>
  <c r="H24" i="1" s="1"/>
  <c r="M24" i="1"/>
  <c r="E35" i="1"/>
  <c r="H35" i="1" s="1"/>
  <c r="M35" i="1"/>
  <c r="E11" i="1"/>
  <c r="H11" i="1" s="1"/>
  <c r="M11" i="1"/>
  <c r="E34" i="1"/>
  <c r="H34" i="1" s="1"/>
  <c r="M34" i="1"/>
  <c r="E14" i="1"/>
  <c r="H14" i="1" s="1"/>
  <c r="M14" i="1"/>
  <c r="E10" i="1"/>
  <c r="H10" i="1" s="1"/>
  <c r="M10" i="1"/>
  <c r="E37" i="1"/>
  <c r="H37" i="1" s="1"/>
  <c r="M37" i="1"/>
  <c r="E29" i="1"/>
  <c r="H29" i="1" s="1"/>
  <c r="M29" i="1"/>
  <c r="E5" i="1"/>
  <c r="H5" i="1" s="1"/>
  <c r="M5" i="1"/>
  <c r="E48" i="1"/>
  <c r="H48" i="1" s="1"/>
  <c r="M48" i="1"/>
  <c r="E36" i="1"/>
  <c r="H36" i="1" s="1"/>
  <c r="M36" i="1"/>
  <c r="E12" i="1"/>
  <c r="H12" i="1" s="1"/>
  <c r="M12" i="1"/>
  <c r="E27" i="1"/>
  <c r="H27" i="1" s="1"/>
  <c r="M27" i="1"/>
  <c r="E50" i="1"/>
  <c r="H50" i="1" s="1"/>
  <c r="M50" i="1"/>
  <c r="E38" i="1"/>
  <c r="H38" i="1" s="1"/>
  <c r="M38" i="1"/>
  <c r="E26" i="1"/>
  <c r="H26" i="1" s="1"/>
  <c r="M26" i="1"/>
  <c r="E17" i="1"/>
  <c r="H17" i="1" s="1"/>
  <c r="M17" i="1"/>
  <c r="E16" i="1"/>
  <c r="H16" i="1" s="1"/>
  <c r="M16" i="1"/>
  <c r="E43" i="1"/>
  <c r="H43" i="1" s="1"/>
  <c r="M43" i="1"/>
  <c r="E31" i="1"/>
  <c r="H31" i="1" s="1"/>
  <c r="M31" i="1"/>
  <c r="E7" i="1"/>
  <c r="H7" i="1" s="1"/>
  <c r="M7" i="1"/>
  <c r="E46" i="1"/>
  <c r="H46" i="1" s="1"/>
  <c r="M46" i="1"/>
  <c r="E30" i="1"/>
  <c r="H30" i="1" s="1"/>
  <c r="M30" i="1"/>
  <c r="M61" i="1"/>
  <c r="L69" i="1"/>
  <c r="M74" i="1"/>
  <c r="L38" i="1"/>
  <c r="G38" i="1" s="1"/>
  <c r="L26" i="1"/>
  <c r="G26" i="1" s="1"/>
  <c r="D38" i="1"/>
  <c r="L62" i="1"/>
  <c r="M57" i="1"/>
  <c r="L75" i="1"/>
  <c r="L76" i="1"/>
  <c r="D75" i="1"/>
  <c r="G75" i="1" s="1"/>
  <c r="M76" i="1"/>
  <c r="L71" i="1"/>
  <c r="H70" i="1"/>
  <c r="G72" i="1"/>
  <c r="L73" i="1"/>
  <c r="H69" i="1"/>
  <c r="D73" i="1"/>
  <c r="G73" i="1" s="1"/>
  <c r="D71" i="1"/>
  <c r="H71" i="1" s="1"/>
  <c r="H68" i="1"/>
  <c r="G60" i="1"/>
  <c r="D62" i="1"/>
  <c r="G62" i="1" s="1"/>
  <c r="L58" i="1"/>
  <c r="L60" i="1"/>
  <c r="H60" i="1"/>
  <c r="H58" i="1"/>
  <c r="G59" i="1"/>
  <c r="L14" i="1"/>
  <c r="G14" i="1" s="1"/>
  <c r="L50" i="1"/>
  <c r="G50" i="1" s="1"/>
  <c r="L46" i="1"/>
  <c r="G46" i="1" s="1"/>
  <c r="L42" i="1"/>
  <c r="G42" i="1" s="1"/>
  <c r="L34" i="1"/>
  <c r="G34" i="1" s="1"/>
  <c r="E22" i="1"/>
  <c r="H22" i="1" s="1"/>
  <c r="L18" i="1"/>
  <c r="G18" i="1" s="1"/>
  <c r="E42" i="1"/>
  <c r="E25" i="1"/>
  <c r="H25" i="1" s="1"/>
  <c r="L22" i="1"/>
  <c r="G22" i="1" s="1"/>
  <c r="L10" i="1"/>
  <c r="G10" i="1" s="1"/>
  <c r="E39" i="1"/>
  <c r="H39" i="1" s="1"/>
  <c r="E6" i="1"/>
  <c r="H6" i="1" s="1"/>
  <c r="E18" i="1"/>
  <c r="H18" i="1" s="1"/>
  <c r="D42" i="1"/>
  <c r="L30" i="1"/>
  <c r="G30" i="1" s="1"/>
  <c r="L6" i="1"/>
  <c r="G6" i="1" s="1"/>
  <c r="G68" i="1"/>
  <c r="H72" i="1"/>
  <c r="G70" i="1"/>
  <c r="E76" i="1"/>
  <c r="M72" i="1"/>
  <c r="D76" i="1"/>
  <c r="M75" i="1"/>
  <c r="M71" i="1"/>
  <c r="M70" i="1"/>
  <c r="E74" i="1"/>
  <c r="H74" i="1" s="1"/>
  <c r="L74" i="1"/>
  <c r="L70" i="1"/>
  <c r="F69" i="1"/>
  <c r="G69" i="1" s="1"/>
  <c r="M73" i="1"/>
  <c r="M69" i="1"/>
  <c r="M68" i="1"/>
  <c r="L72" i="1"/>
  <c r="L68" i="1"/>
  <c r="G58" i="1"/>
  <c r="H59" i="1"/>
  <c r="E61" i="1"/>
  <c r="H61" i="1" s="1"/>
  <c r="E57" i="1"/>
  <c r="H57" i="1" s="1"/>
  <c r="L57" i="1"/>
  <c r="M60" i="1"/>
  <c r="M59" i="1"/>
  <c r="L59" i="1"/>
  <c r="M62" i="1"/>
  <c r="M58" i="1"/>
  <c r="L61" i="1"/>
  <c r="L48" i="1"/>
  <c r="G48" i="1" s="1"/>
  <c r="L44" i="1"/>
  <c r="G44" i="1" s="1"/>
  <c r="L40" i="1"/>
  <c r="G40" i="1" s="1"/>
  <c r="L36" i="1"/>
  <c r="G36" i="1" s="1"/>
  <c r="L32" i="1"/>
  <c r="G32" i="1" s="1"/>
  <c r="L28" i="1"/>
  <c r="G28" i="1" s="1"/>
  <c r="L24" i="1"/>
  <c r="G24" i="1" s="1"/>
  <c r="L20" i="1"/>
  <c r="G20" i="1" s="1"/>
  <c r="L16" i="1"/>
  <c r="G16" i="1" s="1"/>
  <c r="L12" i="1"/>
  <c r="G12" i="1" s="1"/>
  <c r="L8" i="1"/>
  <c r="G8" i="1" s="1"/>
  <c r="L47" i="1"/>
  <c r="G47" i="1" s="1"/>
  <c r="L43" i="1"/>
  <c r="G43" i="1" s="1"/>
  <c r="L39" i="1"/>
  <c r="G39" i="1" s="1"/>
  <c r="L35" i="1"/>
  <c r="G35" i="1" s="1"/>
  <c r="F34" i="1"/>
  <c r="L31" i="1"/>
  <c r="G31" i="1" s="1"/>
  <c r="F30" i="1"/>
  <c r="L27" i="1"/>
  <c r="G27" i="1" s="1"/>
  <c r="F26" i="1"/>
  <c r="L23" i="1"/>
  <c r="G23" i="1" s="1"/>
  <c r="F22" i="1"/>
  <c r="L19" i="1"/>
  <c r="G19" i="1" s="1"/>
  <c r="F18" i="1"/>
  <c r="L15" i="1"/>
  <c r="G15" i="1" s="1"/>
  <c r="F14" i="1"/>
  <c r="L11" i="1"/>
  <c r="G11" i="1" s="1"/>
  <c r="F10" i="1"/>
  <c r="L7" i="1"/>
  <c r="G7" i="1" s="1"/>
  <c r="F6" i="1"/>
  <c r="L49" i="1"/>
  <c r="G49" i="1" s="1"/>
  <c r="L45" i="1"/>
  <c r="G45" i="1" s="1"/>
  <c r="L41" i="1"/>
  <c r="G41" i="1" s="1"/>
  <c r="L37" i="1"/>
  <c r="G37" i="1" s="1"/>
  <c r="L33" i="1"/>
  <c r="G33" i="1" s="1"/>
  <c r="L29" i="1"/>
  <c r="G29" i="1" s="1"/>
  <c r="L25" i="1"/>
  <c r="G25" i="1" s="1"/>
  <c r="L21" i="1"/>
  <c r="G21" i="1" s="1"/>
  <c r="L17" i="1"/>
  <c r="G17" i="1" s="1"/>
  <c r="L13" i="1"/>
  <c r="G13" i="1" s="1"/>
  <c r="L9" i="1"/>
  <c r="G9" i="1" s="1"/>
  <c r="L5" i="1"/>
  <c r="G5" i="1" s="1"/>
  <c r="H42" i="1" l="1"/>
  <c r="H62" i="1"/>
  <c r="G57" i="1"/>
  <c r="G71" i="1"/>
  <c r="H75" i="1"/>
  <c r="H76" i="1"/>
  <c r="H73" i="1"/>
  <c r="G61" i="1"/>
  <c r="G76" i="1"/>
  <c r="G74" i="1"/>
  <c r="F772" i="26" l="1"/>
  <c r="G772" i="26"/>
  <c r="H772" i="26"/>
  <c r="AD782" i="26" s="1"/>
  <c r="I772" i="26"/>
  <c r="J772" i="26"/>
  <c r="AE782" i="26" s="1"/>
  <c r="F753" i="26"/>
  <c r="G753" i="26"/>
  <c r="H753" i="26"/>
  <c r="I753" i="26"/>
  <c r="J753" i="26"/>
  <c r="G940" i="26" l="1"/>
  <c r="H940" i="26"/>
  <c r="I940" i="26"/>
  <c r="J940" i="26"/>
  <c r="F940" i="26"/>
  <c r="F179" i="26" l="1"/>
  <c r="G179" i="26"/>
  <c r="H179" i="26"/>
  <c r="I179" i="26"/>
  <c r="J179" i="26"/>
  <c r="F13" i="26" l="1"/>
  <c r="L241" i="26" s="1"/>
  <c r="G13" i="26"/>
  <c r="M241" i="26" s="1"/>
  <c r="H13" i="26"/>
  <c r="N241" i="26" s="1"/>
  <c r="I13" i="26"/>
  <c r="O241" i="26" s="1"/>
  <c r="J13" i="26"/>
  <c r="P241" i="26" s="1"/>
  <c r="AE241" i="26" l="1"/>
  <c r="P245" i="26"/>
  <c r="AE245" i="26" s="1"/>
  <c r="P244" i="26"/>
  <c r="AE244" i="26" s="1"/>
  <c r="P243" i="26"/>
  <c r="AE243" i="26" s="1"/>
  <c r="P242" i="26"/>
  <c r="P246" i="26"/>
  <c r="AE246" i="26" s="1"/>
  <c r="O245" i="26"/>
  <c r="O244" i="26"/>
  <c r="O243" i="26"/>
  <c r="O242" i="26"/>
  <c r="O246" i="26"/>
  <c r="AD241" i="26"/>
  <c r="N245" i="26"/>
  <c r="AD245" i="26" s="1"/>
  <c r="N244" i="26"/>
  <c r="AD244" i="26" s="1"/>
  <c r="N243" i="26"/>
  <c r="AD243" i="26" s="1"/>
  <c r="N242" i="26"/>
  <c r="N246" i="26"/>
  <c r="AD246" i="26" s="1"/>
  <c r="M245" i="26"/>
  <c r="M244" i="26"/>
  <c r="M243" i="26"/>
  <c r="M242" i="26"/>
  <c r="M246" i="26"/>
  <c r="L243" i="26"/>
  <c r="L242" i="26"/>
  <c r="L246" i="26"/>
  <c r="L245" i="26"/>
  <c r="L244" i="26"/>
  <c r="P208" i="26"/>
  <c r="O208" i="26"/>
  <c r="N208" i="26"/>
  <c r="M208" i="26"/>
  <c r="L208" i="26"/>
  <c r="P139" i="26"/>
  <c r="P145" i="26" s="1"/>
  <c r="AE145" i="26" s="1"/>
  <c r="P186" i="26"/>
  <c r="O139" i="26"/>
  <c r="O186" i="26"/>
  <c r="N139" i="26"/>
  <c r="N143" i="26" s="1"/>
  <c r="AD143" i="26" s="1"/>
  <c r="N186" i="26"/>
  <c r="M139" i="26"/>
  <c r="M186" i="26"/>
  <c r="L139" i="26"/>
  <c r="L186" i="26"/>
  <c r="P59" i="26"/>
  <c r="AF59" i="26" s="1"/>
  <c r="Q59" i="26"/>
  <c r="O59" i="26"/>
  <c r="R59" i="26"/>
  <c r="AG59" i="26" s="1"/>
  <c r="N59" i="26"/>
  <c r="P804" i="26"/>
  <c r="AE804" i="26" s="1"/>
  <c r="P724" i="26"/>
  <c r="O804" i="26"/>
  <c r="O809" i="26" s="1"/>
  <c r="O724" i="26"/>
  <c r="N804" i="26"/>
  <c r="AD804" i="26" s="1"/>
  <c r="N724" i="26"/>
  <c r="M804" i="26"/>
  <c r="M810" i="26" s="1"/>
  <c r="M724" i="26"/>
  <c r="L804" i="26"/>
  <c r="L809" i="26" s="1"/>
  <c r="L724" i="26"/>
  <c r="AS99" i="1"/>
  <c r="AR99" i="1"/>
  <c r="AS98" i="1"/>
  <c r="AR98" i="1"/>
  <c r="AS97" i="1"/>
  <c r="AR97" i="1"/>
  <c r="AS96" i="1"/>
  <c r="AR96" i="1"/>
  <c r="AQ100" i="1"/>
  <c r="AS89" i="1"/>
  <c r="AR89" i="1"/>
  <c r="AS88" i="1"/>
  <c r="AR88" i="1"/>
  <c r="AS87" i="1"/>
  <c r="AR87" i="1"/>
  <c r="AS86" i="1"/>
  <c r="AR86" i="1"/>
  <c r="AS85" i="1"/>
  <c r="AR85" i="1"/>
  <c r="AS84" i="1"/>
  <c r="AR84" i="1"/>
  <c r="AS83" i="1"/>
  <c r="AR83" i="1"/>
  <c r="AS82" i="1"/>
  <c r="AR82" i="1"/>
  <c r="L247" i="26" l="1"/>
  <c r="M247" i="26"/>
  <c r="L211" i="26"/>
  <c r="L210" i="26"/>
  <c r="L209" i="26"/>
  <c r="M211" i="26"/>
  <c r="M210" i="26"/>
  <c r="M209" i="26"/>
  <c r="AD208" i="26"/>
  <c r="N211" i="26"/>
  <c r="AD211" i="26" s="1"/>
  <c r="N210" i="26"/>
  <c r="AD210" i="26" s="1"/>
  <c r="N209" i="26"/>
  <c r="O211" i="26"/>
  <c r="O210" i="26"/>
  <c r="O209" i="26"/>
  <c r="AE208" i="26"/>
  <c r="P211" i="26"/>
  <c r="AE211" i="26" s="1"/>
  <c r="P210" i="26"/>
  <c r="AE210" i="26" s="1"/>
  <c r="P209" i="26"/>
  <c r="P727" i="26"/>
  <c r="AE727" i="26" s="1"/>
  <c r="P726" i="26"/>
  <c r="AE726" i="26" s="1"/>
  <c r="L727" i="26"/>
  <c r="L726" i="26"/>
  <c r="M727" i="26"/>
  <c r="M726" i="26"/>
  <c r="N727" i="26"/>
  <c r="AD727" i="26" s="1"/>
  <c r="N726" i="26"/>
  <c r="AD726" i="26" s="1"/>
  <c r="O727" i="26"/>
  <c r="O726" i="26"/>
  <c r="M219" i="26"/>
  <c r="AD218" i="26"/>
  <c r="N219" i="26"/>
  <c r="AE139" i="26"/>
  <c r="L219" i="26"/>
  <c r="AE218" i="26"/>
  <c r="P219" i="26"/>
  <c r="O219" i="26"/>
  <c r="L143" i="26"/>
  <c r="L144" i="26"/>
  <c r="L141" i="26"/>
  <c r="M141" i="26"/>
  <c r="M231" i="26"/>
  <c r="M254" i="26"/>
  <c r="M257" i="26"/>
  <c r="M255" i="26"/>
  <c r="M258" i="26"/>
  <c r="M256" i="26"/>
  <c r="AD230" i="26"/>
  <c r="N231" i="26"/>
  <c r="O231" i="26"/>
  <c r="O255" i="26"/>
  <c r="O258" i="26"/>
  <c r="O256" i="26"/>
  <c r="O254" i="26"/>
  <c r="O257" i="26"/>
  <c r="L254" i="26"/>
  <c r="L256" i="26"/>
  <c r="L258" i="26"/>
  <c r="L257" i="26"/>
  <c r="L255" i="26"/>
  <c r="AE253" i="26"/>
  <c r="P255" i="26"/>
  <c r="AE255" i="26" s="1"/>
  <c r="P258" i="26"/>
  <c r="AE258" i="26" s="1"/>
  <c r="P256" i="26"/>
  <c r="AE256" i="26" s="1"/>
  <c r="P254" i="26"/>
  <c r="P257" i="26"/>
  <c r="AE257" i="26" s="1"/>
  <c r="N257" i="26"/>
  <c r="AD257" i="26" s="1"/>
  <c r="N256" i="26"/>
  <c r="AD256" i="26" s="1"/>
  <c r="N255" i="26"/>
  <c r="AD255" i="26" s="1"/>
  <c r="AD253" i="26"/>
  <c r="N254" i="26"/>
  <c r="N258" i="26"/>
  <c r="AD258" i="26" s="1"/>
  <c r="P141" i="26"/>
  <c r="AE141" i="26" s="1"/>
  <c r="L231" i="26"/>
  <c r="AE230" i="26"/>
  <c r="P231" i="26"/>
  <c r="O144" i="26"/>
  <c r="L145" i="26"/>
  <c r="P143" i="26"/>
  <c r="AE143" i="26" s="1"/>
  <c r="P140" i="26"/>
  <c r="AE140" i="26" s="1"/>
  <c r="O143" i="26"/>
  <c r="P144" i="26"/>
  <c r="AE144" i="26" s="1"/>
  <c r="L140" i="26"/>
  <c r="O140" i="26"/>
  <c r="P197" i="26"/>
  <c r="O810" i="26"/>
  <c r="N142" i="26"/>
  <c r="AD142" i="26" s="1"/>
  <c r="O187" i="26"/>
  <c r="O188" i="26"/>
  <c r="O189" i="26"/>
  <c r="R197" i="26"/>
  <c r="AG196" i="26"/>
  <c r="Q197" i="26"/>
  <c r="O142" i="26"/>
  <c r="L189" i="26"/>
  <c r="L188" i="26"/>
  <c r="L187" i="26"/>
  <c r="N140" i="26"/>
  <c r="AD140" i="26" s="1"/>
  <c r="L142" i="26"/>
  <c r="O141" i="26"/>
  <c r="P142" i="26"/>
  <c r="AE142" i="26" s="1"/>
  <c r="M189" i="26"/>
  <c r="M187" i="26"/>
  <c r="M188" i="26"/>
  <c r="O197" i="26"/>
  <c r="S197" i="26"/>
  <c r="AH196" i="26"/>
  <c r="AD186" i="26"/>
  <c r="N187" i="26"/>
  <c r="N188" i="26"/>
  <c r="N189" i="26"/>
  <c r="AE186" i="26"/>
  <c r="P187" i="26"/>
  <c r="P188" i="26"/>
  <c r="P189" i="26"/>
  <c r="AD139" i="26"/>
  <c r="O145" i="26"/>
  <c r="M143" i="26"/>
  <c r="M140" i="26"/>
  <c r="M144" i="26"/>
  <c r="N141" i="26"/>
  <c r="AD141" i="26" s="1"/>
  <c r="M142" i="26"/>
  <c r="N145" i="26"/>
  <c r="AD145" i="26" s="1"/>
  <c r="M145" i="26"/>
  <c r="O807" i="26"/>
  <c r="N144" i="26"/>
  <c r="AD144" i="26" s="1"/>
  <c r="L810" i="26"/>
  <c r="P807" i="26"/>
  <c r="AE807" i="26" s="1"/>
  <c r="L812" i="26"/>
  <c r="P809" i="26"/>
  <c r="AE809" i="26" s="1"/>
  <c r="L806" i="26"/>
  <c r="L807" i="26"/>
  <c r="P812" i="26"/>
  <c r="AE812" i="26" s="1"/>
  <c r="P808" i="26"/>
  <c r="AE808" i="26" s="1"/>
  <c r="L811" i="26"/>
  <c r="P805" i="26"/>
  <c r="AE805" i="26" s="1"/>
  <c r="L808" i="26"/>
  <c r="P806" i="26"/>
  <c r="AE806" i="26" s="1"/>
  <c r="L805" i="26"/>
  <c r="P811" i="26"/>
  <c r="AE811" i="26" s="1"/>
  <c r="P810" i="26"/>
  <c r="AE810" i="26" s="1"/>
  <c r="O811" i="26"/>
  <c r="O806" i="26"/>
  <c r="O805" i="26"/>
  <c r="M725" i="26"/>
  <c r="M811" i="26"/>
  <c r="AD724" i="26"/>
  <c r="N725" i="26"/>
  <c r="M808" i="26"/>
  <c r="O725" i="26"/>
  <c r="AE724" i="26"/>
  <c r="P725" i="26"/>
  <c r="N806" i="26"/>
  <c r="AD806" i="26" s="1"/>
  <c r="N811" i="26"/>
  <c r="AD811" i="26" s="1"/>
  <c r="O812" i="26"/>
  <c r="N810" i="26"/>
  <c r="AD810" i="26" s="1"/>
  <c r="L725" i="26"/>
  <c r="N807" i="26"/>
  <c r="AD807" i="26" s="1"/>
  <c r="M807" i="26"/>
  <c r="M812" i="26"/>
  <c r="M809" i="26"/>
  <c r="N812" i="26"/>
  <c r="AD812" i="26" s="1"/>
  <c r="M806" i="26"/>
  <c r="N809" i="26"/>
  <c r="AD809" i="26" s="1"/>
  <c r="M805" i="26"/>
  <c r="N808" i="26"/>
  <c r="AD808" i="26" s="1"/>
  <c r="O808" i="26"/>
  <c r="N805" i="26"/>
  <c r="AD805" i="26" s="1"/>
  <c r="AR100" i="1"/>
  <c r="AS100" i="1"/>
  <c r="AQ90" i="1"/>
  <c r="AR90" i="1"/>
  <c r="AS90" i="1"/>
  <c r="O247" i="26" l="1"/>
  <c r="P247" i="26"/>
  <c r="AE242" i="26"/>
  <c r="AE247" i="26" s="1"/>
  <c r="N247" i="26"/>
  <c r="AD242" i="26"/>
  <c r="AD247" i="26" s="1"/>
  <c r="M212" i="26"/>
  <c r="O212" i="26"/>
  <c r="P212" i="26"/>
  <c r="AE209" i="26"/>
  <c r="AE212" i="26" s="1"/>
  <c r="L212" i="26"/>
  <c r="N212" i="26"/>
  <c r="AD209" i="26"/>
  <c r="AD212" i="26" s="1"/>
  <c r="P224" i="26"/>
  <c r="P259" i="26"/>
  <c r="M224" i="26"/>
  <c r="Q203" i="26"/>
  <c r="R203" i="26"/>
  <c r="O259" i="26"/>
  <c r="M259" i="26"/>
  <c r="L224" i="26"/>
  <c r="N224" i="26"/>
  <c r="S203" i="26"/>
  <c r="O203" i="26"/>
  <c r="N259" i="26"/>
  <c r="L259" i="26"/>
  <c r="O224" i="26"/>
  <c r="P203" i="26"/>
  <c r="L236" i="26"/>
  <c r="M236" i="26"/>
  <c r="AD254" i="26"/>
  <c r="AD259" i="26" s="1"/>
  <c r="AD231" i="26"/>
  <c r="AD236" i="26" s="1"/>
  <c r="N236" i="26"/>
  <c r="AE254" i="26"/>
  <c r="AE259" i="26" s="1"/>
  <c r="O236" i="26"/>
  <c r="AE231" i="26"/>
  <c r="AE236" i="26" s="1"/>
  <c r="P236" i="26"/>
  <c r="P146" i="26"/>
  <c r="AE146" i="26"/>
  <c r="O146" i="26"/>
  <c r="L146" i="26"/>
  <c r="AD219" i="26"/>
  <c r="AE219" i="26"/>
  <c r="AE224" i="26" s="1"/>
  <c r="AG197" i="26"/>
  <c r="AG203" i="26" s="1"/>
  <c r="AH197" i="26"/>
  <c r="AH203" i="26" s="1"/>
  <c r="M146" i="26"/>
  <c r="N146" i="26"/>
  <c r="AD146" i="26"/>
  <c r="AT100" i="1"/>
  <c r="AD224" i="26" l="1"/>
  <c r="AT90" i="1"/>
  <c r="AB1015" i="26" l="1"/>
  <c r="AA1015" i="26"/>
  <c r="AB1078" i="26" l="1"/>
  <c r="AA1078" i="26"/>
  <c r="AB1077" i="26"/>
  <c r="AA1077" i="26"/>
  <c r="AB1075" i="26"/>
  <c r="AA1075" i="26"/>
  <c r="AB1074" i="26"/>
  <c r="AA1074" i="26"/>
  <c r="AB1073" i="26"/>
  <c r="AA1073" i="26"/>
  <c r="AB1072" i="26"/>
  <c r="AA1072" i="26"/>
  <c r="AB1071" i="26"/>
  <c r="AA1071" i="26"/>
  <c r="AB1070" i="26"/>
  <c r="AA1070" i="26"/>
  <c r="AB1069" i="26"/>
  <c r="AA1069" i="26"/>
  <c r="AB1068" i="26"/>
  <c r="AA1068" i="26"/>
  <c r="AB1061" i="26"/>
  <c r="AA1061" i="26"/>
  <c r="AB1060" i="26"/>
  <c r="AA1060" i="26"/>
  <c r="AB1058" i="26"/>
  <c r="AA1058" i="26"/>
  <c r="AB1057" i="26"/>
  <c r="AA1057" i="26"/>
  <c r="AB1056" i="26"/>
  <c r="AA1056" i="26"/>
  <c r="AB1055" i="26"/>
  <c r="AA1055" i="26"/>
  <c r="AB1054" i="26"/>
  <c r="AA1054" i="26"/>
  <c r="AB1053" i="26"/>
  <c r="AA1053" i="26"/>
  <c r="AB1052" i="26"/>
  <c r="AA1052" i="26"/>
  <c r="AB1044" i="26"/>
  <c r="AA1044" i="26"/>
  <c r="AB1043" i="26"/>
  <c r="AA1043" i="26"/>
  <c r="AB1042" i="26"/>
  <c r="AA1042" i="26"/>
  <c r="AB1041" i="26"/>
  <c r="AA1041" i="26"/>
  <c r="AB1039" i="26"/>
  <c r="AA1039" i="26"/>
  <c r="AB1038" i="26"/>
  <c r="AA1038" i="26"/>
  <c r="AB1037" i="26"/>
  <c r="AA1037" i="26"/>
  <c r="AB1036" i="26"/>
  <c r="AA1036" i="26"/>
  <c r="AB1035" i="26"/>
  <c r="AA1035" i="26"/>
  <c r="AB1034" i="26"/>
  <c r="AA1034" i="26"/>
  <c r="AB1033" i="26"/>
  <c r="AA1033" i="26"/>
  <c r="AB1032" i="26"/>
  <c r="AA1032" i="26"/>
  <c r="AB1031" i="26"/>
  <c r="AA1031" i="26"/>
  <c r="AB1024" i="26"/>
  <c r="AA1024" i="26"/>
  <c r="AB1023" i="26"/>
  <c r="AA1023" i="26"/>
  <c r="AB1021" i="26"/>
  <c r="AA1021" i="26"/>
  <c r="AB1020" i="26"/>
  <c r="AA1020" i="26"/>
  <c r="AB1019" i="26"/>
  <c r="AA1019" i="26"/>
  <c r="AB1017" i="26"/>
  <c r="AA1017" i="26"/>
  <c r="AB1016" i="26"/>
  <c r="AA1016" i="26"/>
  <c r="AB1014" i="26"/>
  <c r="AA1014" i="26"/>
  <c r="AB1013" i="26"/>
  <c r="AA1013" i="26"/>
  <c r="AB1012" i="26"/>
  <c r="AA1012" i="26"/>
  <c r="AB1005" i="26"/>
  <c r="AA1005" i="26"/>
  <c r="AB1004" i="26"/>
  <c r="AA1004" i="26"/>
  <c r="AB1002" i="26"/>
  <c r="AA1002" i="26"/>
  <c r="AB1001" i="26"/>
  <c r="AA1001" i="26"/>
  <c r="AB1000" i="26"/>
  <c r="AA1000" i="26"/>
  <c r="AB998" i="26"/>
  <c r="AA998" i="26"/>
  <c r="AB997" i="26"/>
  <c r="AA997" i="26"/>
  <c r="AB996" i="26"/>
  <c r="AA996" i="26"/>
  <c r="AB995" i="26"/>
  <c r="AA995" i="26"/>
  <c r="AB994" i="26"/>
  <c r="AA994" i="26"/>
  <c r="AB993" i="26"/>
  <c r="AA993" i="26"/>
  <c r="AB992" i="26"/>
  <c r="AA992" i="26"/>
  <c r="AB991" i="26"/>
  <c r="AA991" i="26"/>
  <c r="AB990" i="26"/>
  <c r="AA990" i="26"/>
  <c r="AB922" i="26"/>
  <c r="AA922" i="26"/>
  <c r="AB921" i="26"/>
  <c r="AA921" i="26"/>
  <c r="AB920" i="26"/>
  <c r="AA920" i="26"/>
  <c r="AB918" i="26"/>
  <c r="AA918" i="26"/>
  <c r="AB916" i="26"/>
  <c r="AA916" i="26"/>
  <c r="AB915" i="26"/>
  <c r="AA915" i="26"/>
  <c r="AB914" i="26"/>
  <c r="AA914" i="26"/>
  <c r="AB913" i="26"/>
  <c r="AA913" i="26"/>
  <c r="AB912" i="26"/>
  <c r="AA912" i="26"/>
  <c r="AB911" i="26"/>
  <c r="AA911" i="26"/>
  <c r="AB910" i="26"/>
  <c r="AA910" i="26"/>
  <c r="AB909" i="26"/>
  <c r="AA909" i="26"/>
  <c r="AB908" i="26"/>
  <c r="AA908" i="26"/>
  <c r="AB901" i="26"/>
  <c r="AA901" i="26"/>
  <c r="AB900" i="26"/>
  <c r="AA900" i="26"/>
  <c r="AB899" i="26"/>
  <c r="AA899" i="26"/>
  <c r="AB897" i="26"/>
  <c r="AA897" i="26"/>
  <c r="AB895" i="26"/>
  <c r="AA895" i="26"/>
  <c r="AB894" i="26"/>
  <c r="AA894" i="26"/>
  <c r="AB893" i="26"/>
  <c r="AA893" i="26"/>
  <c r="AB892" i="26"/>
  <c r="AA892" i="26"/>
  <c r="AB891" i="26"/>
  <c r="AA891" i="26"/>
  <c r="AB890" i="26"/>
  <c r="AA890" i="26"/>
  <c r="AB889" i="26"/>
  <c r="AA889" i="26"/>
  <c r="AB888" i="26"/>
  <c r="AA888" i="26"/>
  <c r="AB887" i="26"/>
  <c r="AA887" i="26"/>
  <c r="AB880" i="26"/>
  <c r="AA880" i="26"/>
  <c r="AB879" i="26"/>
  <c r="AA879" i="26"/>
  <c r="AB878" i="26"/>
  <c r="AA878" i="26"/>
  <c r="AB876" i="26"/>
  <c r="AA876" i="26"/>
  <c r="AB874" i="26"/>
  <c r="AA874" i="26"/>
  <c r="AB873" i="26"/>
  <c r="AA873" i="26"/>
  <c r="AB872" i="26"/>
  <c r="AA872" i="26"/>
  <c r="AB871" i="26"/>
  <c r="AA871" i="26"/>
  <c r="AB870" i="26"/>
  <c r="AA870" i="26"/>
  <c r="AB869" i="26"/>
  <c r="AA869" i="26"/>
  <c r="AB868" i="26"/>
  <c r="AA868" i="26"/>
  <c r="AB867" i="26"/>
  <c r="AA867" i="26"/>
  <c r="AB866" i="26"/>
  <c r="AA866" i="26"/>
  <c r="AB859" i="26"/>
  <c r="AA859" i="26"/>
  <c r="AB858" i="26"/>
  <c r="AA858" i="26"/>
  <c r="AB857" i="26"/>
  <c r="AA857" i="26"/>
  <c r="AB855" i="26"/>
  <c r="AA855" i="26"/>
  <c r="AB853" i="26"/>
  <c r="AA853" i="26"/>
  <c r="AB852" i="26"/>
  <c r="AA852" i="26"/>
  <c r="AB851" i="26"/>
  <c r="AA851" i="26"/>
  <c r="AB850" i="26"/>
  <c r="AA850" i="26"/>
  <c r="AB849" i="26"/>
  <c r="AA849" i="26"/>
  <c r="AB848" i="26"/>
  <c r="AA848" i="26"/>
  <c r="AB847" i="26"/>
  <c r="AA847" i="26"/>
  <c r="AB846" i="26"/>
  <c r="AA846" i="26"/>
  <c r="AB845" i="26"/>
  <c r="AA845" i="26"/>
  <c r="AB844" i="26"/>
  <c r="AA844" i="26"/>
  <c r="AB843" i="26"/>
  <c r="AA843" i="26"/>
  <c r="AB836" i="26"/>
  <c r="AA836" i="26"/>
  <c r="AB835" i="26"/>
  <c r="AA835" i="26"/>
  <c r="AB834" i="26"/>
  <c r="AA834" i="26"/>
  <c r="AB833" i="26"/>
  <c r="AA833" i="26"/>
  <c r="AB831" i="26"/>
  <c r="AA831" i="26"/>
  <c r="AB830" i="26"/>
  <c r="AA830" i="26"/>
  <c r="AB829" i="26"/>
  <c r="AA829" i="26"/>
  <c r="AB828" i="26"/>
  <c r="AA828" i="26"/>
  <c r="AB827" i="26"/>
  <c r="AA827" i="26"/>
  <c r="AB826" i="26"/>
  <c r="AA826" i="26"/>
  <c r="AB825" i="26"/>
  <c r="AA825" i="26"/>
  <c r="AB824" i="26"/>
  <c r="AA824" i="26"/>
  <c r="AB823" i="26"/>
  <c r="AA823" i="26"/>
  <c r="AB817" i="26"/>
  <c r="AA817" i="26"/>
  <c r="AB816" i="26"/>
  <c r="AA816" i="26"/>
  <c r="AB815" i="26"/>
  <c r="AA815" i="26"/>
  <c r="AB814" i="26"/>
  <c r="AA814" i="26"/>
  <c r="AB812" i="26"/>
  <c r="AA812" i="26"/>
  <c r="AB811" i="26"/>
  <c r="AA811" i="26"/>
  <c r="AB810" i="26"/>
  <c r="AA810" i="26"/>
  <c r="AB809" i="26"/>
  <c r="AA809" i="26"/>
  <c r="AB808" i="26"/>
  <c r="AA808" i="26"/>
  <c r="AB807" i="26"/>
  <c r="AA807" i="26"/>
  <c r="AB806" i="26"/>
  <c r="AA806" i="26"/>
  <c r="AB805" i="26"/>
  <c r="AA805" i="26"/>
  <c r="AB983" i="26"/>
  <c r="AA983" i="26"/>
  <c r="AB982" i="26"/>
  <c r="AA982" i="26"/>
  <c r="AB981" i="26"/>
  <c r="AA981" i="26"/>
  <c r="AB979" i="26"/>
  <c r="AA979" i="26"/>
  <c r="AB977" i="26"/>
  <c r="AA977" i="26"/>
  <c r="AB976" i="26"/>
  <c r="AA976" i="26"/>
  <c r="AB975" i="26"/>
  <c r="AA975" i="26"/>
  <c r="AB974" i="26"/>
  <c r="AA974" i="26"/>
  <c r="AB973" i="26"/>
  <c r="AA973" i="26"/>
  <c r="AB972" i="26"/>
  <c r="AA972" i="26"/>
  <c r="AB971" i="26"/>
  <c r="AA971" i="26"/>
  <c r="AB970" i="26"/>
  <c r="AA970" i="26"/>
  <c r="AB969" i="26"/>
  <c r="AA969" i="26"/>
  <c r="AB968" i="26"/>
  <c r="AA968" i="26"/>
  <c r="AB967" i="26"/>
  <c r="AA967" i="26"/>
  <c r="AB961" i="26"/>
  <c r="AA961" i="26"/>
  <c r="AB960" i="26"/>
  <c r="AA960" i="26"/>
  <c r="AB959" i="26"/>
  <c r="AA959" i="26"/>
  <c r="AB957" i="26"/>
  <c r="AA957" i="26"/>
  <c r="AB956" i="26"/>
  <c r="AA956" i="26"/>
  <c r="AB955" i="26"/>
  <c r="AA955" i="26"/>
  <c r="AB954" i="26"/>
  <c r="AA954" i="26"/>
  <c r="AB953" i="26"/>
  <c r="AA953" i="26"/>
  <c r="AB952" i="26"/>
  <c r="AA952" i="26"/>
  <c r="AB951" i="26"/>
  <c r="AA951" i="26"/>
  <c r="AB950" i="26"/>
  <c r="AA950" i="26"/>
  <c r="AB944" i="26"/>
  <c r="AA944" i="26"/>
  <c r="AB943" i="26"/>
  <c r="AA943" i="26"/>
  <c r="AB942" i="26"/>
  <c r="AA942" i="26"/>
  <c r="AB941" i="26"/>
  <c r="AA941" i="26"/>
  <c r="AB939" i="26"/>
  <c r="AA939" i="26"/>
  <c r="AB938" i="26"/>
  <c r="AA938" i="26"/>
  <c r="AB937" i="26"/>
  <c r="AA937" i="26"/>
  <c r="AB936" i="26"/>
  <c r="AA936" i="26"/>
  <c r="AB935" i="26"/>
  <c r="AA935" i="26"/>
  <c r="AB934" i="26"/>
  <c r="AA934" i="26"/>
  <c r="AB933" i="26"/>
  <c r="AA933" i="26"/>
  <c r="AB932" i="26"/>
  <c r="AA932" i="26"/>
  <c r="AB931" i="26"/>
  <c r="AA931" i="26"/>
  <c r="AB930" i="26"/>
  <c r="AA930" i="26"/>
  <c r="AB929" i="26"/>
  <c r="AA929" i="26"/>
  <c r="AB776" i="26"/>
  <c r="AA776" i="26"/>
  <c r="AB775" i="26"/>
  <c r="AA775" i="26"/>
  <c r="AB774" i="26"/>
  <c r="AA774" i="26"/>
  <c r="AB773" i="26"/>
  <c r="AA773" i="26"/>
  <c r="AB771" i="26"/>
  <c r="AA771" i="26"/>
  <c r="AB770" i="26"/>
  <c r="AA770" i="26"/>
  <c r="AB769" i="26"/>
  <c r="AA769" i="26"/>
  <c r="AB768" i="26"/>
  <c r="AA768" i="26"/>
  <c r="AB767" i="26"/>
  <c r="AA767" i="26"/>
  <c r="AB766" i="26"/>
  <c r="AA766" i="26"/>
  <c r="AB765" i="26"/>
  <c r="AA765" i="26"/>
  <c r="AB764" i="26"/>
  <c r="AA764" i="26"/>
  <c r="AB763" i="26"/>
  <c r="AA763" i="26"/>
  <c r="AB762" i="26"/>
  <c r="AA762" i="26"/>
  <c r="AB756" i="26"/>
  <c r="AA756" i="26"/>
  <c r="AB755" i="26"/>
  <c r="AA755" i="26"/>
  <c r="AB754" i="26"/>
  <c r="AA754" i="26"/>
  <c r="AB752" i="26"/>
  <c r="AA752" i="26"/>
  <c r="AB751" i="26"/>
  <c r="AA751" i="26"/>
  <c r="AB750" i="26"/>
  <c r="AA750" i="26"/>
  <c r="AB749" i="26"/>
  <c r="AA749" i="26"/>
  <c r="AB748" i="26"/>
  <c r="AA748" i="26"/>
  <c r="AB747" i="26"/>
  <c r="AA747" i="26"/>
  <c r="AD740" i="26"/>
  <c r="AC740" i="26"/>
  <c r="AD739" i="26"/>
  <c r="AC739" i="26"/>
  <c r="AD738" i="26"/>
  <c r="AC738" i="26"/>
  <c r="AD737" i="26"/>
  <c r="AC737" i="26"/>
  <c r="AD736" i="26"/>
  <c r="AC736" i="26"/>
  <c r="AD735" i="26"/>
  <c r="AC735" i="26"/>
  <c r="AD734" i="26"/>
  <c r="AC734" i="26"/>
  <c r="AB718" i="26" l="1"/>
  <c r="AA718" i="26"/>
  <c r="AB717" i="26"/>
  <c r="AA717" i="26"/>
  <c r="AB716" i="26"/>
  <c r="AA716" i="26"/>
  <c r="AB715" i="26"/>
  <c r="AA715" i="26"/>
  <c r="AB181" i="26"/>
  <c r="AA181" i="26"/>
  <c r="AB180" i="26"/>
  <c r="AA180" i="26"/>
  <c r="AB178" i="26"/>
  <c r="AA178" i="26"/>
  <c r="AB177" i="26"/>
  <c r="AA177" i="26"/>
  <c r="AB176" i="26"/>
  <c r="AA176" i="26"/>
  <c r="AB175" i="26"/>
  <c r="AA175" i="26"/>
  <c r="AB174" i="26"/>
  <c r="AA174" i="26"/>
  <c r="AB173" i="26"/>
  <c r="AA173" i="26"/>
  <c r="AB167" i="26"/>
  <c r="AA167" i="26"/>
  <c r="AB166" i="26"/>
  <c r="AA166" i="26"/>
  <c r="AB165" i="26"/>
  <c r="AA165" i="26"/>
  <c r="AB163" i="26"/>
  <c r="AA163" i="26"/>
  <c r="AB162" i="26"/>
  <c r="AA162" i="26"/>
  <c r="AB161" i="26"/>
  <c r="AA161" i="26"/>
  <c r="AB160" i="26"/>
  <c r="AA160" i="26"/>
  <c r="AB159" i="26"/>
  <c r="AA159" i="26"/>
  <c r="AB158" i="26"/>
  <c r="AA158" i="26"/>
  <c r="AB157" i="26"/>
  <c r="AA157" i="26"/>
  <c r="AB156" i="26"/>
  <c r="AA156" i="26"/>
  <c r="AB155" i="26"/>
  <c r="AA155" i="26"/>
  <c r="AB154" i="26"/>
  <c r="AA154" i="26"/>
  <c r="AB134" i="26"/>
  <c r="AA134" i="26"/>
  <c r="AB133" i="26"/>
  <c r="AA133" i="26"/>
  <c r="AB132" i="26"/>
  <c r="AA132" i="26"/>
  <c r="AB130" i="26"/>
  <c r="AA130" i="26"/>
  <c r="AB129" i="26"/>
  <c r="AA129" i="26"/>
  <c r="AB128" i="26"/>
  <c r="AA128" i="26"/>
  <c r="AB127" i="26"/>
  <c r="AA127" i="26"/>
  <c r="AB126" i="26"/>
  <c r="AA126" i="26"/>
  <c r="AB125" i="26"/>
  <c r="AA125" i="26"/>
  <c r="AB124" i="26"/>
  <c r="AA124" i="26"/>
  <c r="AB123" i="26"/>
  <c r="AA123" i="26"/>
  <c r="AB122" i="26"/>
  <c r="AA122" i="26"/>
  <c r="AB121" i="26"/>
  <c r="AA121" i="26"/>
  <c r="AB90" i="26" l="1"/>
  <c r="AA90" i="26"/>
  <c r="AB89" i="26"/>
  <c r="AA89" i="26"/>
  <c r="AB88" i="26"/>
  <c r="AA88" i="26"/>
  <c r="AB87" i="26"/>
  <c r="AA87" i="26"/>
  <c r="AB80" i="26"/>
  <c r="AA80" i="26"/>
  <c r="AB79" i="26"/>
  <c r="AA79" i="26"/>
  <c r="AB78" i="26"/>
  <c r="AA78" i="26"/>
  <c r="AB77" i="26"/>
  <c r="AA77" i="26"/>
  <c r="AB76" i="26"/>
  <c r="AA76" i="26"/>
  <c r="AB75" i="26"/>
  <c r="AA75" i="26"/>
  <c r="AA54" i="26"/>
  <c r="AB44" i="26"/>
  <c r="AA44" i="26"/>
  <c r="AB36" i="26"/>
  <c r="AA36" i="26"/>
  <c r="AB35" i="26"/>
  <c r="AA35" i="26"/>
  <c r="AB34" i="26"/>
  <c r="AA34" i="26"/>
  <c r="AB33" i="26"/>
  <c r="AA33" i="26"/>
  <c r="AB32" i="26"/>
  <c r="AA32" i="26"/>
  <c r="AB31" i="26"/>
  <c r="AA31" i="26"/>
  <c r="AB24" i="26"/>
  <c r="AA24" i="26"/>
  <c r="AB23" i="26"/>
  <c r="AA23" i="26"/>
  <c r="AB22" i="26"/>
  <c r="AA22" i="26"/>
  <c r="AB21" i="26"/>
  <c r="AA21" i="26"/>
  <c r="AB20" i="26"/>
  <c r="AA20" i="26"/>
  <c r="AB19" i="26"/>
  <c r="AA19" i="26"/>
  <c r="AB12" i="26"/>
  <c r="AA12" i="26"/>
  <c r="AB11" i="26"/>
  <c r="AA11" i="26"/>
  <c r="AB10" i="26"/>
  <c r="AA10" i="26"/>
  <c r="AB9" i="26"/>
  <c r="AA9" i="26"/>
  <c r="AB8" i="26"/>
  <c r="AA8" i="26"/>
  <c r="AB7" i="26"/>
  <c r="AA7" i="26"/>
  <c r="AB6" i="26"/>
  <c r="AA6" i="26"/>
  <c r="AB1076" i="26"/>
  <c r="AA1076" i="26"/>
  <c r="Z1076" i="26"/>
  <c r="AB1059" i="26"/>
  <c r="AA1059" i="26"/>
  <c r="Z1059" i="26"/>
  <c r="AB1040" i="26"/>
  <c r="AA1040" i="26"/>
  <c r="Z1040" i="26"/>
  <c r="AB1018" i="26"/>
  <c r="AA1018" i="26"/>
  <c r="Z1018" i="26"/>
  <c r="AB999" i="26"/>
  <c r="AA999" i="26"/>
  <c r="Z999" i="26"/>
  <c r="AB917" i="26"/>
  <c r="AA917" i="26"/>
  <c r="Z917" i="26"/>
  <c r="AB896" i="26"/>
  <c r="AA896" i="26"/>
  <c r="Z896" i="26"/>
  <c r="AB875" i="26"/>
  <c r="AA875" i="26"/>
  <c r="Z875" i="26"/>
  <c r="AB854" i="26"/>
  <c r="AA854" i="26"/>
  <c r="Z854" i="26"/>
  <c r="AB832" i="26"/>
  <c r="AA832" i="26"/>
  <c r="Z832" i="26"/>
  <c r="AB813" i="26"/>
  <c r="AA813" i="26"/>
  <c r="Z813" i="26"/>
  <c r="AB978" i="26"/>
  <c r="AA978" i="26"/>
  <c r="Z978" i="26"/>
  <c r="AB958" i="26"/>
  <c r="AA958" i="26"/>
  <c r="Z958" i="26"/>
  <c r="AB940" i="26"/>
  <c r="AA940" i="26"/>
  <c r="Z940" i="26"/>
  <c r="AB772" i="26"/>
  <c r="AA772" i="26"/>
  <c r="Z772" i="26"/>
  <c r="AB753" i="26"/>
  <c r="AA753" i="26"/>
  <c r="Z753" i="26"/>
  <c r="AD741" i="26"/>
  <c r="AC741" i="26"/>
  <c r="AB741" i="26"/>
  <c r="AB719" i="26"/>
  <c r="AA719" i="26"/>
  <c r="Z719" i="26"/>
  <c r="AB179" i="26"/>
  <c r="AA179" i="26"/>
  <c r="Z179" i="26"/>
  <c r="AB164" i="26"/>
  <c r="AA164" i="26"/>
  <c r="Z164" i="26"/>
  <c r="AB131" i="26"/>
  <c r="AA131" i="26"/>
  <c r="Z131" i="26"/>
  <c r="AB81" i="26" l="1"/>
  <c r="Z25" i="26"/>
  <c r="AA53" i="26"/>
  <c r="Z53" i="26"/>
  <c r="AB53" i="26"/>
  <c r="AB91" i="26"/>
  <c r="AA25" i="26"/>
  <c r="AB25" i="26"/>
  <c r="AA37" i="26"/>
  <c r="Z91" i="26"/>
  <c r="Z81" i="26"/>
  <c r="AA13" i="26"/>
  <c r="Z37" i="26"/>
  <c r="AA81" i="26"/>
  <c r="AB13" i="26"/>
  <c r="AB37" i="26"/>
  <c r="AA91" i="26"/>
  <c r="Z13" i="26"/>
  <c r="AC1040" i="26" l="1"/>
  <c r="AC940" i="26"/>
  <c r="AC772" i="26" l="1"/>
  <c r="AC1059" i="26" l="1"/>
  <c r="AC958" i="26"/>
  <c r="AC1076" i="26"/>
  <c r="AC25" i="26"/>
  <c r="AC832" i="26"/>
  <c r="AE741" i="26"/>
  <c r="AC875" i="26"/>
  <c r="AC37" i="26"/>
  <c r="AC896" i="26"/>
  <c r="AC753" i="26"/>
  <c r="AC1018" i="26"/>
  <c r="AC854" i="26"/>
  <c r="AC91" i="26"/>
  <c r="AC164" i="26"/>
  <c r="AC978" i="26"/>
  <c r="AC131" i="26"/>
  <c r="AC81" i="26"/>
  <c r="AC917" i="26"/>
  <c r="AC999" i="26"/>
  <c r="AC719" i="26"/>
  <c r="AC13" i="26"/>
  <c r="AC179" i="26"/>
  <c r="AC813" i="26"/>
  <c r="AG67" i="1" l="1"/>
  <c r="AF67" i="1"/>
  <c r="AB67" i="1"/>
  <c r="AA67" i="1"/>
  <c r="W67" i="1"/>
  <c r="V67" i="1"/>
  <c r="Q67" i="1"/>
  <c r="K67" i="1"/>
  <c r="F67" i="1" s="1"/>
  <c r="J67" i="1"/>
  <c r="E67" i="1" s="1"/>
  <c r="I67" i="1"/>
  <c r="AG56" i="1"/>
  <c r="AF56" i="1"/>
  <c r="AB56" i="1"/>
  <c r="AA56" i="1"/>
  <c r="W56" i="1"/>
  <c r="V56" i="1"/>
  <c r="R56" i="1"/>
  <c r="Q56" i="1"/>
  <c r="K56" i="1"/>
  <c r="F56" i="1" s="1"/>
  <c r="J56" i="1"/>
  <c r="E56" i="1" s="1"/>
  <c r="I56" i="1"/>
  <c r="AG4" i="1"/>
  <c r="AF4" i="1"/>
  <c r="AB4" i="1"/>
  <c r="AA4" i="1"/>
  <c r="AA51" i="1" s="1"/>
  <c r="W4" i="1"/>
  <c r="V4" i="1"/>
  <c r="R4" i="1"/>
  <c r="Q4" i="1"/>
  <c r="Q51" i="1" s="1"/>
  <c r="K4" i="1"/>
  <c r="F4" i="1" s="1"/>
  <c r="J4" i="1"/>
  <c r="I4" i="1"/>
  <c r="D4" i="1" s="1"/>
  <c r="N51" i="1"/>
  <c r="O51" i="1"/>
  <c r="R51" i="1" s="1"/>
  <c r="P51" i="1"/>
  <c r="S51" i="1"/>
  <c r="T51" i="1"/>
  <c r="W51" i="1" s="1"/>
  <c r="U51" i="1"/>
  <c r="X51" i="1"/>
  <c r="Y51" i="1"/>
  <c r="AB51" i="1" s="1"/>
  <c r="Z51" i="1"/>
  <c r="AC51" i="1"/>
  <c r="AD51" i="1"/>
  <c r="AE51" i="1"/>
  <c r="AG51" i="1" l="1"/>
  <c r="M56" i="1"/>
  <c r="L67" i="1"/>
  <c r="D67" i="1"/>
  <c r="G67" i="1" s="1"/>
  <c r="M67" i="1"/>
  <c r="AF51" i="1"/>
  <c r="V51" i="1"/>
  <c r="J51" i="1"/>
  <c r="K51" i="1"/>
  <c r="E4" i="1"/>
  <c r="M4" i="1"/>
  <c r="D56" i="1"/>
  <c r="G56" i="1" s="1"/>
  <c r="L56" i="1"/>
  <c r="I51" i="1"/>
  <c r="L4" i="1"/>
  <c r="G4" i="1" s="1"/>
  <c r="F51" i="1"/>
  <c r="M51" i="1" l="1"/>
  <c r="H67" i="1"/>
  <c r="H4" i="1"/>
  <c r="E51" i="1"/>
  <c r="D51" i="1"/>
  <c r="H56" i="1"/>
  <c r="G51" i="1"/>
  <c r="L51" i="1"/>
  <c r="H51" i="1" l="1"/>
  <c r="F1076" i="26"/>
  <c r="G1076" i="26"/>
  <c r="H1076" i="26"/>
  <c r="I1076" i="26"/>
  <c r="J1076" i="26"/>
  <c r="F1018" i="26" l="1"/>
  <c r="G1018" i="26"/>
  <c r="H1018" i="26"/>
  <c r="I1018" i="26"/>
  <c r="J1018" i="26"/>
  <c r="G104" i="26" l="1"/>
  <c r="H104" i="26"/>
  <c r="L502" i="26" l="1"/>
  <c r="L503" i="26"/>
  <c r="L504" i="26"/>
  <c r="L505" i="26"/>
  <c r="L506" i="26"/>
  <c r="L507" i="26"/>
  <c r="L508" i="26"/>
  <c r="L509" i="26"/>
  <c r="L510" i="26"/>
  <c r="L511" i="26"/>
  <c r="L512" i="26"/>
  <c r="L513" i="26"/>
  <c r="F81" i="26" l="1"/>
  <c r="G81" i="26"/>
  <c r="H81" i="26"/>
  <c r="I81" i="26"/>
  <c r="J81" i="26"/>
  <c r="F91" i="26"/>
  <c r="G91" i="26"/>
  <c r="H91" i="26"/>
  <c r="I91" i="26"/>
  <c r="J91" i="26"/>
  <c r="H115" i="26" l="1"/>
  <c r="J111" i="26" s="1"/>
  <c r="G115" i="26"/>
  <c r="I111" i="26" s="1"/>
  <c r="I112" i="26" l="1"/>
  <c r="I113" i="26"/>
  <c r="I114" i="26"/>
  <c r="J114" i="26"/>
  <c r="J112" i="26"/>
  <c r="J113" i="26"/>
  <c r="J115" i="26" l="1"/>
  <c r="I115" i="26"/>
  <c r="J719" i="26"/>
  <c r="I719" i="26"/>
  <c r="H719" i="26"/>
  <c r="G719" i="26"/>
  <c r="F719" i="26" l="1"/>
  <c r="J958" i="26" l="1"/>
  <c r="I958" i="26"/>
  <c r="H958" i="26"/>
  <c r="G958" i="26"/>
  <c r="F958" i="26" l="1"/>
  <c r="H100" i="1" l="1"/>
  <c r="N95" i="1" s="1"/>
  <c r="AV95" i="1" s="1"/>
  <c r="G100" i="1"/>
  <c r="M95" i="1" s="1"/>
  <c r="F100" i="1"/>
  <c r="L95" i="1" s="1"/>
  <c r="AU95" i="1" s="1"/>
  <c r="E100" i="1"/>
  <c r="K95" i="1" s="1"/>
  <c r="D100" i="1"/>
  <c r="J95" i="1" s="1"/>
  <c r="H90" i="1"/>
  <c r="N81" i="1" s="1"/>
  <c r="G90" i="1"/>
  <c r="M81" i="1" s="1"/>
  <c r="M89" i="1" s="1"/>
  <c r="F90" i="1"/>
  <c r="L81" i="1" s="1"/>
  <c r="E90" i="1"/>
  <c r="K81" i="1" s="1"/>
  <c r="K89" i="1" s="1"/>
  <c r="D90" i="1"/>
  <c r="J81" i="1" s="1"/>
  <c r="J89" i="1" s="1"/>
  <c r="N89" i="1" l="1"/>
  <c r="AV89" i="1" s="1"/>
  <c r="AV81" i="1"/>
  <c r="L89" i="1"/>
  <c r="AU89" i="1" s="1"/>
  <c r="AU81" i="1"/>
  <c r="J82" i="1"/>
  <c r="J84" i="1"/>
  <c r="J86" i="1"/>
  <c r="J88" i="1"/>
  <c r="J87" i="1"/>
  <c r="J83" i="1"/>
  <c r="J85" i="1"/>
  <c r="K88" i="1"/>
  <c r="K84" i="1"/>
  <c r="K87" i="1"/>
  <c r="K83" i="1"/>
  <c r="K86" i="1"/>
  <c r="K82" i="1"/>
  <c r="K85" i="1"/>
  <c r="N85" i="1"/>
  <c r="AV85" i="1" s="1"/>
  <c r="N88" i="1"/>
  <c r="AV88" i="1" s="1"/>
  <c r="N84" i="1"/>
  <c r="AV84" i="1" s="1"/>
  <c r="N87" i="1"/>
  <c r="AV87" i="1" s="1"/>
  <c r="N83" i="1"/>
  <c r="AV83" i="1" s="1"/>
  <c r="N86" i="1"/>
  <c r="AV86" i="1" s="1"/>
  <c r="N82" i="1"/>
  <c r="AV82" i="1" s="1"/>
  <c r="M97" i="1"/>
  <c r="M96" i="1"/>
  <c r="M99" i="1"/>
  <c r="M98" i="1"/>
  <c r="J96" i="1"/>
  <c r="J97" i="1"/>
  <c r="J99" i="1"/>
  <c r="J98" i="1"/>
  <c r="N96" i="1"/>
  <c r="AV96" i="1" s="1"/>
  <c r="N98" i="1"/>
  <c r="AV98" i="1" s="1"/>
  <c r="N99" i="1"/>
  <c r="AV99" i="1" s="1"/>
  <c r="N97" i="1"/>
  <c r="AV97" i="1" s="1"/>
  <c r="L87" i="1"/>
  <c r="AU87" i="1" s="1"/>
  <c r="L83" i="1"/>
  <c r="AU83" i="1" s="1"/>
  <c r="L86" i="1"/>
  <c r="AU86" i="1" s="1"/>
  <c r="L82" i="1"/>
  <c r="AU82" i="1" s="1"/>
  <c r="L85" i="1"/>
  <c r="AU85" i="1" s="1"/>
  <c r="L88" i="1"/>
  <c r="AU88" i="1" s="1"/>
  <c r="L84" i="1"/>
  <c r="AU84" i="1" s="1"/>
  <c r="K99" i="1"/>
  <c r="K98" i="1"/>
  <c r="K96" i="1"/>
  <c r="K97" i="1"/>
  <c r="M86" i="1"/>
  <c r="M82" i="1"/>
  <c r="M85" i="1"/>
  <c r="M88" i="1"/>
  <c r="M84" i="1"/>
  <c r="M87" i="1"/>
  <c r="M83" i="1"/>
  <c r="L98" i="1"/>
  <c r="AU98" i="1" s="1"/>
  <c r="L96" i="1"/>
  <c r="AU96" i="1" s="1"/>
  <c r="L97" i="1"/>
  <c r="AU97" i="1" s="1"/>
  <c r="L99" i="1"/>
  <c r="AU99" i="1" s="1"/>
  <c r="AV100" i="1" l="1"/>
  <c r="AU100" i="1"/>
  <c r="AU90" i="1"/>
  <c r="AV90" i="1"/>
  <c r="L714" i="26"/>
  <c r="M714" i="26"/>
  <c r="N714" i="26"/>
  <c r="O714" i="26"/>
  <c r="P714" i="26"/>
  <c r="M728" i="26" l="1"/>
  <c r="L728" i="26"/>
  <c r="AE714" i="26"/>
  <c r="P718" i="26"/>
  <c r="AE718" i="26" s="1"/>
  <c r="P717" i="26"/>
  <c r="AE717" i="26" s="1"/>
  <c r="P716" i="26"/>
  <c r="AE716" i="26" s="1"/>
  <c r="P715" i="26"/>
  <c r="AE715" i="26" s="1"/>
  <c r="O716" i="26"/>
  <c r="O717" i="26"/>
  <c r="O718" i="26"/>
  <c r="O715" i="26"/>
  <c r="AD714" i="26"/>
  <c r="N716" i="26"/>
  <c r="AD716" i="26" s="1"/>
  <c r="N715" i="26"/>
  <c r="AD715" i="26" s="1"/>
  <c r="N718" i="26"/>
  <c r="AD718" i="26" s="1"/>
  <c r="N717" i="26"/>
  <c r="AD717" i="26" s="1"/>
  <c r="M718" i="26"/>
  <c r="M715" i="26"/>
  <c r="M717" i="26"/>
  <c r="M716" i="26"/>
  <c r="L718" i="26"/>
  <c r="L717" i="26"/>
  <c r="L715" i="26"/>
  <c r="L716" i="26"/>
  <c r="M86" i="26"/>
  <c r="M949" i="26"/>
  <c r="O86" i="26"/>
  <c r="O949" i="26"/>
  <c r="N86" i="26"/>
  <c r="N949" i="26"/>
  <c r="AD949" i="26" s="1"/>
  <c r="P86" i="26"/>
  <c r="P949" i="26"/>
  <c r="AE949" i="26" s="1"/>
  <c r="L86" i="26"/>
  <c r="L949" i="26"/>
  <c r="AD188" i="26" l="1"/>
  <c r="AD189" i="26"/>
  <c r="AE189" i="26"/>
  <c r="AE188" i="26"/>
  <c r="AE719" i="26"/>
  <c r="O728" i="26"/>
  <c r="AD725" i="26"/>
  <c r="AD728" i="26" s="1"/>
  <c r="N728" i="26"/>
  <c r="AE725" i="26"/>
  <c r="AE728" i="26" s="1"/>
  <c r="P728" i="26"/>
  <c r="L90" i="26"/>
  <c r="L89" i="26"/>
  <c r="L88" i="26"/>
  <c r="L87" i="26"/>
  <c r="M90" i="26"/>
  <c r="M88" i="26"/>
  <c r="M89" i="26"/>
  <c r="M87" i="26"/>
  <c r="AE86" i="26"/>
  <c r="P89" i="26"/>
  <c r="AE89" i="26" s="1"/>
  <c r="P87" i="26"/>
  <c r="AE87" i="26" s="1"/>
  <c r="P90" i="26"/>
  <c r="AE90" i="26" s="1"/>
  <c r="P88" i="26"/>
  <c r="AE88" i="26" s="1"/>
  <c r="AD719" i="26"/>
  <c r="AD86" i="26"/>
  <c r="N88" i="26"/>
  <c r="AD88" i="26" s="1"/>
  <c r="N89" i="26"/>
  <c r="AD89" i="26" s="1"/>
  <c r="N87" i="26"/>
  <c r="AD87" i="26" s="1"/>
  <c r="N90" i="26"/>
  <c r="AD90" i="26" s="1"/>
  <c r="J96" i="26"/>
  <c r="J100" i="26" s="1"/>
  <c r="O88" i="26"/>
  <c r="O89" i="26"/>
  <c r="O87" i="26"/>
  <c r="O90" i="26"/>
  <c r="P954" i="26"/>
  <c r="AE954" i="26" s="1"/>
  <c r="P950" i="26"/>
  <c r="AE950" i="26" s="1"/>
  <c r="P957" i="26"/>
  <c r="AE957" i="26" s="1"/>
  <c r="P953" i="26"/>
  <c r="AE953" i="26" s="1"/>
  <c r="P956" i="26"/>
  <c r="AE956" i="26" s="1"/>
  <c r="P952" i="26"/>
  <c r="AE952" i="26" s="1"/>
  <c r="P955" i="26"/>
  <c r="AE955" i="26" s="1"/>
  <c r="P951" i="26"/>
  <c r="AE951" i="26" s="1"/>
  <c r="O955" i="26"/>
  <c r="O951" i="26"/>
  <c r="O954" i="26"/>
  <c r="O950" i="26"/>
  <c r="O957" i="26"/>
  <c r="O953" i="26"/>
  <c r="O956" i="26"/>
  <c r="O952" i="26"/>
  <c r="L955" i="26"/>
  <c r="L951" i="26"/>
  <c r="L957" i="26"/>
  <c r="L952" i="26"/>
  <c r="L950" i="26"/>
  <c r="L956" i="26"/>
  <c r="L954" i="26"/>
  <c r="L953" i="26"/>
  <c r="N956" i="26"/>
  <c r="AD956" i="26" s="1"/>
  <c r="N952" i="26"/>
  <c r="AD952" i="26" s="1"/>
  <c r="N955" i="26"/>
  <c r="AD955" i="26" s="1"/>
  <c r="N951" i="26"/>
  <c r="AD951" i="26" s="1"/>
  <c r="N954" i="26"/>
  <c r="AD954" i="26" s="1"/>
  <c r="N950" i="26"/>
  <c r="AD950" i="26" s="1"/>
  <c r="N957" i="26"/>
  <c r="AD957" i="26" s="1"/>
  <c r="N953" i="26"/>
  <c r="AD953" i="26" s="1"/>
  <c r="M957" i="26"/>
  <c r="M953" i="26"/>
  <c r="M956" i="26"/>
  <c r="M952" i="26"/>
  <c r="M955" i="26"/>
  <c r="M951" i="26"/>
  <c r="M954" i="26"/>
  <c r="M950" i="26"/>
  <c r="AE187" i="26" l="1"/>
  <c r="AE190" i="26" s="1"/>
  <c r="P190" i="26"/>
  <c r="O190" i="26"/>
  <c r="M190" i="26"/>
  <c r="AD187" i="26"/>
  <c r="AD190" i="26" s="1"/>
  <c r="N190" i="26"/>
  <c r="L190" i="26"/>
  <c r="AD958" i="26"/>
  <c r="AE958" i="26"/>
  <c r="J101" i="26"/>
  <c r="J102" i="26"/>
  <c r="AE91" i="26"/>
  <c r="J103" i="26"/>
  <c r="AD91" i="26"/>
  <c r="H98" i="26"/>
  <c r="M958" i="26"/>
  <c r="O958" i="26"/>
  <c r="N958" i="26"/>
  <c r="P958" i="26"/>
  <c r="L958" i="26"/>
  <c r="F978" i="26" l="1"/>
  <c r="F813" i="26"/>
  <c r="F832" i="26"/>
  <c r="F854" i="26"/>
  <c r="F875" i="26"/>
  <c r="F896" i="26"/>
  <c r="F917" i="26"/>
  <c r="F999" i="26"/>
  <c r="F1040" i="26"/>
  <c r="L1030" i="26" s="1"/>
  <c r="F1059" i="26"/>
  <c r="H435" i="26"/>
  <c r="H436" i="26"/>
  <c r="H437" i="26"/>
  <c r="H438" i="26"/>
  <c r="H439" i="26"/>
  <c r="H440" i="26"/>
  <c r="H441" i="26"/>
  <c r="H442" i="26"/>
  <c r="H443" i="26"/>
  <c r="H444" i="26"/>
  <c r="H445" i="26"/>
  <c r="H460" i="26"/>
  <c r="H461" i="26"/>
  <c r="H462" i="26"/>
  <c r="H463" i="26"/>
  <c r="H464" i="26"/>
  <c r="H465" i="26"/>
  <c r="H466" i="26"/>
  <c r="H467" i="26"/>
  <c r="H468" i="26"/>
  <c r="H469" i="26"/>
  <c r="H470" i="26"/>
  <c r="H471" i="26"/>
  <c r="H486" i="26"/>
  <c r="H487" i="26"/>
  <c r="H488" i="26"/>
  <c r="H489" i="26"/>
  <c r="H490" i="26"/>
  <c r="H491" i="26"/>
  <c r="H492" i="26"/>
  <c r="H493" i="26"/>
  <c r="H494" i="26"/>
  <c r="H495" i="26"/>
  <c r="H496" i="26"/>
  <c r="H497" i="26"/>
  <c r="H514" i="26"/>
  <c r="H515" i="26"/>
  <c r="H516" i="26"/>
  <c r="H517" i="26"/>
  <c r="H518" i="26"/>
  <c r="H519" i="26"/>
  <c r="H520" i="26"/>
  <c r="H521" i="26"/>
  <c r="H522" i="26"/>
  <c r="H523" i="26"/>
  <c r="H524" i="26"/>
  <c r="H525" i="26"/>
  <c r="H540" i="26"/>
  <c r="H541" i="26"/>
  <c r="H542" i="26"/>
  <c r="H543" i="26"/>
  <c r="H544" i="26"/>
  <c r="H545" i="26"/>
  <c r="H546" i="26"/>
  <c r="H547" i="26"/>
  <c r="H548" i="26"/>
  <c r="H549" i="26"/>
  <c r="H550" i="26"/>
  <c r="H551" i="26"/>
  <c r="H613" i="26"/>
  <c r="H614" i="26"/>
  <c r="H615" i="26"/>
  <c r="H616" i="26"/>
  <c r="H617" i="26"/>
  <c r="H632" i="26"/>
  <c r="H633" i="26"/>
  <c r="H634" i="26"/>
  <c r="H635" i="26"/>
  <c r="H636" i="26"/>
  <c r="H637" i="26"/>
  <c r="H638" i="26"/>
  <c r="H639" i="26"/>
  <c r="H640" i="26"/>
  <c r="H641" i="26"/>
  <c r="H642" i="26"/>
  <c r="H643" i="26"/>
  <c r="H686" i="26"/>
  <c r="H687" i="26"/>
  <c r="H688" i="26"/>
  <c r="H689" i="26"/>
  <c r="H690" i="26"/>
  <c r="H691" i="26"/>
  <c r="H692" i="26"/>
  <c r="H693" i="26"/>
  <c r="H694" i="26"/>
  <c r="H695" i="26"/>
  <c r="H696" i="26"/>
  <c r="H697" i="26"/>
  <c r="K615" i="26" l="1"/>
  <c r="I615" i="26"/>
  <c r="J615" i="26"/>
  <c r="J614" i="26"/>
  <c r="K614" i="26"/>
  <c r="I614" i="26"/>
  <c r="I617" i="26"/>
  <c r="J617" i="26"/>
  <c r="K617" i="26"/>
  <c r="I613" i="26"/>
  <c r="J613" i="26"/>
  <c r="K613" i="26"/>
  <c r="I616" i="26"/>
  <c r="J616" i="26"/>
  <c r="K616" i="26"/>
  <c r="L928" i="26"/>
  <c r="L761" i="26"/>
  <c r="L765" i="26" l="1"/>
  <c r="L762" i="26"/>
  <c r="L766" i="26"/>
  <c r="L763" i="26"/>
  <c r="L764" i="26"/>
  <c r="L937" i="26"/>
  <c r="L769" i="26"/>
  <c r="L768" i="26"/>
  <c r="L938" i="26"/>
  <c r="L933" i="26"/>
  <c r="L929" i="26"/>
  <c r="L935" i="26"/>
  <c r="L939" i="26"/>
  <c r="L930" i="26"/>
  <c r="L936" i="26"/>
  <c r="L932" i="26"/>
  <c r="L931" i="26"/>
  <c r="L934" i="26"/>
  <c r="L770" i="26"/>
  <c r="L771" i="26"/>
  <c r="L767" i="26"/>
  <c r="G813" i="26"/>
  <c r="H813" i="26"/>
  <c r="I813" i="26"/>
  <c r="J813" i="26"/>
  <c r="L1039" i="26" l="1"/>
  <c r="L1038" i="26"/>
  <c r="L1037" i="26"/>
  <c r="L1036" i="26"/>
  <c r="L1035" i="26"/>
  <c r="L1034" i="26"/>
  <c r="L1033" i="26"/>
  <c r="L1032" i="26"/>
  <c r="L1031" i="26"/>
  <c r="K697" i="26" l="1"/>
  <c r="I696" i="26"/>
  <c r="J695" i="26"/>
  <c r="I694" i="26"/>
  <c r="K693" i="26"/>
  <c r="I692" i="26"/>
  <c r="J691" i="26"/>
  <c r="K690" i="26"/>
  <c r="K689" i="26"/>
  <c r="I688" i="26"/>
  <c r="J687" i="26"/>
  <c r="K686" i="26"/>
  <c r="L685" i="26"/>
  <c r="L684" i="26"/>
  <c r="L683" i="26"/>
  <c r="L682" i="26"/>
  <c r="L681" i="26"/>
  <c r="L680" i="26"/>
  <c r="L679" i="26"/>
  <c r="L678" i="26"/>
  <c r="L677" i="26"/>
  <c r="L676" i="26"/>
  <c r="L675" i="26"/>
  <c r="L674" i="26"/>
  <c r="L648" i="26"/>
  <c r="I643" i="26"/>
  <c r="I642" i="26"/>
  <c r="J641" i="26"/>
  <c r="K640" i="26"/>
  <c r="I639" i="26"/>
  <c r="I638" i="26"/>
  <c r="J637" i="26"/>
  <c r="I636" i="26"/>
  <c r="I635" i="26"/>
  <c r="I634" i="26"/>
  <c r="J633" i="26"/>
  <c r="K632" i="26"/>
  <c r="L631" i="26"/>
  <c r="L630" i="26"/>
  <c r="L629" i="26"/>
  <c r="L628" i="26"/>
  <c r="L627" i="26"/>
  <c r="L626" i="26"/>
  <c r="L625" i="26"/>
  <c r="L624" i="26"/>
  <c r="L623" i="26"/>
  <c r="L622" i="26"/>
  <c r="L621" i="26"/>
  <c r="L620" i="26"/>
  <c r="L612" i="26"/>
  <c r="L611" i="26"/>
  <c r="L610" i="26"/>
  <c r="L609" i="26"/>
  <c r="L608" i="26"/>
  <c r="L582" i="26"/>
  <c r="H594" i="26" s="1"/>
  <c r="I594" i="26" s="1"/>
  <c r="L539" i="26"/>
  <c r="L538" i="26"/>
  <c r="L537" i="26"/>
  <c r="L536" i="26"/>
  <c r="L535" i="26"/>
  <c r="L534" i="26"/>
  <c r="L533" i="26"/>
  <c r="L532" i="26"/>
  <c r="L531" i="26"/>
  <c r="L530" i="26"/>
  <c r="L529" i="26"/>
  <c r="L528" i="26"/>
  <c r="L485" i="26"/>
  <c r="L484" i="26"/>
  <c r="L483" i="26"/>
  <c r="L482" i="26"/>
  <c r="L481" i="26"/>
  <c r="L480" i="26"/>
  <c r="L479" i="26"/>
  <c r="L478" i="26"/>
  <c r="L477" i="26"/>
  <c r="L476" i="26"/>
  <c r="L475" i="26"/>
  <c r="L474" i="26"/>
  <c r="L459" i="26"/>
  <c r="L458" i="26"/>
  <c r="L457" i="26"/>
  <c r="L456" i="26"/>
  <c r="L455" i="26"/>
  <c r="L454" i="26"/>
  <c r="L453" i="26"/>
  <c r="L452" i="26"/>
  <c r="L451" i="26"/>
  <c r="L450" i="26"/>
  <c r="L449" i="26"/>
  <c r="L448" i="26"/>
  <c r="L433" i="26"/>
  <c r="L432" i="26"/>
  <c r="L431" i="26"/>
  <c r="L430" i="26"/>
  <c r="L429" i="26"/>
  <c r="L428" i="26"/>
  <c r="L427" i="26"/>
  <c r="L426" i="26"/>
  <c r="L425" i="26"/>
  <c r="M379" i="26"/>
  <c r="M378" i="26"/>
  <c r="M377" i="26"/>
  <c r="M376" i="26"/>
  <c r="M375" i="26"/>
  <c r="M374" i="26"/>
  <c r="M373" i="26"/>
  <c r="M372" i="26"/>
  <c r="M371" i="26"/>
  <c r="M370" i="26"/>
  <c r="M369" i="26"/>
  <c r="M368" i="26"/>
  <c r="M353" i="26"/>
  <c r="M352" i="26"/>
  <c r="M351" i="26"/>
  <c r="M350" i="26"/>
  <c r="M349" i="26"/>
  <c r="M348" i="26"/>
  <c r="M347" i="26"/>
  <c r="M346" i="26"/>
  <c r="M345" i="26"/>
  <c r="M344" i="26"/>
  <c r="M343" i="26"/>
  <c r="M342" i="26"/>
  <c r="M326" i="26"/>
  <c r="M325" i="26"/>
  <c r="M324" i="26"/>
  <c r="M323" i="26"/>
  <c r="M322" i="26"/>
  <c r="M321" i="26"/>
  <c r="M320" i="26"/>
  <c r="M319" i="26"/>
  <c r="M300" i="26"/>
  <c r="M299" i="26"/>
  <c r="M298" i="26"/>
  <c r="M297" i="26"/>
  <c r="M296" i="26"/>
  <c r="M295" i="26"/>
  <c r="M294" i="26"/>
  <c r="M293" i="26"/>
  <c r="M292" i="26"/>
  <c r="M291" i="26"/>
  <c r="M290" i="26"/>
  <c r="M289" i="26"/>
  <c r="M274" i="26"/>
  <c r="M273" i="26"/>
  <c r="M272" i="26"/>
  <c r="M271" i="26"/>
  <c r="M270" i="26"/>
  <c r="M269" i="26"/>
  <c r="M268" i="26"/>
  <c r="M267" i="26"/>
  <c r="J1059" i="26"/>
  <c r="I1059" i="26"/>
  <c r="H1059" i="26"/>
  <c r="G1059" i="26"/>
  <c r="J1040" i="26"/>
  <c r="P1030" i="26" s="1"/>
  <c r="AE1030" i="26" s="1"/>
  <c r="I1040" i="26"/>
  <c r="O1030" i="26" s="1"/>
  <c r="H1040" i="26"/>
  <c r="N1030" i="26" s="1"/>
  <c r="AD1030" i="26" s="1"/>
  <c r="G1040" i="26"/>
  <c r="M1030" i="26" s="1"/>
  <c r="H660" i="26" l="1"/>
  <c r="I660" i="26" s="1"/>
  <c r="P1039" i="26"/>
  <c r="AE1039" i="26" s="1"/>
  <c r="P1038" i="26"/>
  <c r="AE1038" i="26" s="1"/>
  <c r="P1037" i="26"/>
  <c r="AE1037" i="26" s="1"/>
  <c r="P1036" i="26"/>
  <c r="AE1036" i="26" s="1"/>
  <c r="P1035" i="26"/>
  <c r="AE1035" i="26" s="1"/>
  <c r="P1034" i="26"/>
  <c r="AE1034" i="26" s="1"/>
  <c r="P1033" i="26"/>
  <c r="AE1033" i="26" s="1"/>
  <c r="P1032" i="26"/>
  <c r="AE1032" i="26" s="1"/>
  <c r="P1031" i="26"/>
  <c r="AE1031" i="26" s="1"/>
  <c r="M1039" i="26"/>
  <c r="M1038" i="26"/>
  <c r="M1037" i="26"/>
  <c r="M1036" i="26"/>
  <c r="M1035" i="26"/>
  <c r="M1034" i="26"/>
  <c r="M1033" i="26"/>
  <c r="M1032" i="26"/>
  <c r="M1031" i="26"/>
  <c r="N1034" i="26"/>
  <c r="AD1034" i="26" s="1"/>
  <c r="N1032" i="26"/>
  <c r="AD1032" i="26" s="1"/>
  <c r="N1031" i="26"/>
  <c r="AD1031" i="26" s="1"/>
  <c r="N1039" i="26"/>
  <c r="AD1039" i="26" s="1"/>
  <c r="N1038" i="26"/>
  <c r="AD1038" i="26" s="1"/>
  <c r="N1037" i="26"/>
  <c r="AD1037" i="26" s="1"/>
  <c r="N1036" i="26"/>
  <c r="AD1036" i="26" s="1"/>
  <c r="N1035" i="26"/>
  <c r="AD1035" i="26" s="1"/>
  <c r="N1033" i="26"/>
  <c r="AD1033" i="26" s="1"/>
  <c r="O1039" i="26"/>
  <c r="O1038" i="26"/>
  <c r="O1037" i="26"/>
  <c r="O1036" i="26"/>
  <c r="O1035" i="26"/>
  <c r="O1034" i="26"/>
  <c r="O1033" i="26"/>
  <c r="O1032" i="26"/>
  <c r="O1031" i="26"/>
  <c r="H276" i="26"/>
  <c r="H280" i="26"/>
  <c r="H284" i="26"/>
  <c r="H278" i="26"/>
  <c r="H282" i="26"/>
  <c r="H286" i="26"/>
  <c r="H275" i="26"/>
  <c r="H279" i="26"/>
  <c r="H283" i="26"/>
  <c r="H285" i="26"/>
  <c r="H281" i="26"/>
  <c r="H277" i="26"/>
  <c r="H302" i="26"/>
  <c r="H306" i="26"/>
  <c r="H310" i="26"/>
  <c r="H304" i="26"/>
  <c r="H308" i="26"/>
  <c r="H312" i="26"/>
  <c r="H301" i="26"/>
  <c r="H305" i="26"/>
  <c r="H309" i="26"/>
  <c r="H303" i="26"/>
  <c r="H311" i="26"/>
  <c r="H307" i="26"/>
  <c r="H328" i="26"/>
  <c r="H332" i="26"/>
  <c r="H336" i="26"/>
  <c r="H330" i="26"/>
  <c r="I330" i="26" s="1"/>
  <c r="H334" i="26"/>
  <c r="H338" i="26"/>
  <c r="H327" i="26"/>
  <c r="H331" i="26"/>
  <c r="H335" i="26"/>
  <c r="H329" i="26"/>
  <c r="H333" i="26"/>
  <c r="H337" i="26"/>
  <c r="H355" i="26"/>
  <c r="H359" i="26"/>
  <c r="H363" i="26"/>
  <c r="H357" i="26"/>
  <c r="H361" i="26"/>
  <c r="H365" i="26"/>
  <c r="H354" i="26"/>
  <c r="H358" i="26"/>
  <c r="H362" i="26"/>
  <c r="H360" i="26"/>
  <c r="H364" i="26"/>
  <c r="H356" i="26"/>
  <c r="H383" i="26"/>
  <c r="H387" i="26"/>
  <c r="H391" i="26"/>
  <c r="H380" i="26"/>
  <c r="H384" i="26"/>
  <c r="H388" i="26"/>
  <c r="H385" i="26"/>
  <c r="H386" i="26"/>
  <c r="H382" i="26"/>
  <c r="H390" i="26"/>
  <c r="H381" i="26"/>
  <c r="H389" i="26"/>
  <c r="J635" i="26"/>
  <c r="J636" i="26"/>
  <c r="J643" i="26"/>
  <c r="I686" i="26"/>
  <c r="I687" i="26"/>
  <c r="I690" i="26"/>
  <c r="J694" i="26"/>
  <c r="I632" i="26"/>
  <c r="I633" i="26"/>
  <c r="K635" i="26"/>
  <c r="K636" i="26"/>
  <c r="I640" i="26"/>
  <c r="I641" i="26"/>
  <c r="K643" i="26"/>
  <c r="J686" i="26"/>
  <c r="J690" i="26"/>
  <c r="K694" i="26"/>
  <c r="J594" i="26"/>
  <c r="J632" i="26"/>
  <c r="J639" i="26"/>
  <c r="J640" i="26"/>
  <c r="K594" i="26"/>
  <c r="I637" i="26"/>
  <c r="K639" i="26"/>
  <c r="K633" i="26"/>
  <c r="J634" i="26"/>
  <c r="K637" i="26"/>
  <c r="J638" i="26"/>
  <c r="K641" i="26"/>
  <c r="J642" i="26"/>
  <c r="K687" i="26"/>
  <c r="J688" i="26"/>
  <c r="I689" i="26"/>
  <c r="K691" i="26"/>
  <c r="J692" i="26"/>
  <c r="I693" i="26"/>
  <c r="K695" i="26"/>
  <c r="J696" i="26"/>
  <c r="I697" i="26"/>
  <c r="K634" i="26"/>
  <c r="K638" i="26"/>
  <c r="K642" i="26"/>
  <c r="K688" i="26"/>
  <c r="J689" i="26"/>
  <c r="K692" i="26"/>
  <c r="J693" i="26"/>
  <c r="K696" i="26"/>
  <c r="J697" i="26"/>
  <c r="I691" i="26"/>
  <c r="I695" i="26"/>
  <c r="K435" i="26"/>
  <c r="K495" i="26"/>
  <c r="K441" i="26"/>
  <c r="K463" i="26"/>
  <c r="K471" i="26"/>
  <c r="K493" i="26"/>
  <c r="K517" i="26"/>
  <c r="K525" i="26"/>
  <c r="K547" i="26"/>
  <c r="I551" i="26"/>
  <c r="J435" i="26"/>
  <c r="J437" i="26"/>
  <c r="J439" i="26"/>
  <c r="J443" i="26"/>
  <c r="J445" i="26"/>
  <c r="J461" i="26"/>
  <c r="J465" i="26"/>
  <c r="J467" i="26"/>
  <c r="J469" i="26"/>
  <c r="J487" i="26"/>
  <c r="J489" i="26"/>
  <c r="J491" i="26"/>
  <c r="J495" i="26"/>
  <c r="J497" i="26"/>
  <c r="J515" i="26"/>
  <c r="J519" i="26"/>
  <c r="J521" i="26"/>
  <c r="J523" i="26"/>
  <c r="J541" i="26"/>
  <c r="J543" i="26"/>
  <c r="J545" i="26"/>
  <c r="J549" i="26"/>
  <c r="J551" i="26"/>
  <c r="K437" i="26"/>
  <c r="K439" i="26"/>
  <c r="K443" i="26"/>
  <c r="K445" i="26"/>
  <c r="K461" i="26"/>
  <c r="K465" i="26"/>
  <c r="K467" i="26"/>
  <c r="K469" i="26"/>
  <c r="K487" i="26"/>
  <c r="K489" i="26"/>
  <c r="K491" i="26"/>
  <c r="K497" i="26"/>
  <c r="K515" i="26"/>
  <c r="K519" i="26"/>
  <c r="K521" i="26"/>
  <c r="K523" i="26"/>
  <c r="K541" i="26"/>
  <c r="K543" i="26"/>
  <c r="K545" i="26"/>
  <c r="K549" i="26"/>
  <c r="K551" i="26"/>
  <c r="J999" i="26"/>
  <c r="I999" i="26"/>
  <c r="H999" i="26"/>
  <c r="G999" i="26"/>
  <c r="J917" i="26"/>
  <c r="I917" i="26"/>
  <c r="H917" i="26"/>
  <c r="G917" i="26"/>
  <c r="J896" i="26"/>
  <c r="I896" i="26"/>
  <c r="H896" i="26"/>
  <c r="G896" i="26"/>
  <c r="J875" i="26"/>
  <c r="I875" i="26"/>
  <c r="H875" i="26"/>
  <c r="G875" i="26"/>
  <c r="J854" i="26"/>
  <c r="I854" i="26"/>
  <c r="H854" i="26"/>
  <c r="G854" i="26"/>
  <c r="J832" i="26"/>
  <c r="I832" i="26"/>
  <c r="H832" i="26"/>
  <c r="G832" i="26"/>
  <c r="J978" i="26"/>
  <c r="I978" i="26"/>
  <c r="H978" i="26"/>
  <c r="G978" i="26"/>
  <c r="L741" i="26"/>
  <c r="K741" i="26"/>
  <c r="J741" i="26"/>
  <c r="I741" i="26"/>
  <c r="H741" i="26"/>
  <c r="J164" i="26"/>
  <c r="I164" i="26"/>
  <c r="H164" i="26"/>
  <c r="G164" i="26"/>
  <c r="F164" i="26"/>
  <c r="J53" i="26"/>
  <c r="I53" i="26"/>
  <c r="H53" i="26"/>
  <c r="G53" i="26"/>
  <c r="F53" i="26"/>
  <c r="K660" i="26" l="1"/>
  <c r="J660" i="26"/>
  <c r="AD1040" i="26"/>
  <c r="AE1040" i="26"/>
  <c r="L311" i="26"/>
  <c r="J389" i="26"/>
  <c r="I380" i="26"/>
  <c r="J357" i="26"/>
  <c r="L330" i="26"/>
  <c r="L307" i="26"/>
  <c r="I304" i="26"/>
  <c r="J381" i="26"/>
  <c r="J385" i="26"/>
  <c r="J391" i="26"/>
  <c r="L363" i="26"/>
  <c r="L327" i="26"/>
  <c r="L336" i="26"/>
  <c r="L310" i="26"/>
  <c r="J387" i="26"/>
  <c r="J365" i="26"/>
  <c r="I359" i="26"/>
  <c r="L338" i="26"/>
  <c r="I332" i="26"/>
  <c r="L312" i="26"/>
  <c r="L306" i="26"/>
  <c r="L615" i="26"/>
  <c r="J383" i="26"/>
  <c r="I362" i="26"/>
  <c r="J361" i="26"/>
  <c r="L355" i="26"/>
  <c r="I328" i="26"/>
  <c r="I308" i="26"/>
  <c r="I302" i="26"/>
  <c r="K391" i="26"/>
  <c r="K362" i="26"/>
  <c r="I357" i="26"/>
  <c r="J308" i="26"/>
  <c r="I361" i="26"/>
  <c r="J362" i="26"/>
  <c r="I363" i="26"/>
  <c r="L391" i="26"/>
  <c r="I391" i="26"/>
  <c r="J380" i="26"/>
  <c r="L304" i="26"/>
  <c r="K380" i="26"/>
  <c r="L362" i="26"/>
  <c r="L637" i="26"/>
  <c r="I312" i="26"/>
  <c r="K338" i="26"/>
  <c r="L365" i="26"/>
  <c r="I365" i="26"/>
  <c r="K312" i="26"/>
  <c r="I306" i="26"/>
  <c r="J338" i="26"/>
  <c r="L687" i="26"/>
  <c r="L641" i="26"/>
  <c r="L633" i="26"/>
  <c r="J312" i="26"/>
  <c r="I338" i="26"/>
  <c r="L635" i="26"/>
  <c r="O928" i="26"/>
  <c r="O761" i="26"/>
  <c r="P928" i="26"/>
  <c r="AE928" i="26" s="1"/>
  <c r="P761" i="26"/>
  <c r="M928" i="26"/>
  <c r="M761" i="26"/>
  <c r="N761" i="26"/>
  <c r="N928" i="26"/>
  <c r="AD928" i="26" s="1"/>
  <c r="L634" i="26"/>
  <c r="L639" i="26"/>
  <c r="L613" i="26"/>
  <c r="L643" i="26"/>
  <c r="L692" i="26"/>
  <c r="L594" i="26"/>
  <c r="L636" i="26"/>
  <c r="L617" i="26"/>
  <c r="L614" i="26"/>
  <c r="L694" i="26"/>
  <c r="L690" i="26"/>
  <c r="L696" i="26"/>
  <c r="L638" i="26"/>
  <c r="L616" i="26"/>
  <c r="L640" i="26"/>
  <c r="L686" i="26"/>
  <c r="L693" i="26"/>
  <c r="L688" i="26"/>
  <c r="L642" i="26"/>
  <c r="L632" i="26"/>
  <c r="L695" i="26"/>
  <c r="L691" i="26"/>
  <c r="L697" i="26"/>
  <c r="L689" i="26"/>
  <c r="I336" i="26"/>
  <c r="L387" i="26"/>
  <c r="J363" i="26"/>
  <c r="L332" i="26"/>
  <c r="J310" i="26"/>
  <c r="I355" i="26"/>
  <c r="I381" i="26"/>
  <c r="K363" i="26"/>
  <c r="J547" i="26"/>
  <c r="J525" i="26"/>
  <c r="J517" i="26"/>
  <c r="J493" i="26"/>
  <c r="J471" i="26"/>
  <c r="J463" i="26"/>
  <c r="J441" i="26"/>
  <c r="I383" i="26"/>
  <c r="K365" i="26"/>
  <c r="J359" i="26"/>
  <c r="L380" i="26"/>
  <c r="K355" i="26"/>
  <c r="I543" i="26"/>
  <c r="I521" i="26"/>
  <c r="L521" i="26" s="1"/>
  <c r="I497" i="26"/>
  <c r="I489" i="26"/>
  <c r="I467" i="26"/>
  <c r="I445" i="26"/>
  <c r="L445" i="26" s="1"/>
  <c r="I437" i="26"/>
  <c r="I545" i="26"/>
  <c r="I523" i="26"/>
  <c r="I515" i="26"/>
  <c r="L515" i="26" s="1"/>
  <c r="I491" i="26"/>
  <c r="I469" i="26"/>
  <c r="L469" i="26" s="1"/>
  <c r="I461" i="26"/>
  <c r="I439" i="26"/>
  <c r="L551" i="26"/>
  <c r="K550" i="26"/>
  <c r="J550" i="26"/>
  <c r="I550" i="26"/>
  <c r="K542" i="26"/>
  <c r="J542" i="26"/>
  <c r="I542" i="26"/>
  <c r="K520" i="26"/>
  <c r="J520" i="26"/>
  <c r="I520" i="26"/>
  <c r="K496" i="26"/>
  <c r="J496" i="26"/>
  <c r="I496" i="26"/>
  <c r="K488" i="26"/>
  <c r="J488" i="26"/>
  <c r="I488" i="26"/>
  <c r="K466" i="26"/>
  <c r="J466" i="26"/>
  <c r="I466" i="26"/>
  <c r="K444" i="26"/>
  <c r="J444" i="26"/>
  <c r="I444" i="26"/>
  <c r="K436" i="26"/>
  <c r="J436" i="26"/>
  <c r="I436" i="26"/>
  <c r="K544" i="26"/>
  <c r="J544" i="26"/>
  <c r="I544" i="26"/>
  <c r="K522" i="26"/>
  <c r="J522" i="26"/>
  <c r="I522" i="26"/>
  <c r="K514" i="26"/>
  <c r="J514" i="26"/>
  <c r="I514" i="26"/>
  <c r="K490" i="26"/>
  <c r="J490" i="26"/>
  <c r="I490" i="26"/>
  <c r="K468" i="26"/>
  <c r="J468" i="26"/>
  <c r="I468" i="26"/>
  <c r="K460" i="26"/>
  <c r="J460" i="26"/>
  <c r="I460" i="26"/>
  <c r="K438" i="26"/>
  <c r="J438" i="26"/>
  <c r="I438" i="26"/>
  <c r="I547" i="26"/>
  <c r="I525" i="26"/>
  <c r="I517" i="26"/>
  <c r="I493" i="26"/>
  <c r="I471" i="26"/>
  <c r="I463" i="26"/>
  <c r="I441" i="26"/>
  <c r="I549" i="26"/>
  <c r="I541" i="26"/>
  <c r="I519" i="26"/>
  <c r="I495" i="26"/>
  <c r="I487" i="26"/>
  <c r="I465" i="26"/>
  <c r="I443" i="26"/>
  <c r="I435" i="26"/>
  <c r="K546" i="26"/>
  <c r="J546" i="26"/>
  <c r="I546" i="26"/>
  <c r="K524" i="26"/>
  <c r="J524" i="26"/>
  <c r="I524" i="26"/>
  <c r="K516" i="26"/>
  <c r="J516" i="26"/>
  <c r="I516" i="26"/>
  <c r="K492" i="26"/>
  <c r="J492" i="26"/>
  <c r="I492" i="26"/>
  <c r="K470" i="26"/>
  <c r="J470" i="26"/>
  <c r="I470" i="26"/>
  <c r="K462" i="26"/>
  <c r="J462" i="26"/>
  <c r="I462" i="26"/>
  <c r="K440" i="26"/>
  <c r="J440" i="26"/>
  <c r="I440" i="26"/>
  <c r="K548" i="26"/>
  <c r="J548" i="26"/>
  <c r="I548" i="26"/>
  <c r="K540" i="26"/>
  <c r="J540" i="26"/>
  <c r="I540" i="26"/>
  <c r="K518" i="26"/>
  <c r="J518" i="26"/>
  <c r="I518" i="26"/>
  <c r="K494" i="26"/>
  <c r="J494" i="26"/>
  <c r="I494" i="26"/>
  <c r="K486" i="26"/>
  <c r="J486" i="26"/>
  <c r="I486" i="26"/>
  <c r="K464" i="26"/>
  <c r="J464" i="26"/>
  <c r="I464" i="26"/>
  <c r="K442" i="26"/>
  <c r="J442" i="26"/>
  <c r="I442" i="26"/>
  <c r="K434" i="26"/>
  <c r="J434" i="26"/>
  <c r="I434" i="26"/>
  <c r="J302" i="26"/>
  <c r="J355" i="26"/>
  <c r="I360" i="26"/>
  <c r="K360" i="26"/>
  <c r="J360" i="26"/>
  <c r="L360" i="26"/>
  <c r="L357" i="26"/>
  <c r="K357" i="26"/>
  <c r="K364" i="26"/>
  <c r="J364" i="26"/>
  <c r="I364" i="26"/>
  <c r="L364" i="26"/>
  <c r="L361" i="26"/>
  <c r="K361" i="26"/>
  <c r="L359" i="26"/>
  <c r="K359" i="26"/>
  <c r="K356" i="26"/>
  <c r="L356" i="26"/>
  <c r="J356" i="26"/>
  <c r="I356" i="26"/>
  <c r="K334" i="26"/>
  <c r="J334" i="26"/>
  <c r="J390" i="26"/>
  <c r="L390" i="26"/>
  <c r="K390" i="26"/>
  <c r="I390" i="26"/>
  <c r="I333" i="26"/>
  <c r="L333" i="26"/>
  <c r="K333" i="26"/>
  <c r="J333" i="26"/>
  <c r="K303" i="26"/>
  <c r="J303" i="26"/>
  <c r="I303" i="26"/>
  <c r="K385" i="26"/>
  <c r="L385" i="26"/>
  <c r="K328" i="26"/>
  <c r="J328" i="26"/>
  <c r="L384" i="26"/>
  <c r="K384" i="26"/>
  <c r="J384" i="26"/>
  <c r="I384" i="26"/>
  <c r="L335" i="26"/>
  <c r="K335" i="26"/>
  <c r="J335" i="26"/>
  <c r="I335" i="26"/>
  <c r="I305" i="26"/>
  <c r="L305" i="26"/>
  <c r="K305" i="26"/>
  <c r="J305" i="26"/>
  <c r="I334" i="26"/>
  <c r="L328" i="26"/>
  <c r="L303" i="26"/>
  <c r="K330" i="26"/>
  <c r="J330" i="26"/>
  <c r="K386" i="26"/>
  <c r="J386" i="26"/>
  <c r="I386" i="26"/>
  <c r="L386" i="26"/>
  <c r="I329" i="26"/>
  <c r="J329" i="26"/>
  <c r="L329" i="26"/>
  <c r="K329" i="26"/>
  <c r="K381" i="26"/>
  <c r="L381" i="26"/>
  <c r="K310" i="26"/>
  <c r="I310" i="26"/>
  <c r="I331" i="26"/>
  <c r="L331" i="26"/>
  <c r="K331" i="26"/>
  <c r="J331" i="26"/>
  <c r="K301" i="26"/>
  <c r="I301" i="26"/>
  <c r="L301" i="26"/>
  <c r="J301" i="26"/>
  <c r="L334" i="26"/>
  <c r="I387" i="26"/>
  <c r="K387" i="26"/>
  <c r="K308" i="26"/>
  <c r="L308" i="26"/>
  <c r="K382" i="26"/>
  <c r="I382" i="26"/>
  <c r="L382" i="26"/>
  <c r="J382" i="26"/>
  <c r="K311" i="26"/>
  <c r="I311" i="26"/>
  <c r="J311" i="26"/>
  <c r="K336" i="26"/>
  <c r="J336" i="26"/>
  <c r="K306" i="26"/>
  <c r="J306" i="26"/>
  <c r="I358" i="26"/>
  <c r="L358" i="26"/>
  <c r="K358" i="26"/>
  <c r="J358" i="26"/>
  <c r="I327" i="26"/>
  <c r="K327" i="26"/>
  <c r="J327" i="26"/>
  <c r="I385" i="26"/>
  <c r="K383" i="26"/>
  <c r="L383" i="26"/>
  <c r="K304" i="26"/>
  <c r="J304" i="26"/>
  <c r="I337" i="26"/>
  <c r="K337" i="26"/>
  <c r="J337" i="26"/>
  <c r="L337" i="26"/>
  <c r="K307" i="26"/>
  <c r="J307" i="26"/>
  <c r="I307" i="26"/>
  <c r="I389" i="26"/>
  <c r="K389" i="26"/>
  <c r="L389" i="26"/>
  <c r="K332" i="26"/>
  <c r="J332" i="26"/>
  <c r="K302" i="26"/>
  <c r="L302" i="26"/>
  <c r="J388" i="26"/>
  <c r="I388" i="26"/>
  <c r="L388" i="26"/>
  <c r="K388" i="26"/>
  <c r="K354" i="26"/>
  <c r="J354" i="26"/>
  <c r="I354" i="26"/>
  <c r="L354" i="26"/>
  <c r="L309" i="26"/>
  <c r="K309" i="26"/>
  <c r="J309" i="26"/>
  <c r="I309" i="26"/>
  <c r="J37" i="26"/>
  <c r="I37" i="26"/>
  <c r="H37" i="26"/>
  <c r="G37" i="26"/>
  <c r="F37" i="26"/>
  <c r="J25" i="26"/>
  <c r="I25" i="26"/>
  <c r="H25" i="26"/>
  <c r="G25" i="26"/>
  <c r="F25" i="26"/>
  <c r="AE761" i="26" l="1"/>
  <c r="AD761" i="26"/>
  <c r="L660" i="26"/>
  <c r="P765" i="26"/>
  <c r="AE765" i="26" s="1"/>
  <c r="P762" i="26"/>
  <c r="AE762" i="26" s="1"/>
  <c r="P766" i="26"/>
  <c r="AE766" i="26" s="1"/>
  <c r="P763" i="26"/>
  <c r="AE763" i="26" s="1"/>
  <c r="P764" i="26"/>
  <c r="AE764" i="26" s="1"/>
  <c r="N763" i="26"/>
  <c r="AD763" i="26" s="1"/>
  <c r="N764" i="26"/>
  <c r="AD764" i="26" s="1"/>
  <c r="N765" i="26"/>
  <c r="AD765" i="26" s="1"/>
  <c r="N762" i="26"/>
  <c r="AD762" i="26" s="1"/>
  <c r="N766" i="26"/>
  <c r="AD766" i="26" s="1"/>
  <c r="M764" i="26"/>
  <c r="M765" i="26"/>
  <c r="M762" i="26"/>
  <c r="M766" i="26"/>
  <c r="M763" i="26"/>
  <c r="O762" i="26"/>
  <c r="O766" i="26"/>
  <c r="O763" i="26"/>
  <c r="O764" i="26"/>
  <c r="O765" i="26"/>
  <c r="M362" i="26"/>
  <c r="M391" i="26"/>
  <c r="M380" i="26"/>
  <c r="M937" i="26"/>
  <c r="O937" i="26"/>
  <c r="N937" i="26"/>
  <c r="AD937" i="26" s="1"/>
  <c r="P937" i="26"/>
  <c r="AE937" i="26" s="1"/>
  <c r="M338" i="26"/>
  <c r="M312" i="26"/>
  <c r="P769" i="26"/>
  <c r="AE769" i="26" s="1"/>
  <c r="P768" i="26"/>
  <c r="AE768" i="26" s="1"/>
  <c r="N768" i="26"/>
  <c r="AD768" i="26" s="1"/>
  <c r="N769" i="26"/>
  <c r="AD769" i="26" s="1"/>
  <c r="M769" i="26"/>
  <c r="M768" i="26"/>
  <c r="O769" i="26"/>
  <c r="O768" i="26"/>
  <c r="M365" i="26"/>
  <c r="N935" i="26"/>
  <c r="AD935" i="26" s="1"/>
  <c r="N931" i="26"/>
  <c r="AD931" i="26" s="1"/>
  <c r="N933" i="26"/>
  <c r="AD933" i="26" s="1"/>
  <c r="N929" i="26"/>
  <c r="AD929" i="26" s="1"/>
  <c r="N936" i="26"/>
  <c r="AD936" i="26" s="1"/>
  <c r="N939" i="26"/>
  <c r="AD939" i="26" s="1"/>
  <c r="N934" i="26"/>
  <c r="AD934" i="26" s="1"/>
  <c r="N930" i="26"/>
  <c r="AD930" i="26" s="1"/>
  <c r="N938" i="26"/>
  <c r="AD938" i="26" s="1"/>
  <c r="N932" i="26"/>
  <c r="AD932" i="26" s="1"/>
  <c r="P771" i="26"/>
  <c r="AE771" i="26" s="1"/>
  <c r="P770" i="26"/>
  <c r="AE770" i="26" s="1"/>
  <c r="P767" i="26"/>
  <c r="AE767" i="26" s="1"/>
  <c r="N771" i="26"/>
  <c r="AD771" i="26" s="1"/>
  <c r="N770" i="26"/>
  <c r="AD770" i="26" s="1"/>
  <c r="N767" i="26"/>
  <c r="AD767" i="26" s="1"/>
  <c r="P938" i="26"/>
  <c r="AE938" i="26" s="1"/>
  <c r="P933" i="26"/>
  <c r="AE933" i="26" s="1"/>
  <c r="P929" i="26"/>
  <c r="AE929" i="26" s="1"/>
  <c r="P931" i="26"/>
  <c r="AE931" i="26" s="1"/>
  <c r="P934" i="26"/>
  <c r="AE934" i="26" s="1"/>
  <c r="P936" i="26"/>
  <c r="AE936" i="26" s="1"/>
  <c r="P932" i="26"/>
  <c r="AE932" i="26" s="1"/>
  <c r="P935" i="26"/>
  <c r="AE935" i="26" s="1"/>
  <c r="P939" i="26"/>
  <c r="AE939" i="26" s="1"/>
  <c r="P930" i="26"/>
  <c r="AE930" i="26" s="1"/>
  <c r="M771" i="26"/>
  <c r="M770" i="26"/>
  <c r="M767" i="26"/>
  <c r="O771" i="26"/>
  <c r="O770" i="26"/>
  <c r="O767" i="26"/>
  <c r="M936" i="26"/>
  <c r="M932" i="26"/>
  <c r="M939" i="26"/>
  <c r="M933" i="26"/>
  <c r="M935" i="26"/>
  <c r="M931" i="26"/>
  <c r="M934" i="26"/>
  <c r="M930" i="26"/>
  <c r="M938" i="26"/>
  <c r="M929" i="26"/>
  <c r="O939" i="26"/>
  <c r="O934" i="26"/>
  <c r="O930" i="26"/>
  <c r="O936" i="26"/>
  <c r="O931" i="26"/>
  <c r="O938" i="26"/>
  <c r="O933" i="26"/>
  <c r="O929" i="26"/>
  <c r="O932" i="26"/>
  <c r="O935" i="26"/>
  <c r="M308" i="26"/>
  <c r="M385" i="26"/>
  <c r="M363" i="26"/>
  <c r="M330" i="26"/>
  <c r="M355" i="26"/>
  <c r="M310" i="26"/>
  <c r="M361" i="26"/>
  <c r="M387" i="26"/>
  <c r="M357" i="26"/>
  <c r="L545" i="26"/>
  <c r="L497" i="26"/>
  <c r="L489" i="26"/>
  <c r="L439" i="26"/>
  <c r="L437" i="26"/>
  <c r="L436" i="26"/>
  <c r="L444" i="26"/>
  <c r="L466" i="26"/>
  <c r="L461" i="26"/>
  <c r="L491" i="26"/>
  <c r="L523" i="26"/>
  <c r="L467" i="26"/>
  <c r="L543" i="26"/>
  <c r="M336" i="26"/>
  <c r="M389" i="26"/>
  <c r="L440" i="26"/>
  <c r="L462" i="26"/>
  <c r="L470" i="26"/>
  <c r="L492" i="26"/>
  <c r="L516" i="26"/>
  <c r="L524" i="26"/>
  <c r="L546" i="26"/>
  <c r="L435" i="26"/>
  <c r="L441" i="26"/>
  <c r="L471" i="26"/>
  <c r="L517" i="26"/>
  <c r="L547" i="26"/>
  <c r="L488" i="26"/>
  <c r="L496" i="26"/>
  <c r="M328" i="26"/>
  <c r="L443" i="26"/>
  <c r="L487" i="26"/>
  <c r="L519" i="26"/>
  <c r="L549" i="26"/>
  <c r="L463" i="26"/>
  <c r="L493" i="26"/>
  <c r="L525" i="26"/>
  <c r="M306" i="26"/>
  <c r="M381" i="26"/>
  <c r="M359" i="26"/>
  <c r="M364" i="26"/>
  <c r="M360" i="26"/>
  <c r="L434" i="26"/>
  <c r="L442" i="26"/>
  <c r="L464" i="26"/>
  <c r="L486" i="26"/>
  <c r="L494" i="26"/>
  <c r="L518" i="26"/>
  <c r="L540" i="26"/>
  <c r="L548" i="26"/>
  <c r="L465" i="26"/>
  <c r="L495" i="26"/>
  <c r="L541" i="26"/>
  <c r="M332" i="26"/>
  <c r="M334" i="26"/>
  <c r="L520" i="26"/>
  <c r="L542" i="26"/>
  <c r="L550" i="26"/>
  <c r="L438" i="26"/>
  <c r="L460" i="26"/>
  <c r="L468" i="26"/>
  <c r="L490" i="26"/>
  <c r="L514" i="26"/>
  <c r="L522" i="26"/>
  <c r="L544" i="26"/>
  <c r="M307" i="26"/>
  <c r="M327" i="26"/>
  <c r="M354" i="26"/>
  <c r="M302" i="26"/>
  <c r="M337" i="26"/>
  <c r="M383" i="26"/>
  <c r="M311" i="26"/>
  <c r="M301" i="26"/>
  <c r="M356" i="26"/>
  <c r="M304" i="26"/>
  <c r="M305" i="26"/>
  <c r="M390" i="26"/>
  <c r="M382" i="26"/>
  <c r="M386" i="26"/>
  <c r="M335" i="26"/>
  <c r="M384" i="26"/>
  <c r="M303" i="26"/>
  <c r="M309" i="26"/>
  <c r="M358" i="26"/>
  <c r="M331" i="26"/>
  <c r="M329" i="26"/>
  <c r="M333" i="26"/>
  <c r="M388" i="26"/>
  <c r="L275" i="26"/>
  <c r="J275" i="26"/>
  <c r="I275" i="26"/>
  <c r="K275" i="26"/>
  <c r="L283" i="26"/>
  <c r="J283" i="26"/>
  <c r="I283" i="26"/>
  <c r="K283" i="26"/>
  <c r="L286" i="26"/>
  <c r="I286" i="26"/>
  <c r="J286" i="26"/>
  <c r="K286" i="26"/>
  <c r="L277" i="26"/>
  <c r="K277" i="26"/>
  <c r="J277" i="26"/>
  <c r="I277" i="26"/>
  <c r="L276" i="26"/>
  <c r="K276" i="26"/>
  <c r="I276" i="26"/>
  <c r="J276" i="26"/>
  <c r="J284" i="26"/>
  <c r="K284" i="26"/>
  <c r="L284" i="26"/>
  <c r="I284" i="26"/>
  <c r="J278" i="26"/>
  <c r="K278" i="26"/>
  <c r="L278" i="26"/>
  <c r="I278" i="26"/>
  <c r="L279" i="26"/>
  <c r="K279" i="26"/>
  <c r="I279" i="26"/>
  <c r="J279" i="26"/>
  <c r="L281" i="26"/>
  <c r="K281" i="26"/>
  <c r="J281" i="26"/>
  <c r="I281" i="26"/>
  <c r="L282" i="26"/>
  <c r="K282" i="26"/>
  <c r="I282" i="26"/>
  <c r="J282" i="26"/>
  <c r="I280" i="26"/>
  <c r="K280" i="26"/>
  <c r="J280" i="26"/>
  <c r="L280" i="26"/>
  <c r="L285" i="26"/>
  <c r="K285" i="26"/>
  <c r="J285" i="26"/>
  <c r="I285" i="26"/>
  <c r="L1067" i="26"/>
  <c r="L1051" i="26"/>
  <c r="N1067" i="26"/>
  <c r="AD1067" i="26" s="1"/>
  <c r="N1051" i="26"/>
  <c r="AD1051" i="26" s="1"/>
  <c r="O1051" i="26"/>
  <c r="O1067" i="26"/>
  <c r="P1067" i="26"/>
  <c r="AE1067" i="26" s="1"/>
  <c r="P1051" i="26"/>
  <c r="AE1051" i="26" s="1"/>
  <c r="M1067" i="26"/>
  <c r="M1051" i="26"/>
  <c r="O1011" i="26"/>
  <c r="L1011" i="26"/>
  <c r="P1011" i="26"/>
  <c r="AE1011" i="26" s="1"/>
  <c r="M1011" i="26"/>
  <c r="N1011" i="26"/>
  <c r="AD1011" i="26" s="1"/>
  <c r="L907" i="26"/>
  <c r="L989" i="26"/>
  <c r="P907" i="26"/>
  <c r="AE907" i="26" s="1"/>
  <c r="P989" i="26"/>
  <c r="AE989" i="26" s="1"/>
  <c r="M907" i="26"/>
  <c r="M989" i="26"/>
  <c r="N907" i="26"/>
  <c r="AD907" i="26" s="1"/>
  <c r="N989" i="26"/>
  <c r="AD989" i="26" s="1"/>
  <c r="O907" i="26"/>
  <c r="O989" i="26"/>
  <c r="O865" i="26"/>
  <c r="O886" i="26"/>
  <c r="L865" i="26"/>
  <c r="L886" i="26"/>
  <c r="P865" i="26"/>
  <c r="AE865" i="26" s="1"/>
  <c r="P886" i="26"/>
  <c r="AE886" i="26" s="1"/>
  <c r="M865" i="26"/>
  <c r="M886" i="26"/>
  <c r="N865" i="26"/>
  <c r="AD865" i="26" s="1"/>
  <c r="N886" i="26"/>
  <c r="AD886" i="26" s="1"/>
  <c r="N822" i="26"/>
  <c r="AD822" i="26" s="1"/>
  <c r="N842" i="26"/>
  <c r="AD842" i="26" s="1"/>
  <c r="O822" i="26"/>
  <c r="O842" i="26"/>
  <c r="L822" i="26"/>
  <c r="L842" i="26"/>
  <c r="P822" i="26"/>
  <c r="AE822" i="26" s="1"/>
  <c r="P842" i="26"/>
  <c r="AE842" i="26" s="1"/>
  <c r="M822" i="26"/>
  <c r="M842" i="26"/>
  <c r="P966" i="26"/>
  <c r="AE966" i="26" s="1"/>
  <c r="M966" i="26"/>
  <c r="N966" i="26"/>
  <c r="AD966" i="26" s="1"/>
  <c r="O966" i="26"/>
  <c r="L966" i="26"/>
  <c r="R733" i="26"/>
  <c r="P746" i="26"/>
  <c r="O733" i="26"/>
  <c r="M746" i="26"/>
  <c r="P733" i="26"/>
  <c r="N746" i="26"/>
  <c r="Q733" i="26"/>
  <c r="O746" i="26"/>
  <c r="N733" i="26"/>
  <c r="L746" i="26"/>
  <c r="O172" i="26"/>
  <c r="L172" i="26"/>
  <c r="P172" i="26"/>
  <c r="M172" i="26"/>
  <c r="N172" i="26"/>
  <c r="L120" i="26"/>
  <c r="L153" i="26"/>
  <c r="P120" i="26"/>
  <c r="P153" i="26"/>
  <c r="M120" i="26"/>
  <c r="M153" i="26"/>
  <c r="N120" i="26"/>
  <c r="N153" i="26"/>
  <c r="O153" i="26"/>
  <c r="O5" i="26"/>
  <c r="O120" i="26"/>
  <c r="L5" i="26"/>
  <c r="P5" i="26"/>
  <c r="AE5" i="26" s="1"/>
  <c r="M43" i="26"/>
  <c r="M5" i="26"/>
  <c r="N43" i="26"/>
  <c r="N5" i="26"/>
  <c r="AD5" i="26" s="1"/>
  <c r="O43" i="26"/>
  <c r="O30" i="26"/>
  <c r="O74" i="26"/>
  <c r="O18" i="26"/>
  <c r="N30" i="26"/>
  <c r="L74" i="26"/>
  <c r="P74" i="26"/>
  <c r="L18" i="26"/>
  <c r="P18" i="26"/>
  <c r="M74" i="26"/>
  <c r="M18" i="26"/>
  <c r="L30" i="26"/>
  <c r="P30" i="26"/>
  <c r="N74" i="26"/>
  <c r="N18" i="26"/>
  <c r="M30" i="26"/>
  <c r="L43" i="26"/>
  <c r="P43" i="26"/>
  <c r="AE795" i="26" l="1"/>
  <c r="AD795" i="26"/>
  <c r="N734" i="26"/>
  <c r="N738" i="26"/>
  <c r="N735" i="26"/>
  <c r="N739" i="26"/>
  <c r="N736" i="26"/>
  <c r="N737" i="26"/>
  <c r="R68" i="26"/>
  <c r="AG68" i="26" s="1"/>
  <c r="R66" i="26"/>
  <c r="AG66" i="26" s="1"/>
  <c r="R64" i="26"/>
  <c r="AG64" i="26" s="1"/>
  <c r="R62" i="26"/>
  <c r="AG62" i="26" s="1"/>
  <c r="R67" i="26"/>
  <c r="AG67" i="26" s="1"/>
  <c r="R65" i="26"/>
  <c r="AG65" i="26" s="1"/>
  <c r="R63" i="26"/>
  <c r="AG63" i="26" s="1"/>
  <c r="R61" i="26"/>
  <c r="AG61" i="26" s="1"/>
  <c r="Q67" i="26"/>
  <c r="Q65" i="26"/>
  <c r="Q63" i="26"/>
  <c r="Q61" i="26"/>
  <c r="Q68" i="26"/>
  <c r="Q66" i="26"/>
  <c r="Q64" i="26"/>
  <c r="Q62" i="26"/>
  <c r="P67" i="26"/>
  <c r="AF67" i="26" s="1"/>
  <c r="P65" i="26"/>
  <c r="AF65" i="26" s="1"/>
  <c r="P63" i="26"/>
  <c r="AF63" i="26" s="1"/>
  <c r="P61" i="26"/>
  <c r="AF61" i="26" s="1"/>
  <c r="P68" i="26"/>
  <c r="AF68" i="26" s="1"/>
  <c r="P66" i="26"/>
  <c r="AF66" i="26" s="1"/>
  <c r="P64" i="26"/>
  <c r="AF64" i="26" s="1"/>
  <c r="P62" i="26"/>
  <c r="AF62" i="26" s="1"/>
  <c r="O68" i="26"/>
  <c r="O66" i="26"/>
  <c r="O64" i="26"/>
  <c r="O62" i="26"/>
  <c r="O67" i="26"/>
  <c r="O65" i="26"/>
  <c r="O63" i="26"/>
  <c r="O61" i="26"/>
  <c r="N68" i="26"/>
  <c r="N66" i="26"/>
  <c r="N64" i="26"/>
  <c r="N62" i="26"/>
  <c r="N67" i="26"/>
  <c r="N65" i="26"/>
  <c r="N63" i="26"/>
  <c r="N61" i="26"/>
  <c r="AD746" i="26"/>
  <c r="AE746" i="26"/>
  <c r="R60" i="26"/>
  <c r="Q60" i="26"/>
  <c r="P60" i="26"/>
  <c r="O60" i="26"/>
  <c r="N60" i="26"/>
  <c r="N52" i="26"/>
  <c r="AD52" i="26" s="1"/>
  <c r="N50" i="26"/>
  <c r="AD50" i="26" s="1"/>
  <c r="N48" i="26"/>
  <c r="AD48" i="26" s="1"/>
  <c r="N46" i="26"/>
  <c r="AD46" i="26" s="1"/>
  <c r="N51" i="26"/>
  <c r="AD51" i="26" s="1"/>
  <c r="N49" i="26"/>
  <c r="AD49" i="26" s="1"/>
  <c r="N47" i="26"/>
  <c r="AD47" i="26" s="1"/>
  <c r="N45" i="26"/>
  <c r="P51" i="26"/>
  <c r="AE51" i="26" s="1"/>
  <c r="P49" i="26"/>
  <c r="AE49" i="26" s="1"/>
  <c r="P47" i="26"/>
  <c r="AE47" i="26" s="1"/>
  <c r="P45" i="26"/>
  <c r="AE45" i="26" s="1"/>
  <c r="P52" i="26"/>
  <c r="AE52" i="26" s="1"/>
  <c r="P50" i="26"/>
  <c r="AE50" i="26" s="1"/>
  <c r="P48" i="26"/>
  <c r="AE48" i="26" s="1"/>
  <c r="P46" i="26"/>
  <c r="AE46" i="26" s="1"/>
  <c r="M51" i="26"/>
  <c r="M49" i="26"/>
  <c r="M47" i="26"/>
  <c r="M45" i="26"/>
  <c r="M52" i="26"/>
  <c r="M50" i="26"/>
  <c r="M48" i="26"/>
  <c r="M46" i="26"/>
  <c r="L51" i="26"/>
  <c r="L49" i="26"/>
  <c r="L47" i="26"/>
  <c r="L45" i="26"/>
  <c r="L52" i="26"/>
  <c r="L50" i="26"/>
  <c r="L48" i="26"/>
  <c r="L46" i="26"/>
  <c r="O52" i="26"/>
  <c r="O50" i="26"/>
  <c r="O48" i="26"/>
  <c r="O46" i="26"/>
  <c r="O51" i="26"/>
  <c r="O49" i="26"/>
  <c r="O47" i="26"/>
  <c r="O45" i="26"/>
  <c r="AD940" i="26"/>
  <c r="AE772" i="26"/>
  <c r="AE940" i="26"/>
  <c r="AD772" i="26"/>
  <c r="AE153" i="26"/>
  <c r="P163" i="26"/>
  <c r="AE163" i="26" s="1"/>
  <c r="P162" i="26"/>
  <c r="AE162" i="26" s="1"/>
  <c r="P156" i="26"/>
  <c r="AE156" i="26" s="1"/>
  <c r="P159" i="26"/>
  <c r="AE159" i="26" s="1"/>
  <c r="P154" i="26"/>
  <c r="AE154" i="26" s="1"/>
  <c r="P157" i="26"/>
  <c r="AE157" i="26" s="1"/>
  <c r="P160" i="26"/>
  <c r="AE160" i="26" s="1"/>
  <c r="P155" i="26"/>
  <c r="AE155" i="26" s="1"/>
  <c r="P158" i="26"/>
  <c r="AE158" i="26" s="1"/>
  <c r="P161" i="26"/>
  <c r="AE161" i="26" s="1"/>
  <c r="L894" i="26"/>
  <c r="L893" i="26"/>
  <c r="L892" i="26"/>
  <c r="L891" i="26"/>
  <c r="L890" i="26"/>
  <c r="L888" i="26"/>
  <c r="L895" i="26"/>
  <c r="L889" i="26"/>
  <c r="L887" i="26"/>
  <c r="M998" i="26"/>
  <c r="M990" i="26"/>
  <c r="M993" i="26"/>
  <c r="M996" i="26"/>
  <c r="M991" i="26"/>
  <c r="M994" i="26"/>
  <c r="M992" i="26"/>
  <c r="M995" i="26"/>
  <c r="M997" i="26"/>
  <c r="P1014" i="26"/>
  <c r="AE1014" i="26" s="1"/>
  <c r="P1017" i="26"/>
  <c r="AE1017" i="26" s="1"/>
  <c r="P1012" i="26"/>
  <c r="AE1012" i="26" s="1"/>
  <c r="P1015" i="26"/>
  <c r="AE1015" i="26" s="1"/>
  <c r="P1016" i="26"/>
  <c r="AE1016" i="26" s="1"/>
  <c r="P1013" i="26"/>
  <c r="AE1013" i="26" s="1"/>
  <c r="M827" i="26"/>
  <c r="M830" i="26"/>
  <c r="M825" i="26"/>
  <c r="M828" i="26"/>
  <c r="M831" i="26"/>
  <c r="M829" i="26"/>
  <c r="M824" i="26"/>
  <c r="M823" i="26"/>
  <c r="M826" i="26"/>
  <c r="M24" i="26"/>
  <c r="M19" i="26"/>
  <c r="M22" i="26"/>
  <c r="M20" i="26"/>
  <c r="M23" i="26"/>
  <c r="M21" i="26"/>
  <c r="N850" i="26"/>
  <c r="AD850" i="26" s="1"/>
  <c r="N853" i="26"/>
  <c r="AD853" i="26" s="1"/>
  <c r="N845" i="26"/>
  <c r="AD845" i="26" s="1"/>
  <c r="N848" i="26"/>
  <c r="AD848" i="26" s="1"/>
  <c r="N851" i="26"/>
  <c r="AD851" i="26" s="1"/>
  <c r="N843" i="26"/>
  <c r="AD843" i="26" s="1"/>
  <c r="N846" i="26"/>
  <c r="AD846" i="26" s="1"/>
  <c r="N852" i="26"/>
  <c r="AD852" i="26" s="1"/>
  <c r="N844" i="26"/>
  <c r="AD844" i="26" s="1"/>
  <c r="N849" i="26"/>
  <c r="AD849" i="26" s="1"/>
  <c r="N847" i="26"/>
  <c r="AD847" i="26" s="1"/>
  <c r="L748" i="26"/>
  <c r="L747" i="26"/>
  <c r="L750" i="26"/>
  <c r="L752" i="26"/>
  <c r="L751" i="26"/>
  <c r="L749" i="26"/>
  <c r="AG733" i="26"/>
  <c r="R739" i="26"/>
  <c r="AG739" i="26" s="1"/>
  <c r="R734" i="26"/>
  <c r="AG734" i="26" s="1"/>
  <c r="R737" i="26"/>
  <c r="AG737" i="26" s="1"/>
  <c r="R740" i="26"/>
  <c r="AG740" i="26" s="1"/>
  <c r="R738" i="26"/>
  <c r="AG738" i="26" s="1"/>
  <c r="R736" i="26"/>
  <c r="AG736" i="26" s="1"/>
  <c r="R735" i="26"/>
  <c r="AG735" i="26" s="1"/>
  <c r="N1074" i="26"/>
  <c r="AD1074" i="26" s="1"/>
  <c r="N1069" i="26"/>
  <c r="AD1069" i="26" s="1"/>
  <c r="N1072" i="26"/>
  <c r="AD1072" i="26" s="1"/>
  <c r="N1075" i="26"/>
  <c r="AD1075" i="26" s="1"/>
  <c r="N1070" i="26"/>
  <c r="AD1070" i="26" s="1"/>
  <c r="N1073" i="26"/>
  <c r="AD1073" i="26" s="1"/>
  <c r="N1068" i="26"/>
  <c r="AD1068" i="26" s="1"/>
  <c r="N1071" i="26"/>
  <c r="AD1071" i="26" s="1"/>
  <c r="M80" i="26"/>
  <c r="M75" i="26"/>
  <c r="M78" i="26"/>
  <c r="M76" i="26"/>
  <c r="M79" i="26"/>
  <c r="M77" i="26"/>
  <c r="L871" i="26"/>
  <c r="L870" i="26"/>
  <c r="L869" i="26"/>
  <c r="L868" i="26"/>
  <c r="L867" i="26"/>
  <c r="L873" i="26"/>
  <c r="L874" i="26"/>
  <c r="L872" i="26"/>
  <c r="L866" i="26"/>
  <c r="L44" i="26"/>
  <c r="N740" i="26"/>
  <c r="N888" i="26"/>
  <c r="AD888" i="26" s="1"/>
  <c r="N891" i="26"/>
  <c r="AD891" i="26" s="1"/>
  <c r="N894" i="26"/>
  <c r="AD894" i="26" s="1"/>
  <c r="N889" i="26"/>
  <c r="AD889" i="26" s="1"/>
  <c r="N892" i="26"/>
  <c r="AD892" i="26" s="1"/>
  <c r="N890" i="26"/>
  <c r="AD890" i="26" s="1"/>
  <c r="N895" i="26"/>
  <c r="AD895" i="26" s="1"/>
  <c r="N887" i="26"/>
  <c r="AD887" i="26" s="1"/>
  <c r="N893" i="26"/>
  <c r="AD893" i="26" s="1"/>
  <c r="O891" i="26"/>
  <c r="O894" i="26"/>
  <c r="O889" i="26"/>
  <c r="O892" i="26"/>
  <c r="O895" i="26"/>
  <c r="O887" i="26"/>
  <c r="O893" i="26"/>
  <c r="O888" i="26"/>
  <c r="O890" i="26"/>
  <c r="M32" i="26"/>
  <c r="M35" i="26"/>
  <c r="M33" i="26"/>
  <c r="M36" i="26"/>
  <c r="M31" i="26"/>
  <c r="M34" i="26"/>
  <c r="L124" i="26"/>
  <c r="L123" i="26"/>
  <c r="L130" i="26"/>
  <c r="L122" i="26"/>
  <c r="L129" i="26"/>
  <c r="L121" i="26"/>
  <c r="L128" i="26"/>
  <c r="L127" i="26"/>
  <c r="L126" i="26"/>
  <c r="L125" i="26"/>
  <c r="O752" i="26"/>
  <c r="O747" i="26"/>
  <c r="O750" i="26"/>
  <c r="O748" i="26"/>
  <c r="O751" i="26"/>
  <c r="O749" i="26"/>
  <c r="L970" i="26"/>
  <c r="L977" i="26"/>
  <c r="L969" i="26"/>
  <c r="L976" i="26"/>
  <c r="L968" i="26"/>
  <c r="L975" i="26"/>
  <c r="L967" i="26"/>
  <c r="L974" i="26"/>
  <c r="L972" i="26"/>
  <c r="L973" i="26"/>
  <c r="L971" i="26"/>
  <c r="P828" i="26"/>
  <c r="AE828" i="26" s="1"/>
  <c r="P831" i="26"/>
  <c r="AE831" i="26" s="1"/>
  <c r="P823" i="26"/>
  <c r="AE823" i="26" s="1"/>
  <c r="P826" i="26"/>
  <c r="AE826" i="26" s="1"/>
  <c r="P829" i="26"/>
  <c r="AE829" i="26" s="1"/>
  <c r="P830" i="26"/>
  <c r="AE830" i="26" s="1"/>
  <c r="P827" i="26"/>
  <c r="AE827" i="26" s="1"/>
  <c r="P825" i="26"/>
  <c r="AE825" i="26" s="1"/>
  <c r="P824" i="26"/>
  <c r="AE824" i="26" s="1"/>
  <c r="N873" i="26"/>
  <c r="AD873" i="26" s="1"/>
  <c r="N868" i="26"/>
  <c r="AD868" i="26" s="1"/>
  <c r="N871" i="26"/>
  <c r="AD871" i="26" s="1"/>
  <c r="N874" i="26"/>
  <c r="AD874" i="26" s="1"/>
  <c r="N866" i="26"/>
  <c r="AD866" i="26" s="1"/>
  <c r="N869" i="26"/>
  <c r="AD869" i="26" s="1"/>
  <c r="N867" i="26"/>
  <c r="AD867" i="26" s="1"/>
  <c r="N872" i="26"/>
  <c r="AD872" i="26" s="1"/>
  <c r="N870" i="26"/>
  <c r="AD870" i="26" s="1"/>
  <c r="O868" i="26"/>
  <c r="O871" i="26"/>
  <c r="O874" i="26"/>
  <c r="O866" i="26"/>
  <c r="O869" i="26"/>
  <c r="O872" i="26"/>
  <c r="O870" i="26"/>
  <c r="O873" i="26"/>
  <c r="O867" i="26"/>
  <c r="P909" i="26"/>
  <c r="AE909" i="26" s="1"/>
  <c r="P912" i="26"/>
  <c r="AE912" i="26" s="1"/>
  <c r="P915" i="26"/>
  <c r="AE915" i="26" s="1"/>
  <c r="P910" i="26"/>
  <c r="AE910" i="26" s="1"/>
  <c r="P913" i="26"/>
  <c r="AE913" i="26" s="1"/>
  <c r="P911" i="26"/>
  <c r="AE911" i="26" s="1"/>
  <c r="P916" i="26"/>
  <c r="AE916" i="26" s="1"/>
  <c r="P908" i="26"/>
  <c r="AE908" i="26" s="1"/>
  <c r="P914" i="26"/>
  <c r="AE914" i="26" s="1"/>
  <c r="O176" i="26"/>
  <c r="O177" i="26"/>
  <c r="O178" i="26"/>
  <c r="O173" i="26"/>
  <c r="O175" i="26"/>
  <c r="O174" i="26"/>
  <c r="O124" i="26"/>
  <c r="O127" i="26"/>
  <c r="O130" i="26"/>
  <c r="O122" i="26"/>
  <c r="O125" i="26"/>
  <c r="O128" i="26"/>
  <c r="O123" i="26"/>
  <c r="O126" i="26"/>
  <c r="O129" i="26"/>
  <c r="O121" i="26"/>
  <c r="M916" i="26"/>
  <c r="M908" i="26"/>
  <c r="M911" i="26"/>
  <c r="M914" i="26"/>
  <c r="M909" i="26"/>
  <c r="M912" i="26"/>
  <c r="M910" i="26"/>
  <c r="M913" i="26"/>
  <c r="M915" i="26"/>
  <c r="O44" i="26"/>
  <c r="AD172" i="26"/>
  <c r="N173" i="26"/>
  <c r="AD173" i="26" s="1"/>
  <c r="N176" i="26"/>
  <c r="AD176" i="26" s="1"/>
  <c r="N174" i="26"/>
  <c r="AD174" i="26" s="1"/>
  <c r="N175" i="26"/>
  <c r="AD175" i="26" s="1"/>
  <c r="N178" i="26"/>
  <c r="AD178" i="26" s="1"/>
  <c r="N177" i="26"/>
  <c r="AD177" i="26" s="1"/>
  <c r="M893" i="26"/>
  <c r="M888" i="26"/>
  <c r="M891" i="26"/>
  <c r="M894" i="26"/>
  <c r="M889" i="26"/>
  <c r="M895" i="26"/>
  <c r="M887" i="26"/>
  <c r="M890" i="26"/>
  <c r="M892" i="26"/>
  <c r="L991" i="26"/>
  <c r="L998" i="26"/>
  <c r="L990" i="26"/>
  <c r="L997" i="26"/>
  <c r="L996" i="26"/>
  <c r="L995" i="26"/>
  <c r="L993" i="26"/>
  <c r="L994" i="26"/>
  <c r="L992" i="26"/>
  <c r="O78" i="26"/>
  <c r="O76" i="26"/>
  <c r="O79" i="26"/>
  <c r="O77" i="26"/>
  <c r="O80" i="26"/>
  <c r="O75" i="26"/>
  <c r="M847" i="26"/>
  <c r="M850" i="26"/>
  <c r="M853" i="26"/>
  <c r="M845" i="26"/>
  <c r="M848" i="26"/>
  <c r="M851" i="26"/>
  <c r="M843" i="26"/>
  <c r="M849" i="26"/>
  <c r="M844" i="26"/>
  <c r="M846" i="26"/>
  <c r="M852" i="26"/>
  <c r="AE120" i="26"/>
  <c r="P127" i="26"/>
  <c r="AE127" i="26" s="1"/>
  <c r="P130" i="26"/>
  <c r="AE130" i="26" s="1"/>
  <c r="P122" i="26"/>
  <c r="AE122" i="26" s="1"/>
  <c r="P125" i="26"/>
  <c r="AE125" i="26" s="1"/>
  <c r="P128" i="26"/>
  <c r="AE128" i="26" s="1"/>
  <c r="P123" i="26"/>
  <c r="AE123" i="26" s="1"/>
  <c r="P126" i="26"/>
  <c r="AE126" i="26" s="1"/>
  <c r="P129" i="26"/>
  <c r="AE129" i="26" s="1"/>
  <c r="P121" i="26"/>
  <c r="AE121" i="26" s="1"/>
  <c r="P124" i="26"/>
  <c r="AE124" i="26" s="1"/>
  <c r="P991" i="26"/>
  <c r="AE991" i="26" s="1"/>
  <c r="P994" i="26"/>
  <c r="AE994" i="26" s="1"/>
  <c r="P997" i="26"/>
  <c r="AE997" i="26" s="1"/>
  <c r="P992" i="26"/>
  <c r="AE992" i="26" s="1"/>
  <c r="P995" i="26"/>
  <c r="AE995" i="26" s="1"/>
  <c r="P993" i="26"/>
  <c r="AE993" i="26" s="1"/>
  <c r="P996" i="26"/>
  <c r="AE996" i="26" s="1"/>
  <c r="P998" i="26"/>
  <c r="AE998" i="26" s="1"/>
  <c r="P990" i="26"/>
  <c r="AE990" i="26" s="1"/>
  <c r="AD43" i="26"/>
  <c r="N44" i="26"/>
  <c r="AD44" i="26" s="1"/>
  <c r="L850" i="26"/>
  <c r="L849" i="26"/>
  <c r="L848" i="26"/>
  <c r="L847" i="26"/>
  <c r="L846" i="26"/>
  <c r="L852" i="26"/>
  <c r="L844" i="26"/>
  <c r="L853" i="26"/>
  <c r="L851" i="26"/>
  <c r="L845" i="26"/>
  <c r="L843" i="26"/>
  <c r="M1071" i="26"/>
  <c r="M1074" i="26"/>
  <c r="M1069" i="26"/>
  <c r="M1072" i="26"/>
  <c r="M1075" i="26"/>
  <c r="M1070" i="26"/>
  <c r="M1073" i="26"/>
  <c r="M1068" i="26"/>
  <c r="L80" i="26"/>
  <c r="L79" i="26"/>
  <c r="L78" i="26"/>
  <c r="L77" i="26"/>
  <c r="L76" i="26"/>
  <c r="L75" i="26"/>
  <c r="AD120" i="26"/>
  <c r="N129" i="26"/>
  <c r="AD129" i="26" s="1"/>
  <c r="N121" i="26"/>
  <c r="AD121" i="26" s="1"/>
  <c r="N124" i="26"/>
  <c r="AD124" i="26" s="1"/>
  <c r="N127" i="26"/>
  <c r="AD127" i="26" s="1"/>
  <c r="N130" i="26"/>
  <c r="AD130" i="26" s="1"/>
  <c r="N122" i="26"/>
  <c r="AD122" i="26" s="1"/>
  <c r="N125" i="26"/>
  <c r="AD125" i="26" s="1"/>
  <c r="N128" i="26"/>
  <c r="AD128" i="26" s="1"/>
  <c r="N123" i="26"/>
  <c r="AD123" i="26" s="1"/>
  <c r="N126" i="26"/>
  <c r="AD126" i="26" s="1"/>
  <c r="M178" i="26"/>
  <c r="M173" i="26"/>
  <c r="M177" i="26"/>
  <c r="M176" i="26"/>
  <c r="M175" i="26"/>
  <c r="M174" i="26"/>
  <c r="N749" i="26"/>
  <c r="AD749" i="26" s="1"/>
  <c r="N752" i="26"/>
  <c r="AD752" i="26" s="1"/>
  <c r="N747" i="26"/>
  <c r="AD747" i="26" s="1"/>
  <c r="N750" i="26"/>
  <c r="AD750" i="26" s="1"/>
  <c r="N751" i="26"/>
  <c r="AD751" i="26" s="1"/>
  <c r="N748" i="26"/>
  <c r="AD748" i="26" s="1"/>
  <c r="N970" i="26"/>
  <c r="AD970" i="26" s="1"/>
  <c r="N973" i="26"/>
  <c r="AD973" i="26" s="1"/>
  <c r="N976" i="26"/>
  <c r="AD976" i="26" s="1"/>
  <c r="N968" i="26"/>
  <c r="AD968" i="26" s="1"/>
  <c r="N971" i="26"/>
  <c r="AD971" i="26" s="1"/>
  <c r="N974" i="26"/>
  <c r="AD974" i="26" s="1"/>
  <c r="N972" i="26"/>
  <c r="AD972" i="26" s="1"/>
  <c r="N967" i="26"/>
  <c r="AD967" i="26" s="1"/>
  <c r="N977" i="26"/>
  <c r="AD977" i="26" s="1"/>
  <c r="N969" i="26"/>
  <c r="AD969" i="26" s="1"/>
  <c r="N975" i="26"/>
  <c r="AD975" i="26" s="1"/>
  <c r="L828" i="26"/>
  <c r="L827" i="26"/>
  <c r="L826" i="26"/>
  <c r="L825" i="26"/>
  <c r="L830" i="26"/>
  <c r="L831" i="26"/>
  <c r="L829" i="26"/>
  <c r="L824" i="26"/>
  <c r="L823" i="26"/>
  <c r="M870" i="26"/>
  <c r="M873" i="26"/>
  <c r="M868" i="26"/>
  <c r="M871" i="26"/>
  <c r="M874" i="26"/>
  <c r="M866" i="26"/>
  <c r="M872" i="26"/>
  <c r="M867" i="26"/>
  <c r="M869" i="26"/>
  <c r="O914" i="26"/>
  <c r="O909" i="26"/>
  <c r="O912" i="26"/>
  <c r="O915" i="26"/>
  <c r="O910" i="26"/>
  <c r="O916" i="26"/>
  <c r="O908" i="26"/>
  <c r="O911" i="26"/>
  <c r="O913" i="26"/>
  <c r="L909" i="26"/>
  <c r="L916" i="26"/>
  <c r="L908" i="26"/>
  <c r="L915" i="26"/>
  <c r="L914" i="26"/>
  <c r="L913" i="26"/>
  <c r="L911" i="26"/>
  <c r="L910" i="26"/>
  <c r="L912" i="26"/>
  <c r="O738" i="26"/>
  <c r="O736" i="26"/>
  <c r="O739" i="26"/>
  <c r="O740" i="26"/>
  <c r="O735" i="26"/>
  <c r="O734" i="26"/>
  <c r="O737" i="26"/>
  <c r="O33" i="26"/>
  <c r="O36" i="26"/>
  <c r="O31" i="26"/>
  <c r="O34" i="26"/>
  <c r="O32" i="26"/>
  <c r="O35" i="26"/>
  <c r="P747" i="26"/>
  <c r="AE747" i="26" s="1"/>
  <c r="P750" i="26"/>
  <c r="AE750" i="26" s="1"/>
  <c r="P748" i="26"/>
  <c r="AE748" i="26" s="1"/>
  <c r="P749" i="26"/>
  <c r="AE749" i="26" s="1"/>
  <c r="P752" i="26"/>
  <c r="AE752" i="26" s="1"/>
  <c r="P751" i="26"/>
  <c r="AE751" i="26" s="1"/>
  <c r="L1015" i="26"/>
  <c r="L1014" i="26"/>
  <c r="L1013" i="26"/>
  <c r="L1012" i="26"/>
  <c r="L1017" i="26"/>
  <c r="L1016" i="26"/>
  <c r="AE18" i="26"/>
  <c r="P20" i="26"/>
  <c r="AE20" i="26" s="1"/>
  <c r="P23" i="26"/>
  <c r="AE23" i="26" s="1"/>
  <c r="P21" i="26"/>
  <c r="AE21" i="26" s="1"/>
  <c r="P24" i="26"/>
  <c r="AE24" i="26" s="1"/>
  <c r="P19" i="26"/>
  <c r="AE19" i="26" s="1"/>
  <c r="P22" i="26"/>
  <c r="AE22" i="26" s="1"/>
  <c r="AD18" i="26"/>
  <c r="N19" i="26"/>
  <c r="AD19" i="26" s="1"/>
  <c r="N22" i="26"/>
  <c r="AD22" i="26" s="1"/>
  <c r="N21" i="26"/>
  <c r="AD21" i="26" s="1"/>
  <c r="N20" i="26"/>
  <c r="AD20" i="26" s="1"/>
  <c r="N23" i="26"/>
  <c r="AD23" i="26" s="1"/>
  <c r="N24" i="26"/>
  <c r="AD24" i="26" s="1"/>
  <c r="O973" i="26"/>
  <c r="O976" i="26"/>
  <c r="O968" i="26"/>
  <c r="O971" i="26"/>
  <c r="O974" i="26"/>
  <c r="O977" i="26"/>
  <c r="O969" i="26"/>
  <c r="O975" i="26"/>
  <c r="O967" i="26"/>
  <c r="O972" i="26"/>
  <c r="O970" i="26"/>
  <c r="AE30" i="26"/>
  <c r="P33" i="26"/>
  <c r="AE33" i="26" s="1"/>
  <c r="P36" i="26"/>
  <c r="AE36" i="26" s="1"/>
  <c r="P31" i="26"/>
  <c r="AE31" i="26" s="1"/>
  <c r="P34" i="26"/>
  <c r="AE34" i="26" s="1"/>
  <c r="P32" i="26"/>
  <c r="AE32" i="26" s="1"/>
  <c r="P35" i="26"/>
  <c r="AE35" i="26" s="1"/>
  <c r="M44" i="26"/>
  <c r="AE172" i="26"/>
  <c r="P174" i="26"/>
  <c r="AE174" i="26" s="1"/>
  <c r="P173" i="26"/>
  <c r="AE173" i="26" s="1"/>
  <c r="P176" i="26"/>
  <c r="AE176" i="26" s="1"/>
  <c r="P175" i="26"/>
  <c r="AE175" i="26" s="1"/>
  <c r="P178" i="26"/>
  <c r="AE178" i="26" s="1"/>
  <c r="P177" i="26"/>
  <c r="AE177" i="26" s="1"/>
  <c r="AF733" i="26"/>
  <c r="P736" i="26"/>
  <c r="AF736" i="26" s="1"/>
  <c r="P739" i="26"/>
  <c r="AF739" i="26" s="1"/>
  <c r="P734" i="26"/>
  <c r="AF734" i="26" s="1"/>
  <c r="P735" i="26"/>
  <c r="AF735" i="26" s="1"/>
  <c r="P738" i="26"/>
  <c r="AF738" i="26" s="1"/>
  <c r="P737" i="26"/>
  <c r="AF737" i="26" s="1"/>
  <c r="P740" i="26"/>
  <c r="AF740" i="26" s="1"/>
  <c r="M975" i="26"/>
  <c r="M967" i="26"/>
  <c r="M970" i="26"/>
  <c r="M973" i="26"/>
  <c r="M976" i="26"/>
  <c r="M968" i="26"/>
  <c r="M971" i="26"/>
  <c r="M977" i="26"/>
  <c r="M969" i="26"/>
  <c r="M972" i="26"/>
  <c r="M974" i="26"/>
  <c r="O853" i="26"/>
  <c r="O845" i="26"/>
  <c r="O848" i="26"/>
  <c r="O851" i="26"/>
  <c r="O843" i="26"/>
  <c r="O846" i="26"/>
  <c r="O849" i="26"/>
  <c r="O847" i="26"/>
  <c r="O850" i="26"/>
  <c r="O852" i="26"/>
  <c r="O844" i="26"/>
  <c r="P894" i="26"/>
  <c r="AE894" i="26" s="1"/>
  <c r="P889" i="26"/>
  <c r="AE889" i="26" s="1"/>
  <c r="P892" i="26"/>
  <c r="AE892" i="26" s="1"/>
  <c r="P895" i="26"/>
  <c r="AE895" i="26" s="1"/>
  <c r="P887" i="26"/>
  <c r="AE887" i="26" s="1"/>
  <c r="P890" i="26"/>
  <c r="AE890" i="26" s="1"/>
  <c r="P888" i="26"/>
  <c r="AE888" i="26" s="1"/>
  <c r="P893" i="26"/>
  <c r="AE893" i="26" s="1"/>
  <c r="P891" i="26"/>
  <c r="AE891" i="26" s="1"/>
  <c r="N993" i="26"/>
  <c r="AD993" i="26" s="1"/>
  <c r="N996" i="26"/>
  <c r="AD996" i="26" s="1"/>
  <c r="N991" i="26"/>
  <c r="AD991" i="26" s="1"/>
  <c r="N994" i="26"/>
  <c r="AD994" i="26" s="1"/>
  <c r="N997" i="26"/>
  <c r="AD997" i="26" s="1"/>
  <c r="N995" i="26"/>
  <c r="AD995" i="26" s="1"/>
  <c r="N990" i="26"/>
  <c r="AD990" i="26" s="1"/>
  <c r="N992" i="26"/>
  <c r="AD992" i="26" s="1"/>
  <c r="N998" i="26"/>
  <c r="AD998" i="26" s="1"/>
  <c r="N1016" i="26"/>
  <c r="AD1016" i="26" s="1"/>
  <c r="N1014" i="26"/>
  <c r="AD1014" i="26" s="1"/>
  <c r="N1017" i="26"/>
  <c r="AD1017" i="26" s="1"/>
  <c r="N1012" i="26"/>
  <c r="AD1012" i="26" s="1"/>
  <c r="N1013" i="26"/>
  <c r="AD1013" i="26" s="1"/>
  <c r="N1015" i="26"/>
  <c r="AD1015" i="26" s="1"/>
  <c r="P1072" i="26"/>
  <c r="AE1072" i="26" s="1"/>
  <c r="P1075" i="26"/>
  <c r="AE1075" i="26" s="1"/>
  <c r="P1070" i="26"/>
  <c r="AE1070" i="26" s="1"/>
  <c r="P1073" i="26"/>
  <c r="AE1073" i="26" s="1"/>
  <c r="P1068" i="26"/>
  <c r="AE1068" i="26" s="1"/>
  <c r="P1071" i="26"/>
  <c r="AE1071" i="26" s="1"/>
  <c r="P1074" i="26"/>
  <c r="AE1074" i="26" s="1"/>
  <c r="P1069" i="26"/>
  <c r="AE1069" i="26" s="1"/>
  <c r="AE43" i="26"/>
  <c r="P44" i="26"/>
  <c r="N830" i="26"/>
  <c r="AD830" i="26" s="1"/>
  <c r="N825" i="26"/>
  <c r="AD825" i="26" s="1"/>
  <c r="N828" i="26"/>
  <c r="AD828" i="26" s="1"/>
  <c r="N831" i="26"/>
  <c r="AD831" i="26" s="1"/>
  <c r="N823" i="26"/>
  <c r="AD823" i="26" s="1"/>
  <c r="N824" i="26"/>
  <c r="AD824" i="26" s="1"/>
  <c r="N827" i="26"/>
  <c r="AD827" i="26" s="1"/>
  <c r="N826" i="26"/>
  <c r="AD826" i="26" s="1"/>
  <c r="N829" i="26"/>
  <c r="AD829" i="26" s="1"/>
  <c r="L161" i="26"/>
  <c r="L160" i="26"/>
  <c r="L159" i="26"/>
  <c r="L158" i="26"/>
  <c r="L157" i="26"/>
  <c r="L156" i="26"/>
  <c r="L163" i="26"/>
  <c r="L155" i="26"/>
  <c r="L162" i="26"/>
  <c r="L154" i="26"/>
  <c r="P848" i="26"/>
  <c r="AE848" i="26" s="1"/>
  <c r="P851" i="26"/>
  <c r="AE851" i="26" s="1"/>
  <c r="P843" i="26"/>
  <c r="AE843" i="26" s="1"/>
  <c r="P846" i="26"/>
  <c r="AE846" i="26" s="1"/>
  <c r="P849" i="26"/>
  <c r="AE849" i="26" s="1"/>
  <c r="P852" i="26"/>
  <c r="AE852" i="26" s="1"/>
  <c r="P844" i="26"/>
  <c r="AE844" i="26" s="1"/>
  <c r="P850" i="26"/>
  <c r="AE850" i="26" s="1"/>
  <c r="P847" i="26"/>
  <c r="AE847" i="26" s="1"/>
  <c r="P853" i="26"/>
  <c r="AE853" i="26" s="1"/>
  <c r="P845" i="26"/>
  <c r="AE845" i="26" s="1"/>
  <c r="O1014" i="26"/>
  <c r="O1017" i="26"/>
  <c r="O1012" i="26"/>
  <c r="O1015" i="26"/>
  <c r="O1013" i="26"/>
  <c r="O1016" i="26"/>
  <c r="L24" i="26"/>
  <c r="L23" i="26"/>
  <c r="L22" i="26"/>
  <c r="L21" i="26"/>
  <c r="L20" i="26"/>
  <c r="L19" i="26"/>
  <c r="O161" i="26"/>
  <c r="O156" i="26"/>
  <c r="O159" i="26"/>
  <c r="O162" i="26"/>
  <c r="O154" i="26"/>
  <c r="O157" i="26"/>
  <c r="O160" i="26"/>
  <c r="O155" i="26"/>
  <c r="O163" i="26"/>
  <c r="O158" i="26"/>
  <c r="AE74" i="26"/>
  <c r="P76" i="26"/>
  <c r="AE76" i="26" s="1"/>
  <c r="P79" i="26"/>
  <c r="AE79" i="26" s="1"/>
  <c r="P77" i="26"/>
  <c r="AE77" i="26" s="1"/>
  <c r="P80" i="26"/>
  <c r="AE80" i="26" s="1"/>
  <c r="P75" i="26"/>
  <c r="AE75" i="26" s="1"/>
  <c r="P78" i="26"/>
  <c r="AE78" i="26" s="1"/>
  <c r="AD153" i="26"/>
  <c r="N163" i="26"/>
  <c r="AD163" i="26" s="1"/>
  <c r="N158" i="26"/>
  <c r="AD158" i="26" s="1"/>
  <c r="N161" i="26"/>
  <c r="AD161" i="26" s="1"/>
  <c r="N156" i="26"/>
  <c r="AD156" i="26" s="1"/>
  <c r="N159" i="26"/>
  <c r="AD159" i="26" s="1"/>
  <c r="N162" i="26"/>
  <c r="AD162" i="26" s="1"/>
  <c r="N154" i="26"/>
  <c r="AD154" i="26" s="1"/>
  <c r="N157" i="26"/>
  <c r="AD157" i="26" s="1"/>
  <c r="N160" i="26"/>
  <c r="AD160" i="26" s="1"/>
  <c r="N155" i="26"/>
  <c r="AD155" i="26" s="1"/>
  <c r="Q736" i="26"/>
  <c r="Q739" i="26"/>
  <c r="Q737" i="26"/>
  <c r="Q738" i="26"/>
  <c r="Q735" i="26"/>
  <c r="Q734" i="26"/>
  <c r="Q740" i="26"/>
  <c r="O996" i="26"/>
  <c r="O991" i="26"/>
  <c r="O994" i="26"/>
  <c r="O997" i="26"/>
  <c r="O992" i="26"/>
  <c r="O998" i="26"/>
  <c r="O990" i="26"/>
  <c r="O995" i="26"/>
  <c r="O993" i="26"/>
  <c r="L1075" i="26"/>
  <c r="L1074" i="26"/>
  <c r="L1073" i="26"/>
  <c r="L1072" i="26"/>
  <c r="L1071" i="26"/>
  <c r="L1070" i="26"/>
  <c r="L1069" i="26"/>
  <c r="L1068" i="26"/>
  <c r="AD74" i="26"/>
  <c r="N75" i="26"/>
  <c r="AD75" i="26" s="1"/>
  <c r="N78" i="26"/>
  <c r="AD78" i="26" s="1"/>
  <c r="N76" i="26"/>
  <c r="AD76" i="26" s="1"/>
  <c r="N79" i="26"/>
  <c r="AD79" i="26" s="1"/>
  <c r="N77" i="26"/>
  <c r="AD77" i="26" s="1"/>
  <c r="N80" i="26"/>
  <c r="AD80" i="26" s="1"/>
  <c r="AD30" i="26"/>
  <c r="N35" i="26"/>
  <c r="AD35" i="26" s="1"/>
  <c r="N33" i="26"/>
  <c r="AD33" i="26" s="1"/>
  <c r="N36" i="26"/>
  <c r="AD36" i="26" s="1"/>
  <c r="N31" i="26"/>
  <c r="AD31" i="26" s="1"/>
  <c r="N34" i="26"/>
  <c r="AD34" i="26" s="1"/>
  <c r="N32" i="26"/>
  <c r="AD32" i="26" s="1"/>
  <c r="M155" i="26"/>
  <c r="M163" i="26"/>
  <c r="M158" i="26"/>
  <c r="M161" i="26"/>
  <c r="M156" i="26"/>
  <c r="M159" i="26"/>
  <c r="M162" i="26"/>
  <c r="M154" i="26"/>
  <c r="M157" i="26"/>
  <c r="M160" i="26"/>
  <c r="L34" i="26"/>
  <c r="L33" i="26"/>
  <c r="L32" i="26"/>
  <c r="L31" i="26"/>
  <c r="L36" i="26"/>
  <c r="L35" i="26"/>
  <c r="O22" i="26"/>
  <c r="O20" i="26"/>
  <c r="O24" i="26"/>
  <c r="O23" i="26"/>
  <c r="O21" i="26"/>
  <c r="O19" i="26"/>
  <c r="M126" i="26"/>
  <c r="M129" i="26"/>
  <c r="M121" i="26"/>
  <c r="M124" i="26"/>
  <c r="M127" i="26"/>
  <c r="M130" i="26"/>
  <c r="M122" i="26"/>
  <c r="M125" i="26"/>
  <c r="M128" i="26"/>
  <c r="M123" i="26"/>
  <c r="L177" i="26"/>
  <c r="L174" i="26"/>
  <c r="L178" i="26"/>
  <c r="L176" i="26"/>
  <c r="L175" i="26"/>
  <c r="L173" i="26"/>
  <c r="M749" i="26"/>
  <c r="M752" i="26"/>
  <c r="M747" i="26"/>
  <c r="M748" i="26"/>
  <c r="M751" i="26"/>
  <c r="M750" i="26"/>
  <c r="P976" i="26"/>
  <c r="AE976" i="26" s="1"/>
  <c r="P968" i="26"/>
  <c r="AE968" i="26" s="1"/>
  <c r="P971" i="26"/>
  <c r="AE971" i="26" s="1"/>
  <c r="P974" i="26"/>
  <c r="AE974" i="26" s="1"/>
  <c r="P977" i="26"/>
  <c r="AE977" i="26" s="1"/>
  <c r="P969" i="26"/>
  <c r="AE969" i="26" s="1"/>
  <c r="P972" i="26"/>
  <c r="AE972" i="26" s="1"/>
  <c r="P970" i="26"/>
  <c r="AE970" i="26" s="1"/>
  <c r="P973" i="26"/>
  <c r="AE973" i="26" s="1"/>
  <c r="P975" i="26"/>
  <c r="AE975" i="26" s="1"/>
  <c r="P967" i="26"/>
  <c r="AE967" i="26" s="1"/>
  <c r="O825" i="26"/>
  <c r="O828" i="26"/>
  <c r="O831" i="26"/>
  <c r="O823" i="26"/>
  <c r="O826" i="26"/>
  <c r="O829" i="26"/>
  <c r="O827" i="26"/>
  <c r="O824" i="26"/>
  <c r="O830" i="26"/>
  <c r="P871" i="26"/>
  <c r="AE871" i="26" s="1"/>
  <c r="P874" i="26"/>
  <c r="AE874" i="26" s="1"/>
  <c r="P866" i="26"/>
  <c r="AE866" i="26" s="1"/>
  <c r="P869" i="26"/>
  <c r="AE869" i="26" s="1"/>
  <c r="P872" i="26"/>
  <c r="AE872" i="26" s="1"/>
  <c r="P867" i="26"/>
  <c r="AE867" i="26" s="1"/>
  <c r="P873" i="26"/>
  <c r="AE873" i="26" s="1"/>
  <c r="P870" i="26"/>
  <c r="AE870" i="26" s="1"/>
  <c r="P868" i="26"/>
  <c r="AE868" i="26" s="1"/>
  <c r="N911" i="26"/>
  <c r="AD911" i="26" s="1"/>
  <c r="N914" i="26"/>
  <c r="AD914" i="26" s="1"/>
  <c r="N909" i="26"/>
  <c r="AD909" i="26" s="1"/>
  <c r="N912" i="26"/>
  <c r="AD912" i="26" s="1"/>
  <c r="N915" i="26"/>
  <c r="AD915" i="26" s="1"/>
  <c r="N913" i="26"/>
  <c r="AD913" i="26" s="1"/>
  <c r="N910" i="26"/>
  <c r="AD910" i="26" s="1"/>
  <c r="N916" i="26"/>
  <c r="AD916" i="26" s="1"/>
  <c r="N908" i="26"/>
  <c r="AD908" i="26" s="1"/>
  <c r="M1013" i="26"/>
  <c r="M1016" i="26"/>
  <c r="M1014" i="26"/>
  <c r="M1017" i="26"/>
  <c r="M1015" i="26"/>
  <c r="M1012" i="26"/>
  <c r="O1069" i="26"/>
  <c r="O1072" i="26"/>
  <c r="O1075" i="26"/>
  <c r="O1070" i="26"/>
  <c r="O1073" i="26"/>
  <c r="O1068" i="26"/>
  <c r="O1071" i="26"/>
  <c r="O1074" i="26"/>
  <c r="O7" i="26"/>
  <c r="N7" i="26"/>
  <c r="AD7" i="26" s="1"/>
  <c r="P7" i="26"/>
  <c r="AE7" i="26" s="1"/>
  <c r="L7" i="26"/>
  <c r="M7" i="26"/>
  <c r="L8" i="26"/>
  <c r="L12" i="26"/>
  <c r="L9" i="26"/>
  <c r="L6" i="26"/>
  <c r="L10" i="26"/>
  <c r="L11" i="26"/>
  <c r="I96" i="26"/>
  <c r="M282" i="26"/>
  <c r="M279" i="26"/>
  <c r="M276" i="26"/>
  <c r="M283" i="26"/>
  <c r="M285" i="26"/>
  <c r="M281" i="26"/>
  <c r="M278" i="26"/>
  <c r="M284" i="26"/>
  <c r="M277" i="26"/>
  <c r="M286" i="26"/>
  <c r="M280" i="26"/>
  <c r="M275" i="26"/>
  <c r="P1054" i="26"/>
  <c r="AE1054" i="26" s="1"/>
  <c r="P1057" i="26"/>
  <c r="AE1057" i="26" s="1"/>
  <c r="P1053" i="26"/>
  <c r="AE1053" i="26" s="1"/>
  <c r="P1056" i="26"/>
  <c r="AE1056" i="26" s="1"/>
  <c r="P1052" i="26"/>
  <c r="AE1052" i="26" s="1"/>
  <c r="P1058" i="26"/>
  <c r="AE1058" i="26" s="1"/>
  <c r="P1055" i="26"/>
  <c r="AE1055" i="26" s="1"/>
  <c r="N1056" i="26"/>
  <c r="AD1056" i="26" s="1"/>
  <c r="N1052" i="26"/>
  <c r="AD1052" i="26" s="1"/>
  <c r="N1058" i="26"/>
  <c r="AD1058" i="26" s="1"/>
  <c r="N1055" i="26"/>
  <c r="AD1055" i="26" s="1"/>
  <c r="N1054" i="26"/>
  <c r="AD1054" i="26" s="1"/>
  <c r="N1057" i="26"/>
  <c r="AD1057" i="26" s="1"/>
  <c r="N1053" i="26"/>
  <c r="AD1053" i="26" s="1"/>
  <c r="M1057" i="26"/>
  <c r="M1053" i="26"/>
  <c r="M1056" i="26"/>
  <c r="M1052" i="26"/>
  <c r="M1058" i="26"/>
  <c r="M1055" i="26"/>
  <c r="M1054" i="26"/>
  <c r="L1054" i="26"/>
  <c r="L1057" i="26"/>
  <c r="L1053" i="26"/>
  <c r="L1056" i="26"/>
  <c r="L1052" i="26"/>
  <c r="L1058" i="26"/>
  <c r="L1055" i="26"/>
  <c r="O1058" i="26"/>
  <c r="O1055" i="26"/>
  <c r="O1054" i="26"/>
  <c r="O1057" i="26"/>
  <c r="O1053" i="26"/>
  <c r="O1056" i="26"/>
  <c r="O1052" i="26"/>
  <c r="N1040" i="26"/>
  <c r="P1040" i="26"/>
  <c r="M1040" i="26"/>
  <c r="L1040" i="26"/>
  <c r="O1040" i="26"/>
  <c r="O9" i="26"/>
  <c r="N8" i="26"/>
  <c r="AD8" i="26" s="1"/>
  <c r="O10" i="26"/>
  <c r="O12" i="26"/>
  <c r="O6" i="26"/>
  <c r="N11" i="26"/>
  <c r="AD11" i="26" s="1"/>
  <c r="M12" i="26"/>
  <c r="O8" i="26"/>
  <c r="N6" i="26"/>
  <c r="AD6" i="26" s="1"/>
  <c r="N9" i="26"/>
  <c r="AD9" i="26" s="1"/>
  <c r="O11" i="26"/>
  <c r="M11" i="26"/>
  <c r="M10" i="26"/>
  <c r="M9" i="26"/>
  <c r="P10" i="26"/>
  <c r="AE10" i="26" s="1"/>
  <c r="M6" i="26"/>
  <c r="M8" i="26"/>
  <c r="N12" i="26"/>
  <c r="AD12" i="26" s="1"/>
  <c r="P9" i="26"/>
  <c r="AE9" i="26" s="1"/>
  <c r="P6" i="26"/>
  <c r="AE6" i="26" s="1"/>
  <c r="P12" i="26"/>
  <c r="AE12" i="26" s="1"/>
  <c r="N10" i="26"/>
  <c r="AD10" i="26" s="1"/>
  <c r="P11" i="26"/>
  <c r="AE11" i="26" s="1"/>
  <c r="P8" i="26"/>
  <c r="AE8" i="26" s="1"/>
  <c r="AE1018" i="26" l="1"/>
  <c r="Q69" i="26"/>
  <c r="O69" i="26"/>
  <c r="N69" i="26"/>
  <c r="AG60" i="26"/>
  <c r="AG69" i="26" s="1"/>
  <c r="R69" i="26"/>
  <c r="P69" i="26"/>
  <c r="AF60" i="26"/>
  <c r="AF69" i="26" s="1"/>
  <c r="O53" i="26"/>
  <c r="L53" i="26"/>
  <c r="M53" i="26"/>
  <c r="N53" i="26"/>
  <c r="AD45" i="26"/>
  <c r="AD53" i="26" s="1"/>
  <c r="AE44" i="26"/>
  <c r="AE53" i="26" s="1"/>
  <c r="P53" i="26"/>
  <c r="AD37" i="26"/>
  <c r="AE81" i="26"/>
  <c r="AE875" i="26"/>
  <c r="AD753" i="26"/>
  <c r="AD25" i="26"/>
  <c r="AD1059" i="26"/>
  <c r="AE1076" i="26"/>
  <c r="AE1059" i="26"/>
  <c r="AD1076" i="26"/>
  <c r="AE753" i="26"/>
  <c r="AE813" i="26"/>
  <c r="AD164" i="26"/>
  <c r="AD917" i="26"/>
  <c r="AD896" i="26"/>
  <c r="AD832" i="26"/>
  <c r="AG741" i="26"/>
  <c r="AE164" i="26"/>
  <c r="AD81" i="26"/>
  <c r="AE25" i="26"/>
  <c r="AD978" i="26"/>
  <c r="AD813" i="26"/>
  <c r="AE131" i="26"/>
  <c r="AE896" i="26"/>
  <c r="AE37" i="26"/>
  <c r="AE978" i="26"/>
  <c r="AE854" i="26"/>
  <c r="AE917" i="26"/>
  <c r="AD131" i="26"/>
  <c r="AD999" i="26"/>
  <c r="AD179" i="26"/>
  <c r="AE13" i="26"/>
  <c r="AE999" i="26"/>
  <c r="AF741" i="26"/>
  <c r="AE179" i="26"/>
  <c r="AD1018" i="26"/>
  <c r="AD875" i="26"/>
  <c r="AD854" i="26"/>
  <c r="AD13" i="26"/>
  <c r="AE832" i="26"/>
  <c r="G98" i="26"/>
  <c r="I103" i="26"/>
  <c r="I101" i="26"/>
  <c r="I100" i="26"/>
  <c r="I102" i="26"/>
  <c r="O719" i="26"/>
  <c r="M719" i="26"/>
  <c r="P719" i="26"/>
  <c r="N719" i="26"/>
  <c r="L719" i="26"/>
  <c r="N91" i="26"/>
  <c r="O91" i="26"/>
  <c r="P91" i="26"/>
  <c r="L91" i="26"/>
  <c r="M91" i="26"/>
  <c r="J99" i="26"/>
  <c r="J97" i="26"/>
  <c r="O81" i="26"/>
  <c r="I97" i="26"/>
  <c r="I99" i="26"/>
  <c r="N741" i="26"/>
  <c r="R741" i="26"/>
  <c r="O741" i="26"/>
  <c r="M832" i="26"/>
  <c r="M813" i="26"/>
  <c r="O1059" i="26"/>
  <c r="M1076" i="26"/>
  <c r="O999" i="26"/>
  <c r="N131" i="26"/>
  <c r="P999" i="26"/>
  <c r="Q741" i="26"/>
  <c r="P741" i="26"/>
  <c r="N753" i="26"/>
  <c r="O875" i="26"/>
  <c r="N917" i="26"/>
  <c r="O940" i="26"/>
  <c r="P854" i="26"/>
  <c r="N896" i="26"/>
  <c r="L1018" i="26"/>
  <c r="L164" i="26"/>
  <c r="O13" i="26"/>
  <c r="O772" i="26"/>
  <c r="N772" i="26"/>
  <c r="L978" i="26"/>
  <c r="O896" i="26"/>
  <c r="M1018" i="26"/>
  <c r="L1076" i="26"/>
  <c r="M37" i="26"/>
  <c r="N37" i="26"/>
  <c r="L896" i="26"/>
  <c r="M1059" i="26"/>
  <c r="O131" i="26"/>
  <c r="P164" i="26"/>
  <c r="M164" i="26"/>
  <c r="L179" i="26"/>
  <c r="O37" i="26"/>
  <c r="O25" i="26"/>
  <c r="P753" i="26"/>
  <c r="L772" i="26"/>
  <c r="M978" i="26"/>
  <c r="P978" i="26"/>
  <c r="L813" i="26"/>
  <c r="P813" i="26"/>
  <c r="N813" i="26"/>
  <c r="N832" i="26"/>
  <c r="O832" i="26"/>
  <c r="L854" i="26"/>
  <c r="P875" i="26"/>
  <c r="N875" i="26"/>
  <c r="M896" i="26"/>
  <c r="M917" i="26"/>
  <c r="N1018" i="26"/>
  <c r="N1059" i="26"/>
  <c r="P1059" i="26"/>
  <c r="L37" i="26"/>
  <c r="N164" i="26"/>
  <c r="N81" i="26"/>
  <c r="M81" i="26"/>
  <c r="P81" i="26"/>
  <c r="M131" i="26"/>
  <c r="O164" i="26"/>
  <c r="N179" i="26"/>
  <c r="N25" i="26"/>
  <c r="O179" i="26"/>
  <c r="L81" i="26"/>
  <c r="P25" i="26"/>
  <c r="M753" i="26"/>
  <c r="M772" i="26"/>
  <c r="P940" i="26"/>
  <c r="N940" i="26"/>
  <c r="L940" i="26"/>
  <c r="N978" i="26"/>
  <c r="O978" i="26"/>
  <c r="N854" i="26"/>
  <c r="O854" i="26"/>
  <c r="M854" i="26"/>
  <c r="L875" i="26"/>
  <c r="P917" i="26"/>
  <c r="O917" i="26"/>
  <c r="L917" i="26"/>
  <c r="L999" i="26"/>
  <c r="M999" i="26"/>
  <c r="P1018" i="26"/>
  <c r="L1059" i="26"/>
  <c r="N1076" i="26"/>
  <c r="P13" i="26"/>
  <c r="M25" i="26"/>
  <c r="M875" i="26"/>
  <c r="P896" i="26"/>
  <c r="L25" i="26"/>
  <c r="M13" i="26"/>
  <c r="P37" i="26"/>
  <c r="L131" i="26"/>
  <c r="P131" i="26"/>
  <c r="P179" i="26"/>
  <c r="M179" i="26"/>
  <c r="N13" i="26"/>
  <c r="O753" i="26"/>
  <c r="L753" i="26"/>
  <c r="L13" i="26"/>
  <c r="P772" i="26"/>
  <c r="M940" i="26"/>
  <c r="O813" i="26"/>
  <c r="L832" i="26"/>
  <c r="P832" i="26"/>
  <c r="N999" i="26"/>
  <c r="O1018" i="26"/>
  <c r="O1076" i="26"/>
  <c r="P1076" i="26"/>
  <c r="J98" i="26" l="1"/>
  <c r="I98" i="26"/>
  <c r="J104" i="26"/>
  <c r="I104" i="26"/>
  <c r="J100" i="1" l="1"/>
  <c r="L100" i="1"/>
  <c r="N100" i="1"/>
  <c r="M100" i="1"/>
  <c r="K100" i="1"/>
  <c r="J90" i="1"/>
  <c r="N90" i="1"/>
  <c r="K90" i="1"/>
  <c r="M90" i="1"/>
  <c r="L90" i="1"/>
  <c r="P242" i="46"/>
  <c r="AI238" i="46"/>
  <c r="AK238" i="46"/>
  <c r="AK242" i="46" s="1"/>
  <c r="AJ238" i="46"/>
  <c r="S242" i="46"/>
  <c r="R242" i="46"/>
  <c r="T242" i="46"/>
  <c r="Q242" i="46"/>
  <c r="U242" i="46"/>
  <c r="AI242" i="46" l="1"/>
  <c r="AJ242" i="46"/>
</calcChain>
</file>

<file path=xl/sharedStrings.xml><?xml version="1.0" encoding="utf-8"?>
<sst xmlns="http://schemas.openxmlformats.org/spreadsheetml/2006/main" count="8345" uniqueCount="1003">
  <si>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</si>
  <si>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</si>
  <si>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</si>
  <si>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</si>
  <si>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</si>
  <si>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</si>
  <si>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</si>
  <si>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</si>
  <si>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</si>
  <si>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</si>
  <si>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</si>
  <si>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</si>
  <si>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</si>
  <si>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</si>
  <si>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</si>
  <si>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</si>
  <si>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</si>
  <si>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</si>
  <si>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</si>
  <si>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</si>
  <si>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</si>
  <si>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</si>
  <si>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</si>
  <si>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</si>
  <si>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</si>
  <si>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</si>
  <si>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</si>
  <si>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</si>
  <si>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</si>
  <si>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</si>
  <si>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</si>
  <si>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</si>
  <si>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</si>
  <si>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</si>
  <si>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</si>
  <si>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</si>
  <si>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</si>
  <si>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</si>
  <si>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</si>
  <si>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</si>
  <si>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</si>
  <si>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</si>
  <si>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</si>
  <si>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</si>
  <si>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</si>
  <si>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</si>
  <si>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</si>
  <si>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</si>
  <si>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</si>
  <si>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</si>
  <si>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</si>
  <si>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</si>
  <si>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</si>
  <si>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</si>
  <si>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</si>
  <si>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</si>
  <si>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</si>
  <si>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</si>
  <si>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</si>
  <si>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</si>
  <si>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</si>
  <si>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</si>
  <si>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</si>
  <si>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</si>
  <si>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</si>
  <si>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</si>
  <si>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２人未満</t>
    <rPh sb="1" eb="2">
      <t>ヒト</t>
    </rPh>
    <rPh sb="2" eb="4">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</si>
  <si>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</si>
  <si>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</si>
  <si>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</si>
  <si>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</si>
  <si>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</si>
  <si>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</si>
  <si>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</si>
  <si>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</si>
  <si>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</si>
  <si>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</si>
  <si>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</si>
  <si>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</si>
  <si>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</si>
  <si>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</si>
  <si>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</si>
  <si>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</si>
  <si>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</si>
  <si>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</si>
  <si>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</si>
  <si>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</si>
  <si>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</si>
  <si>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</si>
  <si>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</si>
  <si>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</si>
  <si>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</si>
  <si>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</si>
  <si>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</si>
  <si>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</si>
  <si>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</si>
  <si>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</si>
  <si>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</si>
  <si>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</si>
  <si>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</si>
  <si>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</si>
  <si>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</si>
  <si>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</si>
  <si>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</si>
  <si>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</si>
  <si>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</si>
  <si>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</si>
  <si>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</si>
  <si>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</si>
  <si>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</si>
  <si>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</si>
  <si>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</si>
  <si>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</si>
  <si>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</si>
  <si>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</si>
  <si>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</si>
  <si>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</si>
  <si>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</si>
  <si>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</si>
  <si>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</si>
  <si>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</si>
  <si>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</si>
  <si>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</si>
  <si>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</si>
  <si>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</si>
  <si>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</si>
  <si>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</si>
  <si>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</si>
  <si>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</si>
  <si>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</si>
  <si>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</si>
  <si>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</si>
  <si>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10人未満</t>
    <rPh sb="2" eb="3">
      <t>ニン</t>
    </rPh>
    <rPh sb="3" eb="5">
      <t>ミマン</t>
    </rPh>
    <phoneticPr fontId="1"/>
  </si>
  <si>
    <t>最小(人)</t>
    <rPh sb="0" eb="1">
      <t>サイ</t>
    </rPh>
    <rPh sb="1" eb="2">
      <t>ショウ</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</si>
  <si>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</si>
  <si>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</si>
  <si>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</si>
  <si>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</si>
  <si>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</si>
  <si>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</si>
  <si>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</si>
  <si>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</si>
  <si>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</si>
  <si>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</si>
  <si>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</si>
  <si>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調剤薬局</t>
    <rPh sb="0" eb="2">
      <t>チョウザイ</t>
    </rPh>
    <rPh sb="2" eb="4">
      <t>ヤッキョク</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</si>
  <si>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</si>
  <si>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</si>
  <si>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</si>
  <si>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</si>
  <si>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</si>
  <si>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</si>
  <si>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</si>
  <si>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</si>
  <si>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</si>
  <si>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</si>
  <si>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</si>
  <si>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</si>
  <si>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</si>
  <si>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</si>
  <si>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</si>
  <si>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</si>
  <si>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</si>
  <si>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20～50％未満</t>
    <rPh sb="6" eb="8">
      <t>ミマン</t>
    </rPh>
    <phoneticPr fontId="1"/>
  </si>
  <si>
    <t>50～80％未満</t>
    <rPh sb="6" eb="8">
      <t>ミマン</t>
    </rPh>
    <phoneticPr fontId="1"/>
  </si>
  <si>
    <t>50～70％未満</t>
    <rPh sb="6" eb="8">
      <t>ミマン</t>
    </rPh>
    <phoneticPr fontId="3"/>
  </si>
  <si>
    <t>70％以上</t>
    <rPh sb="3" eb="5">
      <t>イジョウ</t>
    </rPh>
    <phoneticPr fontId="3"/>
  </si>
  <si>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</si>
  <si>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</si>
  <si>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</si>
  <si>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</si>
  <si>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</si>
  <si>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</si>
  <si>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</si>
  <si>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</si>
  <si>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</si>
  <si>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</si>
  <si>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</si>
  <si>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</si>
  <si>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</si>
  <si>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</si>
  <si>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</si>
  <si>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</si>
  <si>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</si>
  <si>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</si>
  <si>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</si>
  <si>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</si>
  <si>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</si>
  <si>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</si>
  <si>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</si>
  <si>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</si>
  <si>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</si>
  <si>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</si>
  <si>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</si>
  <si>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</si>
  <si>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</si>
  <si>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</si>
  <si>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</si>
  <si>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</si>
  <si>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</si>
  <si>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</si>
  <si>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</si>
  <si>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</si>
  <si>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</si>
  <si>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</si>
  <si>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</si>
  <si>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</si>
  <si>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</si>
  <si>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</si>
  <si>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</si>
  <si>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</si>
  <si>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</si>
  <si>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</si>
  <si>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</si>
  <si>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</si>
  <si>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</si>
  <si>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</si>
  <si>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</si>
  <si>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</si>
  <si>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</si>
  <si>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</si>
  <si>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</si>
  <si>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</si>
  <si>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</si>
  <si>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</si>
  <si>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</si>
  <si>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</si>
  <si>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</si>
  <si>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</si>
  <si>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</si>
  <si>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</si>
  <si>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</si>
  <si>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</si>
  <si>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</si>
  <si>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</si>
  <si>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</si>
  <si>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</si>
  <si>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</si>
  <si>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</si>
  <si>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</si>
  <si>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</si>
  <si>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</si>
  <si>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</si>
  <si>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</si>
  <si>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</si>
  <si>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</si>
  <si>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</si>
  <si>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</si>
  <si>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</si>
  <si>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</si>
  <si>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</si>
  <si>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</si>
  <si>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</si>
  <si>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</si>
  <si>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</si>
  <si>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</si>
  <si>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</si>
  <si>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</si>
  <si>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</si>
  <si>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</si>
  <si>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</si>
  <si>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</si>
  <si>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</si>
  <si>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</si>
  <si>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</si>
  <si>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</si>
  <si>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</si>
  <si>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</si>
  <si>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</si>
  <si>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</si>
  <si>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</si>
  <si>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</si>
  <si>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</si>
  <si>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</si>
  <si>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</si>
  <si>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</si>
  <si>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</si>
  <si>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</si>
  <si>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70％未満</t>
    <rPh sb="3" eb="5">
      <t>ミマン</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</si>
  <si>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</si>
  <si>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</si>
  <si>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</si>
  <si>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</si>
  <si>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</si>
  <si>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</si>
  <si>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</si>
  <si>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</si>
  <si>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</si>
  <si>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</si>
  <si>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</si>
  <si>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</si>
  <si>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</si>
  <si>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</si>
  <si>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</si>
  <si>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</si>
  <si>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</si>
  <si>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</si>
  <si>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</si>
  <si>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</si>
  <si>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</si>
  <si>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</si>
  <si>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</si>
  <si>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</si>
  <si>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</si>
  <si>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</si>
  <si>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</si>
  <si>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</si>
  <si>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</si>
  <si>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</si>
  <si>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</si>
  <si>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</si>
  <si>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</si>
  <si>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</si>
  <si>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</si>
  <si>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</si>
  <si>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</si>
  <si>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</si>
  <si>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</si>
  <si>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</si>
  <si>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</si>
  <si>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</si>
  <si>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</si>
  <si>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関連法人</t>
    <rPh sb="0" eb="2">
      <t>カンレン</t>
    </rPh>
    <rPh sb="2" eb="4">
      <t>ホウジン</t>
    </rPh>
    <phoneticPr fontId="1"/>
  </si>
  <si>
    <t>関連なし</t>
    <rPh sb="0" eb="2">
      <t>カンレン</t>
    </rPh>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</si>
  <si>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</si>
  <si>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</si>
  <si>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</si>
  <si>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</si>
  <si>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</si>
  <si>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</si>
  <si>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</si>
  <si>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</si>
  <si>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</si>
  <si>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</si>
  <si>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</si>
  <si>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</si>
  <si>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</si>
  <si>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</si>
  <si>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</si>
  <si>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有効
回答数</t>
    <rPh sb="0" eb="2">
      <t>ユウコウ</t>
    </rPh>
    <rPh sb="3" eb="5">
      <t>カイトウ</t>
    </rPh>
    <rPh sb="5" eb="6">
      <t>スウ</t>
    </rPh>
    <phoneticPr fontId="1"/>
  </si>
  <si>
    <t>有効
回答率</t>
    <rPh sb="0" eb="2">
      <t>ユウコウ</t>
    </rPh>
    <rPh sb="3" eb="6">
      <t>カイトウリツ</t>
    </rPh>
    <phoneticPr fontId="1"/>
  </si>
  <si>
    <t>地域密着型</t>
    <rPh sb="0" eb="2">
      <t>チイキ</t>
    </rPh>
    <rPh sb="2" eb="4">
      <t>ミッチャク</t>
    </rPh>
    <rPh sb="4" eb="5">
      <t>カタ</t>
    </rPh>
    <phoneticPr fontId="2"/>
  </si>
  <si>
    <t>一般型（介護予防）</t>
    <rPh sb="0" eb="2">
      <t>イッパン</t>
    </rPh>
    <rPh sb="2" eb="3">
      <t>カタ</t>
    </rPh>
    <rPh sb="4" eb="6">
      <t>カイゴ</t>
    </rPh>
    <rPh sb="6" eb="8">
      <t>ヨボウ</t>
    </rPh>
    <phoneticPr fontId="2"/>
  </si>
  <si>
    <t>100％</t>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</si>
  <si>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</si>
  <si>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</si>
  <si>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</si>
  <si>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</si>
  <si>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</si>
  <si>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</si>
  <si>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</si>
  <si>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</si>
  <si>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</si>
  <si>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介護老人保健施設</t>
    <rPh sb="0" eb="2">
      <t>カイゴ</t>
    </rPh>
    <rPh sb="2" eb="4">
      <t>ロウジン</t>
    </rPh>
    <rPh sb="4" eb="6">
      <t>ホケン</t>
    </rPh>
    <rPh sb="6" eb="8">
      <t>シセツ</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</si>
  <si>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</si>
  <si>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</si>
  <si>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</si>
  <si>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サービス付（計）</t>
    <rPh sb="4" eb="5">
      <t>ツキ</t>
    </rPh>
    <rPh sb="6" eb="7">
      <t>ケイ</t>
    </rPh>
    <phoneticPr fontId="1"/>
  </si>
  <si>
    <t>サービス付（計）</t>
  </si>
  <si>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</si>
  <si>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</si>
  <si>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</si>
  <si>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</si>
  <si>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</si>
  <si>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</si>
  <si>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</si>
  <si>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</si>
  <si>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</si>
  <si>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</si>
  <si>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</si>
  <si>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</si>
  <si>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10～20％未満</t>
    <rPh sb="6" eb="8">
      <t>ミマン</t>
    </rPh>
    <phoneticPr fontId="3"/>
  </si>
  <si>
    <t>20％以上</t>
    <rPh sb="3" eb="5">
      <t>イジョウ</t>
    </rPh>
    <phoneticPr fontId="3"/>
  </si>
  <si>
    <t>2015～2017年</t>
    <rPh sb="9" eb="10">
      <t>ネン</t>
    </rPh>
    <phoneticPr fontId="1"/>
  </si>
  <si>
    <t>無回答</t>
    <rPh sb="0" eb="3">
      <t>ムカイトウ</t>
    </rPh>
    <phoneticPr fontId="2"/>
  </si>
  <si>
    <t>併設の介護事業所あり</t>
    <rPh sb="0" eb="2">
      <t>ヘイセツ</t>
    </rPh>
    <rPh sb="3" eb="5">
      <t>カイゴ</t>
    </rPh>
    <rPh sb="5" eb="8">
      <t>ジギョウショ</t>
    </rPh>
    <phoneticPr fontId="1"/>
  </si>
  <si>
    <t>その他・無回答</t>
    <rPh sb="2" eb="3">
      <t>タ</t>
    </rPh>
    <rPh sb="4" eb="7">
      <t>ムカイトウ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</si>
  <si>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</si>
  <si>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</si>
  <si>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</si>
  <si>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</si>
  <si>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</si>
  <si>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その他</t>
  </si>
  <si>
    <t>100万円未満</t>
    <rPh sb="3" eb="5">
      <t>マンエン</t>
    </rPh>
    <rPh sb="5" eb="7">
      <t>ミマン</t>
    </rPh>
    <phoneticPr fontId="1"/>
  </si>
  <si>
    <t>1,000万円以上</t>
    <rPh sb="5" eb="7">
      <t>マンエン</t>
    </rPh>
    <rPh sb="7" eb="9">
      <t>イジョウ</t>
    </rPh>
    <phoneticPr fontId="1"/>
  </si>
  <si>
    <t>500～1,000万円未満</t>
    <rPh sb="9" eb="11">
      <t>マンエン</t>
    </rPh>
    <rPh sb="11" eb="13">
      <t>ミマン</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</si>
  <si>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</si>
  <si>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</si>
  <si>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外部サービス利用型　特定施設入居者生活介護</t>
    <rPh sb="0" eb="2">
      <t>ガイブ</t>
    </rPh>
    <rPh sb="6" eb="8">
      <t>リヨウ</t>
    </rPh>
    <rPh sb="8" eb="9">
      <t>ガタ</t>
    </rPh>
    <rPh sb="10" eb="12">
      <t>トクテイ</t>
    </rPh>
    <rPh sb="12" eb="14">
      <t>シセツ</t>
    </rPh>
    <rPh sb="14" eb="17">
      <t>ニュウキョシャ</t>
    </rPh>
    <rPh sb="17" eb="19">
      <t>セイカツ</t>
    </rPh>
    <rPh sb="19" eb="21">
      <t>カイゴ</t>
    </rPh>
    <phoneticPr fontId="2"/>
  </si>
  <si>
    <t>歯科診療所</t>
    <rPh sb="0" eb="2">
      <t>シカ</t>
    </rPh>
    <rPh sb="2" eb="4">
      <t>シンリョウ</t>
    </rPh>
    <rPh sb="4" eb="5">
      <t>トコロ</t>
    </rPh>
    <phoneticPr fontId="1"/>
  </si>
  <si>
    <t>いない</t>
    <phoneticPr fontId="1"/>
  </si>
  <si>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</si>
  <si>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</si>
  <si>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</si>
  <si>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平均(人)　※0を含む</t>
    <rPh sb="0" eb="1">
      <t>ヒラ</t>
    </rPh>
    <rPh sb="1" eb="2">
      <t>タモツ</t>
    </rPh>
    <rPh sb="3" eb="4">
      <t>ニン</t>
    </rPh>
    <rPh sb="9" eb="10">
      <t>フク</t>
    </rPh>
    <phoneticPr fontId="1"/>
  </si>
  <si>
    <t>平均(人)　※0を含まない</t>
    <rPh sb="0" eb="1">
      <t>ヒラ</t>
    </rPh>
    <rPh sb="1" eb="2">
      <t>タモツ</t>
    </rPh>
    <rPh sb="3" eb="4">
      <t>ニン</t>
    </rPh>
    <rPh sb="9" eb="10">
      <t>フク</t>
    </rPh>
    <phoneticPr fontId="1"/>
  </si>
  <si>
    <t>８時間未満</t>
    <rPh sb="1" eb="3">
      <t>ジカン</t>
    </rPh>
    <rPh sb="3" eb="5">
      <t>ミマン</t>
    </rPh>
    <phoneticPr fontId="1"/>
  </si>
  <si>
    <t>一般型（介護）（介護専用型）</t>
    <rPh sb="0" eb="2">
      <t>イッパン</t>
    </rPh>
    <rPh sb="2" eb="3">
      <t>カタ</t>
    </rPh>
    <rPh sb="4" eb="6">
      <t>カイゴ</t>
    </rPh>
    <rPh sb="8" eb="10">
      <t>カイゴ</t>
    </rPh>
    <rPh sb="10" eb="13">
      <t>センヨウガタ</t>
    </rPh>
    <phoneticPr fontId="2"/>
  </si>
  <si>
    <t>一般型（介護）（混合型）</t>
    <rPh sb="0" eb="2">
      <t>イッパン</t>
    </rPh>
    <rPh sb="2" eb="3">
      <t>カタ</t>
    </rPh>
    <rPh sb="4" eb="6">
      <t>カイゴ</t>
    </rPh>
    <rPh sb="8" eb="11">
      <t>コンゴウガタ</t>
    </rPh>
    <phoneticPr fontId="2"/>
  </si>
  <si>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</si>
  <si>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</si>
  <si>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</si>
  <si>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</si>
  <si>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</si>
  <si>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</si>
  <si>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</si>
  <si>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</si>
  <si>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</si>
  <si>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</si>
  <si>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</si>
  <si>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</si>
  <si>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居宅介護支援</t>
    <phoneticPr fontId="1"/>
  </si>
  <si>
    <t>訪問介護</t>
    <phoneticPr fontId="1"/>
  </si>
  <si>
    <t>訪問看護</t>
    <phoneticPr fontId="1"/>
  </si>
  <si>
    <t>通所介護、通所リハ</t>
    <phoneticPr fontId="1"/>
  </si>
  <si>
    <t>短期入所生活介護、短期入所療養介護</t>
    <phoneticPr fontId="1"/>
  </si>
  <si>
    <t>小規模多機能型居宅介護、複合型サービス</t>
    <phoneticPr fontId="1"/>
  </si>
  <si>
    <t>定期巡回・随時対応型訪問介護看護</t>
    <phoneticPr fontId="1"/>
  </si>
  <si>
    <t>病院</t>
    <phoneticPr fontId="1"/>
  </si>
  <si>
    <t>診療所（有床）</t>
    <phoneticPr fontId="1"/>
  </si>
  <si>
    <t>診療所（無床）</t>
    <phoneticPr fontId="1"/>
  </si>
  <si>
    <t>歯科診療所</t>
    <phoneticPr fontId="1"/>
  </si>
  <si>
    <t>調剤薬局</t>
    <phoneticPr fontId="1"/>
  </si>
  <si>
    <t>訪問看護ステーション、医療機関と連携してオンコール体制をとっている</t>
  </si>
  <si>
    <t>介護療養型医療施設</t>
    <rPh sb="0" eb="2">
      <t>カイゴ</t>
    </rPh>
    <rPh sb="2" eb="4">
      <t>リョウヨウ</t>
    </rPh>
    <rPh sb="4" eb="5">
      <t>カタ</t>
    </rPh>
    <rPh sb="5" eb="7">
      <t>イリョウ</t>
    </rPh>
    <rPh sb="7" eb="9">
      <t>シセツ</t>
    </rPh>
    <phoneticPr fontId="1"/>
  </si>
  <si>
    <t>自宅（呼び寄せ等で家族・親族等の家にいる場合を含む）</t>
  </si>
  <si>
    <t>特別養護老人ホーム</t>
    <rPh sb="0" eb="9">
      <t>トヨ</t>
    </rPh>
    <phoneticPr fontId="1"/>
  </si>
  <si>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1"/>
  </si>
  <si>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1"/>
  </si>
  <si>
    <t>その他（不明を含む）</t>
  </si>
  <si>
    <t>死亡による契約終了</t>
    <rPh sb="0" eb="2">
      <t>シボウ</t>
    </rPh>
    <rPh sb="5" eb="7">
      <t>ケイヤク</t>
    </rPh>
    <rPh sb="7" eb="9">
      <t>シュウリョウ</t>
    </rPh>
    <phoneticPr fontId="1"/>
  </si>
  <si>
    <t>うち状態がよくなったことによる在宅復帰</t>
    <rPh sb="2" eb="4">
      <t>ジョウタイ</t>
    </rPh>
    <rPh sb="15" eb="17">
      <t>ザイタク</t>
    </rPh>
    <rPh sb="17" eb="19">
      <t>フッキ</t>
    </rPh>
    <phoneticPr fontId="1"/>
  </si>
  <si>
    <t>(1)～(3)計</t>
    <rPh sb="7" eb="8">
      <t>ケイ</t>
    </rPh>
    <phoneticPr fontId="1"/>
  </si>
  <si>
    <t>看取り以外</t>
    <rPh sb="0" eb="2">
      <t>ミト</t>
    </rPh>
    <rPh sb="3" eb="5">
      <t>イガイ</t>
    </rPh>
    <phoneticPr fontId="1"/>
  </si>
  <si>
    <t>看取りを行っていない</t>
    <rPh sb="0" eb="2">
      <t>ミト</t>
    </rPh>
    <rPh sb="4" eb="5">
      <t>オコナ</t>
    </rPh>
    <phoneticPr fontId="1"/>
  </si>
  <si>
    <t>看取りを行った（看取り介護加算あり）</t>
    <rPh sb="0" eb="2">
      <t>ミト</t>
    </rPh>
    <rPh sb="4" eb="5">
      <t>オコナ</t>
    </rPh>
    <rPh sb="8" eb="10">
      <t>ミト</t>
    </rPh>
    <rPh sb="11" eb="13">
      <t>カイゴ</t>
    </rPh>
    <rPh sb="13" eb="15">
      <t>カサン</t>
    </rPh>
    <phoneticPr fontId="1"/>
  </si>
  <si>
    <t>看取りを行った（看取り介護加算なし）</t>
    <rPh sb="0" eb="2">
      <t>ミト</t>
    </rPh>
    <rPh sb="4" eb="5">
      <t>オコナ</t>
    </rPh>
    <rPh sb="8" eb="10">
      <t>ミト</t>
    </rPh>
    <rPh sb="11" eb="13">
      <t>カイゴ</t>
    </rPh>
    <rPh sb="13" eb="15">
      <t>カサン</t>
    </rPh>
    <phoneticPr fontId="1"/>
  </si>
  <si>
    <t>病院・診療所</t>
    <phoneticPr fontId="1"/>
  </si>
  <si>
    <t>たんの吸引</t>
  </si>
  <si>
    <t>胃ろう・腸ろうの管理</t>
  </si>
  <si>
    <t>経鼻経管栄養の管理</t>
  </si>
  <si>
    <t>酸素療法</t>
  </si>
  <si>
    <t>透析</t>
  </si>
  <si>
    <t>褥瘡の処置</t>
  </si>
  <si>
    <t>特定施設</t>
  </si>
  <si>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</si>
  <si>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</si>
  <si>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</si>
  <si>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</si>
  <si>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</si>
  <si>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特定施設</t>
    <rPh sb="0" eb="2">
      <t>トクテイ</t>
    </rPh>
    <rPh sb="2" eb="4">
      <t>シセツ</t>
    </rPh>
    <phoneticPr fontId="1"/>
  </si>
  <si>
    <t>２～３人</t>
    <rPh sb="3" eb="4">
      <t>ヒト</t>
    </rPh>
    <phoneticPr fontId="1"/>
  </si>
  <si>
    <t>４～５人</t>
    <rPh sb="3" eb="4">
      <t>ヒト</t>
    </rPh>
    <phoneticPr fontId="1"/>
  </si>
  <si>
    <t>６～７人</t>
    <rPh sb="3" eb="4">
      <t>ヒト</t>
    </rPh>
    <phoneticPr fontId="1"/>
  </si>
  <si>
    <t>８～９人</t>
    <rPh sb="3" eb="4">
      <t>ヒト</t>
    </rPh>
    <phoneticPr fontId="1"/>
  </si>
  <si>
    <t>10～14人</t>
    <rPh sb="5" eb="6">
      <t>ニン</t>
    </rPh>
    <phoneticPr fontId="1"/>
  </si>
  <si>
    <t>15～19人</t>
    <rPh sb="5" eb="6">
      <t>ニン</t>
    </rPh>
    <phoneticPr fontId="1"/>
  </si>
  <si>
    <t>１人</t>
    <rPh sb="1" eb="2">
      <t>ニン</t>
    </rPh>
    <phoneticPr fontId="1"/>
  </si>
  <si>
    <t>２人</t>
    <rPh sb="1" eb="2">
      <t>ニン</t>
    </rPh>
    <phoneticPr fontId="1"/>
  </si>
  <si>
    <t>３人</t>
    <rPh sb="1" eb="2">
      <t>ニン</t>
    </rPh>
    <phoneticPr fontId="1"/>
  </si>
  <si>
    <t>６～９人</t>
    <rPh sb="3" eb="4">
      <t>ヒト</t>
    </rPh>
    <phoneticPr fontId="1"/>
  </si>
  <si>
    <t>５～９人</t>
    <rPh sb="3" eb="4">
      <t>ニン</t>
    </rPh>
    <phoneticPr fontId="1"/>
  </si>
  <si>
    <t>20～29人</t>
    <rPh sb="5" eb="6">
      <t>ニン</t>
    </rPh>
    <phoneticPr fontId="1"/>
  </si>
  <si>
    <t>30～39人</t>
    <rPh sb="5" eb="6">
      <t>ニン</t>
    </rPh>
    <phoneticPr fontId="1"/>
  </si>
  <si>
    <t>２人未満</t>
    <rPh sb="1" eb="2">
      <t>ニン</t>
    </rPh>
    <rPh sb="2" eb="4">
      <t>ミマン</t>
    </rPh>
    <phoneticPr fontId="1"/>
  </si>
  <si>
    <t>４～５人</t>
    <rPh sb="3" eb="4">
      <t>ニン</t>
    </rPh>
    <phoneticPr fontId="1"/>
  </si>
  <si>
    <t>６～７人</t>
    <rPh sb="3" eb="4">
      <t>ニン</t>
    </rPh>
    <phoneticPr fontId="1"/>
  </si>
  <si>
    <t>８～９人</t>
    <rPh sb="3" eb="4">
      <t>ニン</t>
    </rPh>
    <phoneticPr fontId="1"/>
  </si>
  <si>
    <t>１～９人</t>
    <rPh sb="3" eb="4">
      <t>ニン</t>
    </rPh>
    <phoneticPr fontId="1"/>
  </si>
  <si>
    <t>10～19人</t>
    <rPh sb="5" eb="6">
      <t>ニン</t>
    </rPh>
    <phoneticPr fontId="1"/>
  </si>
  <si>
    <t>40～49人</t>
    <rPh sb="5" eb="6">
      <t>ヒト</t>
    </rPh>
    <phoneticPr fontId="1"/>
  </si>
  <si>
    <t>特定施設</t>
    <phoneticPr fontId="1"/>
  </si>
  <si>
    <t>０％</t>
    <phoneticPr fontId="1"/>
  </si>
  <si>
    <t>10～30％未満</t>
    <rPh sb="6" eb="8">
      <t>ミマン</t>
    </rPh>
    <phoneticPr fontId="1"/>
  </si>
  <si>
    <t>100％</t>
    <phoneticPr fontId="1"/>
  </si>
  <si>
    <t>２～３人未満</t>
    <rPh sb="3" eb="4">
      <t>ニン</t>
    </rPh>
    <rPh sb="4" eb="6">
      <t>ミマン</t>
    </rPh>
    <phoneticPr fontId="1"/>
  </si>
  <si>
    <t>３～４人未満</t>
    <rPh sb="3" eb="4">
      <t>ニン</t>
    </rPh>
    <rPh sb="4" eb="6">
      <t>ミマン</t>
    </rPh>
    <phoneticPr fontId="1"/>
  </si>
  <si>
    <t>５人未満</t>
    <rPh sb="1" eb="2">
      <t>ニン</t>
    </rPh>
    <rPh sb="2" eb="4">
      <t>ミマン</t>
    </rPh>
    <phoneticPr fontId="1"/>
  </si>
  <si>
    <t>５～10人未満</t>
    <rPh sb="4" eb="5">
      <t>ニン</t>
    </rPh>
    <rPh sb="5" eb="7">
      <t>ミマン</t>
    </rPh>
    <phoneticPr fontId="1"/>
  </si>
  <si>
    <t>100～500万円未満</t>
    <rPh sb="7" eb="9">
      <t>マンエン</t>
    </rPh>
    <rPh sb="9" eb="11">
      <t>ミマン</t>
    </rPh>
    <phoneticPr fontId="1"/>
  </si>
  <si>
    <t>３万円未満</t>
    <rPh sb="1" eb="3">
      <t>マンエン</t>
    </rPh>
    <rPh sb="3" eb="5">
      <t>ミマン</t>
    </rPh>
    <phoneticPr fontId="1"/>
  </si>
  <si>
    <t>15万円以上</t>
    <rPh sb="2" eb="4">
      <t>マンエン</t>
    </rPh>
    <rPh sb="4" eb="6">
      <t>イジョウ</t>
    </rPh>
    <phoneticPr fontId="1"/>
  </si>
  <si>
    <t>４人以下</t>
    <rPh sb="1" eb="2">
      <t>ニン</t>
    </rPh>
    <rPh sb="2" eb="4">
      <t>イカ</t>
    </rPh>
    <phoneticPr fontId="1"/>
  </si>
  <si>
    <t>４人以下</t>
    <rPh sb="1" eb="2">
      <t>ニン</t>
    </rPh>
    <rPh sb="2" eb="4">
      <t>イカ</t>
    </rPh>
    <phoneticPr fontId="1"/>
  </si>
  <si>
    <t>５～９人</t>
    <rPh sb="3" eb="4">
      <t>ヒト</t>
    </rPh>
    <phoneticPr fontId="1"/>
  </si>
  <si>
    <t>30％未満</t>
    <rPh sb="3" eb="5">
      <t>ミマン</t>
    </rPh>
    <phoneticPr fontId="3"/>
  </si>
  <si>
    <t>30～50％未満</t>
    <rPh sb="6" eb="8">
      <t>ミマン</t>
    </rPh>
    <phoneticPr fontId="3"/>
  </si>
  <si>
    <t>３～４人</t>
    <rPh sb="3" eb="4">
      <t>ニン</t>
    </rPh>
    <phoneticPr fontId="1"/>
  </si>
  <si>
    <t>５人以上</t>
    <rPh sb="1" eb="2">
      <t>ニン</t>
    </rPh>
    <rPh sb="2" eb="4">
      <t>イジョウ</t>
    </rPh>
    <phoneticPr fontId="1"/>
  </si>
  <si>
    <t>３～５人未満</t>
    <rPh sb="3" eb="4">
      <t>ニン</t>
    </rPh>
    <rPh sb="4" eb="6">
      <t>ミマン</t>
    </rPh>
    <phoneticPr fontId="1"/>
  </si>
  <si>
    <t>５％未満</t>
    <rPh sb="2" eb="4">
      <t>ミマン</t>
    </rPh>
    <phoneticPr fontId="3"/>
  </si>
  <si>
    <t>５～10％未満</t>
    <rPh sb="5" eb="7">
      <t>ミマン</t>
    </rPh>
    <phoneticPr fontId="3"/>
  </si>
  <si>
    <t>10人以上</t>
    <rPh sb="2" eb="3">
      <t>ニン</t>
    </rPh>
    <rPh sb="3" eb="5">
      <t>イジョウ</t>
    </rPh>
    <phoneticPr fontId="1"/>
  </si>
  <si>
    <t>平均(人)</t>
    <rPh sb="0" eb="1">
      <t>ヒラ</t>
    </rPh>
    <rPh sb="1" eb="2">
      <t>タモツ</t>
    </rPh>
    <rPh sb="3" eb="4">
      <t>ニン</t>
    </rPh>
    <phoneticPr fontId="1"/>
  </si>
  <si>
    <t>60％未満</t>
    <rPh sb="3" eb="5">
      <t>ミマン</t>
    </rPh>
    <phoneticPr fontId="1"/>
  </si>
  <si>
    <t>95～100％未満</t>
    <rPh sb="7" eb="9">
      <t>ミマン</t>
    </rPh>
    <phoneticPr fontId="1"/>
  </si>
  <si>
    <t>50％以上</t>
    <rPh sb="3" eb="5">
      <t>イジョウ</t>
    </rPh>
    <phoneticPr fontId="1"/>
  </si>
  <si>
    <t>エラー・
無回答</t>
    <rPh sb="5" eb="8">
      <t>ムカイトウ</t>
    </rPh>
    <phoneticPr fontId="1"/>
  </si>
  <si>
    <t>最大
（人）</t>
    <rPh sb="0" eb="2">
      <t>サイダイ</t>
    </rPh>
    <rPh sb="4" eb="5">
      <t>ヒト</t>
    </rPh>
    <phoneticPr fontId="1"/>
  </si>
  <si>
    <t>有老（計）</t>
    <rPh sb="0" eb="1">
      <t>ユウ</t>
    </rPh>
    <rPh sb="1" eb="2">
      <t>ロウ</t>
    </rPh>
    <rPh sb="3" eb="4">
      <t>ケイ</t>
    </rPh>
    <phoneticPr fontId="1"/>
  </si>
  <si>
    <t>特定施設（再掲）</t>
    <rPh sb="0" eb="2">
      <t>トクテイ</t>
    </rPh>
    <rPh sb="2" eb="4">
      <t>シセツ</t>
    </rPh>
    <rPh sb="5" eb="7">
      <t>サイケイ</t>
    </rPh>
    <phoneticPr fontId="1"/>
  </si>
  <si>
    <t>なし</t>
  </si>
  <si>
    <t>サービス付き
高齢者向け住宅
（非特定施設）</t>
    <rPh sb="4" eb="5">
      <t>ツ</t>
    </rPh>
    <rPh sb="7" eb="10">
      <t>コウレイシャ</t>
    </rPh>
    <rPh sb="10" eb="11">
      <t>ム</t>
    </rPh>
    <rPh sb="12" eb="14">
      <t>ジュウタク</t>
    </rPh>
    <rPh sb="16" eb="17">
      <t>ヒ</t>
    </rPh>
    <rPh sb="17" eb="19">
      <t>トクテイ</t>
    </rPh>
    <rPh sb="19" eb="21">
      <t>シセツ</t>
    </rPh>
    <phoneticPr fontId="1"/>
  </si>
  <si>
    <t>サービス付き
高齢者向け住宅
（計）</t>
    <rPh sb="4" eb="5">
      <t>ツ</t>
    </rPh>
    <rPh sb="7" eb="10">
      <t>コウレイシャ</t>
    </rPh>
    <rPh sb="10" eb="11">
      <t>ム</t>
    </rPh>
    <rPh sb="12" eb="14">
      <t>ジュウタク</t>
    </rPh>
    <rPh sb="16" eb="17">
      <t>ケイ</t>
    </rPh>
    <phoneticPr fontId="1"/>
  </si>
  <si>
    <t>（再掲）特定施設</t>
    <rPh sb="4" eb="6">
      <t>トクテイ</t>
    </rPh>
    <rPh sb="6" eb="8">
      <t>シセツ</t>
    </rPh>
    <phoneticPr fontId="1"/>
  </si>
  <si>
    <t>有料老人ホーム
（計）</t>
    <rPh sb="0" eb="4">
      <t>ユウリョウロウジン</t>
    </rPh>
    <rPh sb="9" eb="10">
      <t>ケイ</t>
    </rPh>
    <phoneticPr fontId="1"/>
  </si>
  <si>
    <t>介護付
有料老人ホーム</t>
    <rPh sb="0" eb="3">
      <t>カイゴツキ</t>
    </rPh>
    <rPh sb="4" eb="11">
      <t>ユロ</t>
    </rPh>
    <phoneticPr fontId="1"/>
  </si>
  <si>
    <t>住宅型
有料老人ホーム</t>
    <rPh sb="0" eb="2">
      <t>ジュウタク</t>
    </rPh>
    <rPh sb="2" eb="3">
      <t>カタ</t>
    </rPh>
    <rPh sb="4" eb="11">
      <t>ユロ</t>
    </rPh>
    <phoneticPr fontId="1"/>
  </si>
  <si>
    <t>併設事業所等と兼務の看護職員がいる</t>
  </si>
  <si>
    <t>いずれもいない</t>
  </si>
  <si>
    <t>①～③計</t>
    <rPh sb="3" eb="4">
      <t>ケイ</t>
    </rPh>
    <phoneticPr fontId="1"/>
  </si>
  <si>
    <t>末梢静脈からの点滴</t>
  </si>
  <si>
    <t>尿道カテーテルの管理</t>
  </si>
  <si>
    <t>レスピレータの管理</t>
  </si>
  <si>
    <t>インスリンの注射</t>
  </si>
  <si>
    <t>疼痛の管理</t>
  </si>
  <si>
    <t>居室における看取り</t>
    <rPh sb="0" eb="2">
      <t>キョシツ</t>
    </rPh>
    <rPh sb="6" eb="8">
      <t>ミト</t>
    </rPh>
    <phoneticPr fontId="10"/>
  </si>
  <si>
    <t>居室における看取り以外の逝去</t>
    <rPh sb="0" eb="2">
      <t>キョシツ</t>
    </rPh>
    <rPh sb="6" eb="8">
      <t>ミト</t>
    </rPh>
    <rPh sb="9" eb="11">
      <t>イガイ</t>
    </rPh>
    <rPh sb="12" eb="14">
      <t>セイキョ</t>
    </rPh>
    <phoneticPr fontId="10"/>
  </si>
  <si>
    <t>居室における逝去（看取りか看取り以外かは不明）</t>
    <rPh sb="0" eb="2">
      <t>キョシツ</t>
    </rPh>
    <rPh sb="6" eb="8">
      <t>セイキョ</t>
    </rPh>
    <rPh sb="9" eb="11">
      <t>ミト</t>
    </rPh>
    <rPh sb="13" eb="15">
      <t>ミト</t>
    </rPh>
    <rPh sb="16" eb="18">
      <t>イガイ</t>
    </rPh>
    <rPh sb="20" eb="22">
      <t>フメイ</t>
    </rPh>
    <phoneticPr fontId="10"/>
  </si>
  <si>
    <t>病院・診療所で逝去</t>
    <rPh sb="0" eb="2">
      <t>ヒヨ</t>
    </rPh>
    <rPh sb="3" eb="6">
      <t>シンリョウショ</t>
    </rPh>
    <rPh sb="7" eb="9">
      <t>セイキョ</t>
    </rPh>
    <phoneticPr fontId="10"/>
  </si>
  <si>
    <t>その他</t>
    <rPh sb="2" eb="3">
      <t>タ</t>
    </rPh>
    <phoneticPr fontId="10"/>
  </si>
  <si>
    <t>重複を除いたその他の実人数</t>
    <rPh sb="8" eb="9">
      <t>タ</t>
    </rPh>
    <rPh sb="10" eb="11">
      <t>ジツ</t>
    </rPh>
    <rPh sb="11" eb="13">
      <t>ニンズウ</t>
    </rPh>
    <phoneticPr fontId="1"/>
  </si>
  <si>
    <t>常に夜勤または宿直の看護職員（併設事業所と兼務の場合を含む）が対応</t>
  </si>
  <si>
    <t>連携している</t>
  </si>
  <si>
    <t>連携していないが、近くにある</t>
  </si>
  <si>
    <t>連携しておらず、近くにもない</t>
  </si>
  <si>
    <t>併設・隣接の病院・診療所あり</t>
    <rPh sb="0" eb="2">
      <t>ヘイセツ</t>
    </rPh>
    <rPh sb="3" eb="5">
      <t>リンセツ</t>
    </rPh>
    <rPh sb="6" eb="8">
      <t>ビョウイン</t>
    </rPh>
    <rPh sb="9" eb="12">
      <t>シンリョウジョ</t>
    </rPh>
    <phoneticPr fontId="1"/>
  </si>
  <si>
    <t>併設・隣接の病院・診療所なし</t>
    <rPh sb="0" eb="2">
      <t>ヘイセツ</t>
    </rPh>
    <rPh sb="3" eb="5">
      <t>リンセツ</t>
    </rPh>
    <rPh sb="6" eb="8">
      <t>ビョウイン</t>
    </rPh>
    <rPh sb="9" eb="12">
      <t>シンリョウジョ</t>
    </rPh>
    <phoneticPr fontId="1"/>
  </si>
  <si>
    <t>2018～2020年</t>
    <rPh sb="9" eb="10">
      <t>ネン</t>
    </rPh>
    <phoneticPr fontId="1"/>
  </si>
  <si>
    <t>有老（計）</t>
    <phoneticPr fontId="1"/>
  </si>
  <si>
    <t>介護付有料老人ホーム</t>
    <phoneticPr fontId="1"/>
  </si>
  <si>
    <t>住宅型有料老人ホーム</t>
    <phoneticPr fontId="1"/>
  </si>
  <si>
    <t>サービス付（計）</t>
    <phoneticPr fontId="1"/>
  </si>
  <si>
    <t>サービス付（非特）</t>
    <phoneticPr fontId="1"/>
  </si>
  <si>
    <t>特定施設（再掲）</t>
    <phoneticPr fontId="1"/>
  </si>
  <si>
    <t>重複を除いた実際の入居者数</t>
    <phoneticPr fontId="1"/>
  </si>
  <si>
    <t>居室における逝去
（看取りか看取り以外かは不明）</t>
    <rPh sb="0" eb="2">
      <t>キョシツ</t>
    </rPh>
    <rPh sb="6" eb="8">
      <t>セイキョ</t>
    </rPh>
    <rPh sb="10" eb="12">
      <t>ミト</t>
    </rPh>
    <rPh sb="14" eb="16">
      <t>ミト</t>
    </rPh>
    <rPh sb="17" eb="19">
      <t>イガイ</t>
    </rPh>
    <rPh sb="21" eb="23">
      <t>フメイ</t>
    </rPh>
    <phoneticPr fontId="10"/>
  </si>
  <si>
    <t>－</t>
  </si>
  <si>
    <t>上下５％カット平均(円)　※0を含む</t>
    <rPh sb="0" eb="2">
      <t>ジョウゲ</t>
    </rPh>
    <rPh sb="7" eb="8">
      <t>ヒラ</t>
    </rPh>
    <rPh sb="8" eb="9">
      <t>タモツ</t>
    </rPh>
    <rPh sb="10" eb="11">
      <t>エン</t>
    </rPh>
    <phoneticPr fontId="4"/>
  </si>
  <si>
    <t>上下５％カット平均(円)　※0を含まない</t>
    <rPh sb="0" eb="2">
      <t>ジョウゲ</t>
    </rPh>
    <rPh sb="7" eb="8">
      <t>ヒラ</t>
    </rPh>
    <rPh sb="8" eb="9">
      <t>タモツ</t>
    </rPh>
    <rPh sb="10" eb="11">
      <t>エン</t>
    </rPh>
    <phoneticPr fontId="4"/>
  </si>
  <si>
    <t>看取り（加算あり）</t>
    <rPh sb="0" eb="2">
      <t>ミト</t>
    </rPh>
    <rPh sb="4" eb="6">
      <t>カサン</t>
    </rPh>
    <phoneticPr fontId="1"/>
  </si>
  <si>
    <t>看取り（加算なし）</t>
    <rPh sb="0" eb="2">
      <t>ミト</t>
    </rPh>
    <rPh sb="4" eb="6">
      <t>カサン</t>
    </rPh>
    <phoneticPr fontId="1"/>
  </si>
  <si>
    <t>居室における看取り（加算あり）</t>
    <rPh sb="0" eb="2">
      <t>キョシツ</t>
    </rPh>
    <rPh sb="6" eb="8">
      <t>ミト</t>
    </rPh>
    <rPh sb="10" eb="12">
      <t>カサン</t>
    </rPh>
    <phoneticPr fontId="1"/>
  </si>
  <si>
    <t>居室における看取り（加算なし）</t>
    <rPh sb="0" eb="2">
      <t>キョシツ</t>
    </rPh>
    <rPh sb="6" eb="8">
      <t>ミト</t>
    </rPh>
    <rPh sb="10" eb="12">
      <t>カサン</t>
    </rPh>
    <phoneticPr fontId="1"/>
  </si>
  <si>
    <t>居室における看取り以外</t>
    <rPh sb="0" eb="2">
      <t>キョシツ</t>
    </rPh>
    <rPh sb="6" eb="8">
      <t>ミト</t>
    </rPh>
    <rPh sb="9" eb="11">
      <t>イガイ</t>
    </rPh>
    <phoneticPr fontId="1"/>
  </si>
  <si>
    <t>合同会社・合資会社、有限会社</t>
    <rPh sb="0" eb="2">
      <t>ゴウドウ</t>
    </rPh>
    <rPh sb="2" eb="4">
      <t>カイシャ</t>
    </rPh>
    <rPh sb="5" eb="7">
      <t>ゴウシ</t>
    </rPh>
    <rPh sb="7" eb="9">
      <t>カイシャ</t>
    </rPh>
    <phoneticPr fontId="1"/>
  </si>
  <si>
    <t>問２(2) 施設の立地しているエリアの特性</t>
    <rPh sb="0" eb="1">
      <t>トイ</t>
    </rPh>
    <rPh sb="6" eb="8">
      <t>シセツ</t>
    </rPh>
    <rPh sb="9" eb="11">
      <t>リッチ</t>
    </rPh>
    <rPh sb="19" eb="21">
      <t>トクセイ</t>
    </rPh>
    <phoneticPr fontId="1"/>
  </si>
  <si>
    <t>低層住宅中心の住宅地</t>
  </si>
  <si>
    <t>中高層住宅の多い住宅地</t>
  </si>
  <si>
    <t>商業施設と住宅が混在する地域</t>
  </si>
  <si>
    <t>幹線道路等に沿った住宅地・集落等</t>
  </si>
  <si>
    <t>住宅地の中に農地が点在するような田園地域</t>
  </si>
  <si>
    <t>大規模商業施設や駅等に近接する都市的地域</t>
  </si>
  <si>
    <t>工場・物流拠点・倉庫等の多い地域</t>
  </si>
  <si>
    <t>市街地から離れた地域（市街化調整区域。離島等を含む）</t>
  </si>
  <si>
    <t>設置あり</t>
    <rPh sb="0" eb="2">
      <t>セッチ</t>
    </rPh>
    <phoneticPr fontId="1"/>
  </si>
  <si>
    <t>設置なし</t>
    <rPh sb="0" eb="2">
      <t>セッチ</t>
    </rPh>
    <phoneticPr fontId="1"/>
  </si>
  <si>
    <t>Ⅲ　施設における職員体制等　</t>
    <phoneticPr fontId="1"/>
  </si>
  <si>
    <t>時間単位のシフトで住まい担当を配置（住まい内で勤務）</t>
  </si>
  <si>
    <t>住まいの職員は配置しておらず、併設・隣接事業所の職員が兼務で対応</t>
  </si>
  <si>
    <t>住まいの職員は配置しておらず、併設・隣接以外の関連法人の事業所の職員がコール対応</t>
  </si>
  <si>
    <t>住まいの職員は配置しておらず、別の場所にあるセンター等からモニター管理する</t>
  </si>
  <si>
    <t>夜間も含めて常に職員がいる</t>
  </si>
  <si>
    <t>平日日中は常に職員がいる</t>
  </si>
  <si>
    <t>平日日中の一部の決まった時間帯に職員がいる</t>
  </si>
  <si>
    <t>住まいで勤務するすべての職員が保有</t>
  </si>
  <si>
    <t>一部保有している職員がいる</t>
  </si>
  <si>
    <t>保有している職員はいない</t>
  </si>
  <si>
    <t>10～14人</t>
    <rPh sb="5" eb="6">
      <t>ニン</t>
    </rPh>
    <phoneticPr fontId="1"/>
  </si>
  <si>
    <t>いる</t>
    <phoneticPr fontId="1"/>
  </si>
  <si>
    <t>住まい職員として専従の看護職員がいる</t>
    <phoneticPr fontId="1"/>
  </si>
  <si>
    <t>０人</t>
    <rPh sb="1" eb="2">
      <t>ニン</t>
    </rPh>
    <phoneticPr fontId="1"/>
  </si>
  <si>
    <t>通常、施設の看護職員（併設事業所と兼務の場合を含む）がオンコールで対応</t>
  </si>
  <si>
    <t>60％以上</t>
    <rPh sb="3" eb="5">
      <t>イジョウ</t>
    </rPh>
    <phoneticPr fontId="1"/>
  </si>
  <si>
    <t>問10(1)① 定員数</t>
    <rPh sb="8" eb="10">
      <t>テイイン</t>
    </rPh>
    <rPh sb="10" eb="11">
      <t>スウ</t>
    </rPh>
    <phoneticPr fontId="1"/>
  </si>
  <si>
    <t>問10(1)② 入居者総数</t>
    <rPh sb="8" eb="11">
      <t>ニュウキョシャ</t>
    </rPh>
    <rPh sb="11" eb="13">
      <t>ソウスウ</t>
    </rPh>
    <phoneticPr fontId="1"/>
  </si>
  <si>
    <t>問10(2) 年齢別入居者数（人数積み上げ）</t>
    <rPh sb="7" eb="9">
      <t>ネンレイ</t>
    </rPh>
    <rPh sb="9" eb="10">
      <t>ベツ</t>
    </rPh>
    <rPh sb="10" eb="13">
      <t>ニュウキョシャ</t>
    </rPh>
    <rPh sb="13" eb="14">
      <t>カズ</t>
    </rPh>
    <rPh sb="15" eb="17">
      <t>ニンズウ</t>
    </rPh>
    <rPh sb="17" eb="18">
      <t>ツ</t>
    </rPh>
    <rPh sb="19" eb="20">
      <t>ア</t>
    </rPh>
    <phoneticPr fontId="1"/>
  </si>
  <si>
    <t>問10(3) 要介護度別入居者数（人数積み上げ）</t>
    <rPh sb="7" eb="10">
      <t>ヨウカイゴ</t>
    </rPh>
    <rPh sb="10" eb="11">
      <t>ド</t>
    </rPh>
    <rPh sb="11" eb="12">
      <t>ベツ</t>
    </rPh>
    <rPh sb="12" eb="15">
      <t>ニュウキョシャ</t>
    </rPh>
    <rPh sb="15" eb="16">
      <t>カズ</t>
    </rPh>
    <rPh sb="17" eb="19">
      <t>ニンズウ</t>
    </rPh>
    <rPh sb="19" eb="20">
      <t>ツ</t>
    </rPh>
    <rPh sb="21" eb="22">
      <t>ア</t>
    </rPh>
    <phoneticPr fontId="1"/>
  </si>
  <si>
    <t>問10(3) 施設単位の平均要介護度（自立を含まない）</t>
    <rPh sb="7" eb="9">
      <t>シセツ</t>
    </rPh>
    <rPh sb="9" eb="11">
      <t>タンイ</t>
    </rPh>
    <rPh sb="12" eb="14">
      <t>ヘイキン</t>
    </rPh>
    <rPh sb="14" eb="18">
      <t>ヨウカイゴド</t>
    </rPh>
    <rPh sb="22" eb="23">
      <t>フク</t>
    </rPh>
    <phoneticPr fontId="1"/>
  </si>
  <si>
    <t>問10(3) 施設単位の平均要介護度（自立を含む）</t>
    <rPh sb="7" eb="9">
      <t>シセツ</t>
    </rPh>
    <rPh sb="9" eb="11">
      <t>タンイ</t>
    </rPh>
    <rPh sb="12" eb="14">
      <t>ヘイキン</t>
    </rPh>
    <rPh sb="14" eb="18">
      <t>ヨウカイゴド</t>
    </rPh>
    <phoneticPr fontId="1"/>
  </si>
  <si>
    <t>問10(4) 認知症の程度別入居者数（人数積み上げ）</t>
    <rPh sb="7" eb="10">
      <t>ニンチショウ</t>
    </rPh>
    <rPh sb="11" eb="13">
      <t>テイド</t>
    </rPh>
    <rPh sb="13" eb="14">
      <t>ベツ</t>
    </rPh>
    <rPh sb="14" eb="17">
      <t>ニュウキョシャ</t>
    </rPh>
    <rPh sb="17" eb="18">
      <t>スウ</t>
    </rPh>
    <rPh sb="19" eb="21">
      <t>ニンズウ</t>
    </rPh>
    <rPh sb="21" eb="22">
      <t>ツ</t>
    </rPh>
    <rPh sb="23" eb="24">
      <t>ア</t>
    </rPh>
    <phoneticPr fontId="1"/>
  </si>
  <si>
    <t>問10(5) 医療処置を有する入居者数</t>
    <rPh sb="7" eb="9">
      <t>イリョウ</t>
    </rPh>
    <rPh sb="9" eb="11">
      <t>ショチ</t>
    </rPh>
    <rPh sb="12" eb="13">
      <t>ユウ</t>
    </rPh>
    <rPh sb="15" eb="18">
      <t>ニュウキョシャ</t>
    </rPh>
    <rPh sb="18" eb="19">
      <t>スウ</t>
    </rPh>
    <phoneticPr fontId="1"/>
  </si>
  <si>
    <t>Ⅳ　現在の入居者の状況　</t>
    <phoneticPr fontId="1"/>
  </si>
  <si>
    <t>問10(1)①② 入居率</t>
    <rPh sb="9" eb="11">
      <t>ニュウキョ</t>
    </rPh>
    <rPh sb="11" eb="12">
      <t>リツ</t>
    </rPh>
    <phoneticPr fontId="1"/>
  </si>
  <si>
    <t>問10(3) 入居者総数における要介護３以上の入居者の割合</t>
    <rPh sb="7" eb="10">
      <t>ニュウキョシャ</t>
    </rPh>
    <rPh sb="10" eb="12">
      <t>ソウスウ</t>
    </rPh>
    <rPh sb="16" eb="19">
      <t>ヨウカイゴ</t>
    </rPh>
    <rPh sb="20" eb="22">
      <t>イジョウ</t>
    </rPh>
    <rPh sb="23" eb="26">
      <t>ニュウキョシャ</t>
    </rPh>
    <rPh sb="27" eb="29">
      <t>ワリアイ</t>
    </rPh>
    <phoneticPr fontId="1"/>
  </si>
  <si>
    <t>膀胱ろう・ストーマ</t>
  </si>
  <si>
    <t>｢たんの吸引｣「胃ろう・腸ろうの管理」「経鼻経管栄養の管理」「尿道カテーテルの管理」「酸素療法」「インスリンの注射」のいずれかを要する実人数</t>
    <rPh sb="64" eb="65">
      <t>ヨウ</t>
    </rPh>
    <rPh sb="67" eb="68">
      <t>ジツ</t>
    </rPh>
    <rPh sb="68" eb="70">
      <t>ニンズウ</t>
    </rPh>
    <phoneticPr fontId="1"/>
  </si>
  <si>
    <t>問10(5) 入居者総数における医療処置を有する入居者の割合（人数積み上げ）（①～⑮まで全て回答している施設のみ）</t>
    <rPh sb="7" eb="10">
      <t>ニュウキョシャ</t>
    </rPh>
    <rPh sb="10" eb="12">
      <t>ソウスウ</t>
    </rPh>
    <rPh sb="16" eb="18">
      <t>イリョウ</t>
    </rPh>
    <rPh sb="18" eb="20">
      <t>ショチ</t>
    </rPh>
    <rPh sb="21" eb="22">
      <t>ユウ</t>
    </rPh>
    <rPh sb="24" eb="27">
      <t>ニュウキョシャ</t>
    </rPh>
    <rPh sb="28" eb="30">
      <t>ワリアイ</t>
    </rPh>
    <rPh sb="44" eb="45">
      <t>スベ</t>
    </rPh>
    <rPh sb="46" eb="48">
      <t>カイトウ</t>
    </rPh>
    <rPh sb="52" eb="54">
      <t>シセツ</t>
    </rPh>
    <phoneticPr fontId="1"/>
  </si>
  <si>
    <t>レスピレータの管理</t>
    <phoneticPr fontId="1"/>
  </si>
  <si>
    <t>｢たんの吸引｣「胃ろう・腸ろうの管理」「経鼻経管栄養の管理」「尿道カテーテルの管理」「酸素療法」「インスリンの注射」のいずれかを要する実人数</t>
    <rPh sb="4" eb="6">
      <t>キュウイン</t>
    </rPh>
    <rPh sb="8" eb="9">
      <t>イ</t>
    </rPh>
    <rPh sb="12" eb="13">
      <t>チョウ</t>
    </rPh>
    <rPh sb="16" eb="18">
      <t>カンリ</t>
    </rPh>
    <rPh sb="20" eb="22">
      <t>ケイビ</t>
    </rPh>
    <rPh sb="22" eb="26">
      <t>ケイカンエイヨウ</t>
    </rPh>
    <rPh sb="27" eb="29">
      <t>カンリ</t>
    </rPh>
    <rPh sb="31" eb="33">
      <t>ニョウドウ</t>
    </rPh>
    <rPh sb="39" eb="41">
      <t>カンリ</t>
    </rPh>
    <rPh sb="43" eb="45">
      <t>サンソ</t>
    </rPh>
    <rPh sb="45" eb="47">
      <t>リョウホウ</t>
    </rPh>
    <rPh sb="55" eb="57">
      <t>チュウシャ</t>
    </rPh>
    <rPh sb="64" eb="65">
      <t>ヨウ</t>
    </rPh>
    <rPh sb="67" eb="68">
      <t>ミ</t>
    </rPh>
    <rPh sb="68" eb="70">
      <t>ニンズウ</t>
    </rPh>
    <phoneticPr fontId="1"/>
  </si>
  <si>
    <t xml:space="preserve">Ⅴ 入退去の状況 </t>
    <rPh sb="2" eb="5">
      <t>ニュウタイキョ</t>
    </rPh>
    <rPh sb="6" eb="8">
      <t>ジョウキョウ</t>
    </rPh>
    <phoneticPr fontId="1"/>
  </si>
  <si>
    <t>病院・診療所</t>
  </si>
  <si>
    <t>１～10人未満</t>
    <rPh sb="4" eb="5">
      <t>ニン</t>
    </rPh>
    <rPh sb="5" eb="7">
      <t>ミマン</t>
    </rPh>
    <phoneticPr fontId="1"/>
  </si>
  <si>
    <t>10～20人未満</t>
    <rPh sb="5" eb="6">
      <t>ニン</t>
    </rPh>
    <rPh sb="6" eb="8">
      <t>ミマン</t>
    </rPh>
    <phoneticPr fontId="1"/>
  </si>
  <si>
    <t>６～９人</t>
    <rPh sb="3" eb="4">
      <t>ニン</t>
    </rPh>
    <phoneticPr fontId="1"/>
  </si>
  <si>
    <t>15人以上</t>
    <rPh sb="2" eb="3">
      <t>ニン</t>
    </rPh>
    <rPh sb="3" eb="5">
      <t>イジョウ</t>
    </rPh>
    <phoneticPr fontId="1"/>
  </si>
  <si>
    <t>３人未満</t>
    <rPh sb="1" eb="2">
      <t>ニン</t>
    </rPh>
    <rPh sb="2" eb="4">
      <t>ミマン</t>
    </rPh>
    <phoneticPr fontId="1"/>
  </si>
  <si>
    <t>３～５人</t>
    <rPh sb="3" eb="4">
      <t>ニン</t>
    </rPh>
    <phoneticPr fontId="1"/>
  </si>
  <si>
    <t>３～６人未満</t>
    <rPh sb="3" eb="4">
      <t>ニン</t>
    </rPh>
    <rPh sb="4" eb="6">
      <t>ミマン</t>
    </rPh>
    <phoneticPr fontId="1"/>
  </si>
  <si>
    <t>６～10人未満</t>
    <rPh sb="4" eb="5">
      <t>ニン</t>
    </rPh>
    <rPh sb="5" eb="7">
      <t>ミマン</t>
    </rPh>
    <phoneticPr fontId="1"/>
  </si>
  <si>
    <t>５％未満</t>
    <rPh sb="2" eb="4">
      <t>ミマン</t>
    </rPh>
    <phoneticPr fontId="1"/>
  </si>
  <si>
    <t>５～10％未満</t>
    <rPh sb="5" eb="7">
      <t>ミマン</t>
    </rPh>
    <phoneticPr fontId="1"/>
  </si>
  <si>
    <t>20％以上</t>
    <rPh sb="3" eb="5">
      <t>イジョウ</t>
    </rPh>
    <phoneticPr fontId="1"/>
  </si>
  <si>
    <t>平均(％)　※0を含む</t>
    <rPh sb="0" eb="1">
      <t>ヒラ</t>
    </rPh>
    <rPh sb="1" eb="2">
      <t>タモツ</t>
    </rPh>
    <rPh sb="9" eb="10">
      <t>フク</t>
    </rPh>
    <phoneticPr fontId="1"/>
  </si>
  <si>
    <t>平均(％)　※0を含まない</t>
    <rPh sb="0" eb="1">
      <t>ヒラ</t>
    </rPh>
    <rPh sb="1" eb="2">
      <t>タモツ</t>
    </rPh>
    <rPh sb="9" eb="10">
      <t>フク</t>
    </rPh>
    <phoneticPr fontId="1"/>
  </si>
  <si>
    <t>６人以上</t>
    <rPh sb="1" eb="2">
      <t>ニン</t>
    </rPh>
    <rPh sb="2" eb="4">
      <t>イジョウ</t>
    </rPh>
    <phoneticPr fontId="1"/>
  </si>
  <si>
    <t>４～６人未満</t>
    <rPh sb="3" eb="4">
      <t>ニン</t>
    </rPh>
    <rPh sb="4" eb="6">
      <t>ミマン</t>
    </rPh>
    <phoneticPr fontId="1"/>
  </si>
  <si>
    <t>50～100％未満</t>
    <rPh sb="7" eb="9">
      <t>ミマン</t>
    </rPh>
    <phoneticPr fontId="1"/>
  </si>
  <si>
    <t>5％未満</t>
    <rPh sb="2" eb="4">
      <t>ミマン</t>
    </rPh>
    <phoneticPr fontId="1"/>
  </si>
  <si>
    <t>5～10％未満</t>
    <rPh sb="5" eb="7">
      <t>ミマン</t>
    </rPh>
    <phoneticPr fontId="1"/>
  </si>
  <si>
    <t>介護保険</t>
    <rPh sb="0" eb="2">
      <t>カイゴ</t>
    </rPh>
    <rPh sb="2" eb="4">
      <t>ホケン</t>
    </rPh>
    <phoneticPr fontId="1"/>
  </si>
  <si>
    <t>医療保険</t>
    <rPh sb="0" eb="2">
      <t>イリョウ</t>
    </rPh>
    <rPh sb="2" eb="4">
      <t>ホケン</t>
    </rPh>
    <phoneticPr fontId="1"/>
  </si>
  <si>
    <t>要介護１</t>
  </si>
  <si>
    <t>要介護２</t>
  </si>
  <si>
    <t>要介護３</t>
  </si>
  <si>
    <t>要介護４</t>
  </si>
  <si>
    <t>要介護５</t>
  </si>
  <si>
    <t>60～100％未満</t>
    <rPh sb="7" eb="9">
      <t>ミマン</t>
    </rPh>
    <phoneticPr fontId="1"/>
  </si>
  <si>
    <t>０％</t>
    <phoneticPr fontId="1"/>
  </si>
  <si>
    <t>30～60％未満</t>
    <rPh sb="6" eb="8">
      <t>ミマン</t>
    </rPh>
    <phoneticPr fontId="1"/>
  </si>
  <si>
    <t>100％</t>
    <phoneticPr fontId="1"/>
  </si>
  <si>
    <t>１～２人</t>
    <rPh sb="3" eb="4">
      <t>ニン</t>
    </rPh>
    <phoneticPr fontId="1"/>
  </si>
  <si>
    <t>注）本設問に「無回答」だった49件は、発送時情報ですべて特定施設であったことが確認されているが、指定の種類は不明</t>
    <rPh sb="0" eb="1">
      <t>チュウ</t>
    </rPh>
    <rPh sb="2" eb="3">
      <t>ホン</t>
    </rPh>
    <rPh sb="3" eb="5">
      <t>セツモン</t>
    </rPh>
    <rPh sb="7" eb="10">
      <t>ムカイトウ</t>
    </rPh>
    <rPh sb="16" eb="17">
      <t>ケン</t>
    </rPh>
    <rPh sb="19" eb="21">
      <t>ハッソウ</t>
    </rPh>
    <rPh sb="21" eb="22">
      <t>ジ</t>
    </rPh>
    <rPh sb="22" eb="24">
      <t>ジョウホウ</t>
    </rPh>
    <rPh sb="28" eb="30">
      <t>トクテイ</t>
    </rPh>
    <rPh sb="30" eb="32">
      <t>シセツ</t>
    </rPh>
    <rPh sb="39" eb="41">
      <t>カクニン</t>
    </rPh>
    <rPh sb="48" eb="50">
      <t>シテイ</t>
    </rPh>
    <rPh sb="51" eb="53">
      <t>シュルイ</t>
    </rPh>
    <rPh sb="54" eb="56">
      <t>フメイ</t>
    </rPh>
    <phoneticPr fontId="1"/>
  </si>
  <si>
    <t>問10(4) 入居者総数における重度認知症（Ⅱ～Ｍ）者の割合</t>
    <rPh sb="7" eb="10">
      <t>ニュウキョシャ</t>
    </rPh>
    <rPh sb="10" eb="12">
      <t>ソウスウ</t>
    </rPh>
    <rPh sb="16" eb="18">
      <t>ジュウド</t>
    </rPh>
    <rPh sb="18" eb="21">
      <t>ニンチショウ</t>
    </rPh>
    <rPh sb="26" eb="27">
      <t>シャ</t>
    </rPh>
    <rPh sb="28" eb="30">
      <t>ワリアイ</t>
    </rPh>
    <phoneticPr fontId="1"/>
  </si>
  <si>
    <t>住宅型</t>
    <rPh sb="0" eb="2">
      <t>ジュウタク</t>
    </rPh>
    <rPh sb="2" eb="3">
      <t>カタ</t>
    </rPh>
    <phoneticPr fontId="1"/>
  </si>
  <si>
    <t>サ付（非特）</t>
    <rPh sb="1" eb="2">
      <t>ツキ</t>
    </rPh>
    <rPh sb="3" eb="4">
      <t>ヒ</t>
    </rPh>
    <rPh sb="4" eb="5">
      <t>トク</t>
    </rPh>
    <phoneticPr fontId="1"/>
  </si>
  <si>
    <t>25％未満</t>
    <rPh sb="3" eb="5">
      <t>ミマン</t>
    </rPh>
    <phoneticPr fontId="10"/>
  </si>
  <si>
    <t>25～50％未満</t>
    <rPh sb="6" eb="8">
      <t>ミマン</t>
    </rPh>
    <phoneticPr fontId="10"/>
  </si>
  <si>
    <t>50～75％未満</t>
    <rPh sb="6" eb="8">
      <t>ミマン</t>
    </rPh>
    <phoneticPr fontId="10"/>
  </si>
  <si>
    <t>75～100％未満</t>
    <rPh sb="7" eb="9">
      <t>ミマン</t>
    </rPh>
    <phoneticPr fontId="10"/>
  </si>
  <si>
    <t>エラー・無回答</t>
    <rPh sb="4" eb="7">
      <t>ムカイトウ</t>
    </rPh>
    <phoneticPr fontId="10"/>
  </si>
  <si>
    <t>全　　体</t>
    <rPh sb="0" eb="1">
      <t>ゼン</t>
    </rPh>
    <rPh sb="3" eb="4">
      <t>カラダ</t>
    </rPh>
    <phoneticPr fontId="10"/>
  </si>
  <si>
    <t>平均(円)　※0を含む</t>
    <rPh sb="0" eb="1">
      <t>ヒラ</t>
    </rPh>
    <rPh sb="1" eb="2">
      <t>タモツ</t>
    </rPh>
    <rPh sb="3" eb="4">
      <t>エン</t>
    </rPh>
    <phoneticPr fontId="1"/>
  </si>
  <si>
    <t>平均(人)　※0を含む</t>
    <rPh sb="0" eb="1">
      <t>ヒラ</t>
    </rPh>
    <rPh sb="1" eb="2">
      <t>タモツ</t>
    </rPh>
    <rPh sb="3" eb="4">
      <t>ニン</t>
    </rPh>
    <phoneticPr fontId="1"/>
  </si>
  <si>
    <t>平均(％)　※0を含む</t>
    <rPh sb="0" eb="1">
      <t>ヒラ</t>
    </rPh>
    <rPh sb="1" eb="2">
      <t>タモツ</t>
    </rPh>
    <phoneticPr fontId="1"/>
  </si>
  <si>
    <t>平均(箇所)　※0を含む</t>
    <rPh sb="0" eb="1">
      <t>ヒラ</t>
    </rPh>
    <rPh sb="1" eb="2">
      <t>タモツ</t>
    </rPh>
    <rPh sb="3" eb="5">
      <t>カショ</t>
    </rPh>
    <rPh sb="10" eb="11">
      <t>フク</t>
    </rPh>
    <phoneticPr fontId="1"/>
  </si>
  <si>
    <t>平均(箇所)　※0を含まない</t>
    <rPh sb="0" eb="1">
      <t>ヒラ</t>
    </rPh>
    <rPh sb="1" eb="2">
      <t>タモツ</t>
    </rPh>
    <rPh sb="3" eb="5">
      <t>カショ</t>
    </rPh>
    <rPh sb="10" eb="11">
      <t>フク</t>
    </rPh>
    <phoneticPr fontId="1"/>
  </si>
  <si>
    <r>
      <t xml:space="preserve">平均
（人）
</t>
    </r>
    <r>
      <rPr>
        <sz val="8"/>
        <rFont val="ＭＳ Ｐ明朝"/>
        <family val="1"/>
        <charset val="128"/>
      </rPr>
      <t>※0含む</t>
    </r>
    <rPh sb="0" eb="2">
      <t>ヘイキン</t>
    </rPh>
    <rPh sb="4" eb="5">
      <t>ヒト</t>
    </rPh>
    <rPh sb="9" eb="10">
      <t>フク</t>
    </rPh>
    <phoneticPr fontId="1"/>
  </si>
  <si>
    <r>
      <t xml:space="preserve">平均
（人）
</t>
    </r>
    <r>
      <rPr>
        <sz val="7.5"/>
        <rFont val="ＭＳ Ｐ明朝"/>
        <family val="1"/>
        <charset val="128"/>
      </rPr>
      <t>※0含まない</t>
    </r>
    <rPh sb="0" eb="2">
      <t>ヘイキン</t>
    </rPh>
    <rPh sb="4" eb="5">
      <t>ヒト</t>
    </rPh>
    <rPh sb="9" eb="10">
      <t>フク</t>
    </rPh>
    <phoneticPr fontId="1"/>
  </si>
  <si>
    <t>問10(5) 入居者総数に占める医療処置を有する入居者の割合</t>
    <rPh sb="7" eb="10">
      <t>ニュウキョシャ</t>
    </rPh>
    <rPh sb="10" eb="12">
      <t>ソウスウ</t>
    </rPh>
    <rPh sb="13" eb="14">
      <t>シ</t>
    </rPh>
    <rPh sb="16" eb="18">
      <t>イリョウ</t>
    </rPh>
    <rPh sb="18" eb="20">
      <t>ショチ</t>
    </rPh>
    <rPh sb="21" eb="22">
      <t>ユウ</t>
    </rPh>
    <rPh sb="24" eb="27">
      <t>ニュウキョシャ</t>
    </rPh>
    <rPh sb="28" eb="30">
      <t>ワリアイ</t>
    </rPh>
    <phoneticPr fontId="1"/>
  </si>
  <si>
    <t>10～15％未満</t>
    <rPh sb="6" eb="8">
      <t>ミマン</t>
    </rPh>
    <phoneticPr fontId="1"/>
  </si>
  <si>
    <t>15％以上</t>
    <rPh sb="3" eb="5">
      <t>イジョウ</t>
    </rPh>
    <phoneticPr fontId="1"/>
  </si>
  <si>
    <r>
      <t xml:space="preserve">平均
（％）
</t>
    </r>
    <r>
      <rPr>
        <sz val="8"/>
        <rFont val="ＭＳ Ｐ明朝"/>
        <family val="1"/>
        <charset val="128"/>
      </rPr>
      <t>※0含む</t>
    </r>
    <rPh sb="0" eb="2">
      <t>ヘイキン</t>
    </rPh>
    <rPh sb="9" eb="10">
      <t>フク</t>
    </rPh>
    <phoneticPr fontId="1"/>
  </si>
  <si>
    <r>
      <t xml:space="preserve">平均
（％）
</t>
    </r>
    <r>
      <rPr>
        <sz val="7.5"/>
        <rFont val="ＭＳ Ｐ明朝"/>
        <family val="1"/>
        <charset val="128"/>
      </rPr>
      <t>※0含まない</t>
    </r>
    <rPh sb="0" eb="2">
      <t>ヘイキン</t>
    </rPh>
    <rPh sb="9" eb="10">
      <t>フク</t>
    </rPh>
    <phoneticPr fontId="1"/>
  </si>
  <si>
    <t>無回答・不明</t>
    <rPh sb="0" eb="3">
      <t>ムカイトウ</t>
    </rPh>
    <rPh sb="4" eb="6">
      <t>フメイ</t>
    </rPh>
    <phoneticPr fontId="1"/>
  </si>
  <si>
    <t>1.0未満</t>
    <rPh sb="3" eb="5">
      <t>ミマン</t>
    </rPh>
    <phoneticPr fontId="1"/>
  </si>
  <si>
    <t>4.0以上</t>
    <rPh sb="3" eb="5">
      <t>イジョウ</t>
    </rPh>
    <phoneticPr fontId="1"/>
  </si>
  <si>
    <t>合同会社・合資会社・有限会社</t>
    <rPh sb="0" eb="2">
      <t>ゴウドウ</t>
    </rPh>
    <rPh sb="2" eb="4">
      <t>ガイシャ</t>
    </rPh>
    <rPh sb="5" eb="7">
      <t>ゴウシ</t>
    </rPh>
    <rPh sb="7" eb="9">
      <t>ガイシャ</t>
    </rPh>
    <phoneticPr fontId="1"/>
  </si>
  <si>
    <t>2021～2024年</t>
    <rPh sb="9" eb="10">
      <t>ネン</t>
    </rPh>
    <phoneticPr fontId="1"/>
  </si>
  <si>
    <t>問２(3) 入居時要件　①状態像</t>
    <rPh sb="0" eb="1">
      <t>トイ</t>
    </rPh>
    <rPh sb="6" eb="8">
      <t>ニュウキョ</t>
    </rPh>
    <rPh sb="8" eb="9">
      <t>ジ</t>
    </rPh>
    <rPh sb="9" eb="11">
      <t>ヨウケン</t>
    </rPh>
    <rPh sb="13" eb="15">
      <t>ジョウタイ</t>
    </rPh>
    <rPh sb="15" eb="16">
      <t>ゾウ</t>
    </rPh>
    <phoneticPr fontId="1"/>
  </si>
  <si>
    <t>問２(3) 入居時要件　②身元引受人</t>
    <rPh sb="0" eb="1">
      <t>トイ</t>
    </rPh>
    <rPh sb="6" eb="8">
      <t>ニュウキョ</t>
    </rPh>
    <rPh sb="8" eb="9">
      <t>ジ</t>
    </rPh>
    <rPh sb="9" eb="11">
      <t>ヨウケン</t>
    </rPh>
    <rPh sb="13" eb="15">
      <t>ミモト</t>
    </rPh>
    <rPh sb="15" eb="17">
      <t>ヒキウケ</t>
    </rPh>
    <rPh sb="17" eb="18">
      <t>ニン</t>
    </rPh>
    <phoneticPr fontId="1"/>
  </si>
  <si>
    <t>問２(4)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</si>
  <si>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r>
      <t>【問２(4)で「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」と回答した施設のみ】</t>
    </r>
    <rPh sb="1" eb="2">
      <t>トイ</t>
    </rPh>
    <rPh sb="8" eb="11">
      <t>イッパンガタ</t>
    </rPh>
    <rPh sb="12" eb="14">
      <t>カイゴ</t>
    </rPh>
    <rPh sb="16" eb="18">
      <t>カイゴ</t>
    </rPh>
    <rPh sb="18" eb="21">
      <t>センヨウガタ</t>
    </rPh>
    <rPh sb="40" eb="42">
      <t>イッパン</t>
    </rPh>
    <rPh sb="42" eb="43">
      <t>カタ</t>
    </rPh>
    <rPh sb="44" eb="46">
      <t>カイゴ</t>
    </rPh>
    <rPh sb="46" eb="48">
      <t>ヨボウ</t>
    </rPh>
    <rPh sb="51" eb="53">
      <t>カイトウ</t>
    </rPh>
    <rPh sb="55" eb="57">
      <t>シセツ</t>
    </rPh>
    <phoneticPr fontId="1"/>
  </si>
  <si>
    <t>問２(4)SQ(4)-1 指定の種類</t>
    <rPh sb="0" eb="1">
      <t>トイ</t>
    </rPh>
    <rPh sb="13" eb="15">
      <t>シテイ</t>
    </rPh>
    <rPh sb="16" eb="18">
      <t>シュルイ</t>
    </rPh>
    <phoneticPr fontId="1"/>
  </si>
  <si>
    <t>問２(5)① 総居室（住戸）数</t>
    <rPh sb="0" eb="1">
      <t>トイ</t>
    </rPh>
    <rPh sb="7" eb="8">
      <t>ソウ</t>
    </rPh>
    <rPh sb="8" eb="10">
      <t>キョシツ</t>
    </rPh>
    <rPh sb="11" eb="13">
      <t>ジュウコ</t>
    </rPh>
    <rPh sb="14" eb="15">
      <t>スウ</t>
    </rPh>
    <phoneticPr fontId="1"/>
  </si>
  <si>
    <t>問２(5)② 総居室（住戸）数における、居室内にトイレがある割合</t>
    <rPh sb="0" eb="1">
      <t>トイ</t>
    </rPh>
    <phoneticPr fontId="1"/>
  </si>
  <si>
    <t>問２(5)③ 入居している居室（住戸）数</t>
    <rPh sb="0" eb="1">
      <t>トイ</t>
    </rPh>
    <rPh sb="7" eb="9">
      <t>ニュウキョ</t>
    </rPh>
    <rPh sb="13" eb="15">
      <t>キョシツ</t>
    </rPh>
    <rPh sb="16" eb="18">
      <t>ジュウコ</t>
    </rPh>
    <rPh sb="19" eb="20">
      <t>スウ</t>
    </rPh>
    <phoneticPr fontId="1"/>
  </si>
  <si>
    <t>問２(5)①③ 居室稼働率</t>
    <rPh sb="0" eb="1">
      <t>トイ</t>
    </rPh>
    <rPh sb="8" eb="10">
      <t>キョシツ</t>
    </rPh>
    <rPh sb="10" eb="12">
      <t>カドウ</t>
    </rPh>
    <rPh sb="12" eb="13">
      <t>リツ</t>
    </rPh>
    <phoneticPr fontId="1"/>
  </si>
  <si>
    <t>区分して収支を算出している</t>
  </si>
  <si>
    <t>区分していない</t>
  </si>
  <si>
    <t>問３(1) 介護保険サービス部門と住宅部門の収支算出方法</t>
    <rPh sb="0" eb="1">
      <t>トイ</t>
    </rPh>
    <rPh sb="22" eb="24">
      <t>シュウシ</t>
    </rPh>
    <rPh sb="24" eb="26">
      <t>サンシュツ</t>
    </rPh>
    <rPh sb="26" eb="28">
      <t>ホウホウ</t>
    </rPh>
    <phoneticPr fontId="1"/>
  </si>
  <si>
    <r>
      <t>【問３(1)で「</t>
    </r>
    <r>
      <rPr>
        <sz val="9"/>
        <rFont val="ＭＳ Ｐゴシック"/>
        <family val="3"/>
        <charset val="128"/>
      </rPr>
      <t>区分していない</t>
    </r>
    <r>
      <rPr>
        <sz val="9"/>
        <rFont val="ＭＳ ゴシック"/>
        <family val="3"/>
        <charset val="128"/>
      </rPr>
      <t>」と回答した施設のみ】</t>
    </r>
    <rPh sb="1" eb="2">
      <t>トイ</t>
    </rPh>
    <rPh sb="8" eb="10">
      <t>クブン</t>
    </rPh>
    <rPh sb="17" eb="19">
      <t>カイトウ</t>
    </rPh>
    <rPh sb="21" eb="23">
      <t>シセツ</t>
    </rPh>
    <phoneticPr fontId="1"/>
  </si>
  <si>
    <t>問３(1)SQ(1)-1 区分して収支を算出していない理由（複数回答）</t>
    <rPh sb="0" eb="1">
      <t>トイ</t>
    </rPh>
    <rPh sb="29" eb="35">
      <t>フカ</t>
    </rPh>
    <phoneticPr fontId="1"/>
  </si>
  <si>
    <t>介護保険サービスとその他の収支を区分する必要があることを知らなかったため</t>
  </si>
  <si>
    <t>区分するための計算方法がわからないため</t>
  </si>
  <si>
    <t>会社の仕組みとして区分することとなっていないため</t>
  </si>
  <si>
    <t>会社の仕組みとして区分することになっているが、実務上区分して計算できていない</t>
  </si>
  <si>
    <t>問３(2) 施設単体の収支算出状況</t>
    <rPh sb="0" eb="1">
      <t>トイ</t>
    </rPh>
    <rPh sb="15" eb="17">
      <t>ジョウキョウ</t>
    </rPh>
    <phoneticPr fontId="1"/>
  </si>
  <si>
    <t>算出している</t>
  </si>
  <si>
    <t>算出していない</t>
  </si>
  <si>
    <r>
      <t>【問３(2)で「</t>
    </r>
    <r>
      <rPr>
        <sz val="9"/>
        <rFont val="ＭＳ Ｐゴシック"/>
        <family val="3"/>
        <charset val="128"/>
      </rPr>
      <t>算出している</t>
    </r>
    <r>
      <rPr>
        <sz val="9"/>
        <rFont val="ＭＳ ゴシック"/>
        <family val="3"/>
        <charset val="128"/>
      </rPr>
      <t>」と回答した施設のみ】</t>
    </r>
    <rPh sb="1" eb="2">
      <t>トイ</t>
    </rPh>
    <rPh sb="8" eb="10">
      <t>サンシュツ</t>
    </rPh>
    <rPh sb="16" eb="18">
      <t>カイトウ</t>
    </rPh>
    <rPh sb="20" eb="22">
      <t>シセツ</t>
    </rPh>
    <phoneticPr fontId="1"/>
  </si>
  <si>
    <t>黒字</t>
  </si>
  <si>
    <t>概ね収支均衡</t>
  </si>
  <si>
    <t>赤字</t>
  </si>
  <si>
    <t>不明</t>
  </si>
  <si>
    <t>問３(3) 建物資産の保有状況</t>
    <rPh sb="0" eb="1">
      <t>トイ</t>
    </rPh>
    <rPh sb="6" eb="8">
      <t>タテモノ</t>
    </rPh>
    <rPh sb="8" eb="10">
      <t>シサン</t>
    </rPh>
    <rPh sb="11" eb="13">
      <t>ホユウ</t>
    </rPh>
    <rPh sb="13" eb="15">
      <t>ジョウキョウ</t>
    </rPh>
    <phoneticPr fontId="1"/>
  </si>
  <si>
    <t>自己所有</t>
  </si>
  <si>
    <t>定期借家契約</t>
  </si>
  <si>
    <t>借家契約</t>
  </si>
  <si>
    <t>【問３(3)で「自己所有」と回答した施設のみ】</t>
    <rPh sb="1" eb="2">
      <t>トイ</t>
    </rPh>
    <rPh sb="8" eb="10">
      <t>ジコ</t>
    </rPh>
    <rPh sb="10" eb="12">
      <t>ショユウ</t>
    </rPh>
    <rPh sb="14" eb="16">
      <t>カイトウ</t>
    </rPh>
    <rPh sb="18" eb="20">
      <t>シセツ</t>
    </rPh>
    <phoneticPr fontId="1"/>
  </si>
  <si>
    <t>問３(2)SQ(2)-1 施設の収支状況　①本社経費等を除いた場合</t>
    <rPh sb="0" eb="1">
      <t>トイ</t>
    </rPh>
    <rPh sb="13" eb="15">
      <t>シセツ</t>
    </rPh>
    <rPh sb="16" eb="18">
      <t>シュウシ</t>
    </rPh>
    <rPh sb="18" eb="20">
      <t>ジョウキョウ</t>
    </rPh>
    <phoneticPr fontId="1"/>
  </si>
  <si>
    <t>問３(2)SQ(2)-1 施設の収支状況　②本社経費等を含む場合</t>
    <rPh sb="0" eb="1">
      <t>トイ</t>
    </rPh>
    <rPh sb="13" eb="15">
      <t>シセツ</t>
    </rPh>
    <rPh sb="16" eb="18">
      <t>シュウシ</t>
    </rPh>
    <rPh sb="18" eb="20">
      <t>ジョウキョウ</t>
    </rPh>
    <phoneticPr fontId="1"/>
  </si>
  <si>
    <t>問３(3)SQ(3)-1 保有している施設建物について、維持管理・修繕等を見込んだ費用の積み立て</t>
    <rPh sb="0" eb="1">
      <t>トイ</t>
    </rPh>
    <rPh sb="44" eb="45">
      <t>ツ</t>
    </rPh>
    <rPh sb="46" eb="47">
      <t>タ</t>
    </rPh>
    <phoneticPr fontId="1"/>
  </si>
  <si>
    <t>大規模修繕の費用を積み立てている</t>
  </si>
  <si>
    <t>軽微な修繕の費用を積み立てている</t>
  </si>
  <si>
    <t>特に積み立てていない</t>
  </si>
  <si>
    <t>わからない</t>
  </si>
  <si>
    <t>問４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</si>
  <si>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問４ 併設・隣接病院、診療所の状況　(8)～(10)の併設状況</t>
    <rPh sb="3" eb="5">
      <t>ヘイセツ</t>
    </rPh>
    <rPh sb="6" eb="8">
      <t>リンセツ</t>
    </rPh>
    <rPh sb="8" eb="10">
      <t>ビョウイン</t>
    </rPh>
    <rPh sb="11" eb="14">
      <t>シンリョウジョ</t>
    </rPh>
    <rPh sb="15" eb="17">
      <t>ジョウキョウ</t>
    </rPh>
    <rPh sb="27" eb="29">
      <t>ヘイセツ</t>
    </rPh>
    <rPh sb="29" eb="31">
      <t>ジョウキョウ</t>
    </rPh>
    <phoneticPr fontId="1"/>
  </si>
  <si>
    <t>問４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</si>
  <si>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【問４①で「併設」または「隣接」と回答した施設のみ】</t>
    <rPh sb="6" eb="8">
      <t>ヘイセツ</t>
    </rPh>
    <rPh sb="13" eb="15">
      <t>リンセツ</t>
    </rPh>
    <rPh sb="17" eb="19">
      <t>カイトウ</t>
    </rPh>
    <rPh sb="21" eb="23">
      <t>シセツ</t>
    </rPh>
    <phoneticPr fontId="1"/>
  </si>
  <si>
    <t>問４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</si>
  <si>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問４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</si>
  <si>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問５(1)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</si>
  <si>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問５(2)① 最多居室（住戸）面積</t>
    <rPh sb="7" eb="9">
      <t>サイタ</t>
    </rPh>
    <rPh sb="9" eb="11">
      <t>キョシツ</t>
    </rPh>
    <rPh sb="12" eb="14">
      <t>ジュウコ</t>
    </rPh>
    <rPh sb="15" eb="17">
      <t>メンセキ</t>
    </rPh>
    <phoneticPr fontId="1"/>
  </si>
  <si>
    <t>問５(2)②③ 利用料金総額月額換算　(問５(2)②a + b + c + d + e) + (問５(2)③b ÷問５(2)③d)</t>
    <rPh sb="8" eb="10">
      <t>リヨウ</t>
    </rPh>
    <rPh sb="10" eb="12">
      <t>リョウキン</t>
    </rPh>
    <rPh sb="12" eb="14">
      <t>ソウガク</t>
    </rPh>
    <rPh sb="14" eb="16">
      <t>ゲツガク</t>
    </rPh>
    <rPh sb="16" eb="18">
      <t>カンサン</t>
    </rPh>
    <phoneticPr fontId="1"/>
  </si>
  <si>
    <t>問５(2)② 月額利用料金（合計）－b～e合計</t>
    <rPh sb="7" eb="9">
      <t>ゲツガク</t>
    </rPh>
    <rPh sb="9" eb="11">
      <t>リヨウ</t>
    </rPh>
    <rPh sb="11" eb="13">
      <t>リョウキン</t>
    </rPh>
    <rPh sb="14" eb="16">
      <t>ゴウケイ</t>
    </rPh>
    <rPh sb="21" eb="23">
      <t>ゴウケイ</t>
    </rPh>
    <phoneticPr fontId="1"/>
  </si>
  <si>
    <t>問５(2)② 月額付帯サービス利用料金－b 共益費・管理費相当額（共用部分の維持管理等）＋c 生活支援・介護サービス提供費用または基本サービス費相当額（介護保険自己負担を除く）</t>
    <rPh sb="7" eb="9">
      <t>ゲツガク</t>
    </rPh>
    <rPh sb="9" eb="11">
      <t>フタイ</t>
    </rPh>
    <rPh sb="15" eb="17">
      <t>リヨウ</t>
    </rPh>
    <rPh sb="17" eb="19">
      <t>リョウキン</t>
    </rPh>
    <rPh sb="22" eb="25">
      <t>キョウエキヒ</t>
    </rPh>
    <rPh sb="26" eb="29">
      <t>カンリヒ</t>
    </rPh>
    <rPh sb="29" eb="32">
      <t>ソウトウガク</t>
    </rPh>
    <rPh sb="33" eb="35">
      <t>キョウヨウ</t>
    </rPh>
    <rPh sb="35" eb="37">
      <t>ブブン</t>
    </rPh>
    <rPh sb="38" eb="40">
      <t>イジ</t>
    </rPh>
    <rPh sb="40" eb="42">
      <t>カンリ</t>
    </rPh>
    <rPh sb="42" eb="43">
      <t>トウ</t>
    </rPh>
    <rPh sb="47" eb="49">
      <t>セイカツ</t>
    </rPh>
    <rPh sb="49" eb="51">
      <t>シエン</t>
    </rPh>
    <rPh sb="52" eb="54">
      <t>カイゴ</t>
    </rPh>
    <rPh sb="58" eb="60">
      <t>テイキョウ</t>
    </rPh>
    <rPh sb="60" eb="62">
      <t>ヒヨウ</t>
    </rPh>
    <rPh sb="80" eb="82">
      <t>ジコ</t>
    </rPh>
    <phoneticPr fontId="1"/>
  </si>
  <si>
    <t>問５(2)② 月額利用料金－b 共益費・管理費相当額（共用部分の維持管理等）</t>
    <rPh sb="7" eb="9">
      <t>ゲツガク</t>
    </rPh>
    <rPh sb="9" eb="11">
      <t>リヨウ</t>
    </rPh>
    <rPh sb="11" eb="13">
      <t>リョウキン</t>
    </rPh>
    <rPh sb="16" eb="19">
      <t>キョウエキヒ</t>
    </rPh>
    <rPh sb="20" eb="23">
      <t>カンリヒ</t>
    </rPh>
    <rPh sb="23" eb="26">
      <t>ソウトウガク</t>
    </rPh>
    <rPh sb="27" eb="29">
      <t>キョウヨウ</t>
    </rPh>
    <rPh sb="29" eb="31">
      <t>ブブン</t>
    </rPh>
    <rPh sb="32" eb="34">
      <t>イジ</t>
    </rPh>
    <rPh sb="34" eb="36">
      <t>カンリ</t>
    </rPh>
    <rPh sb="36" eb="37">
      <t>トウ</t>
    </rPh>
    <phoneticPr fontId="1"/>
  </si>
  <si>
    <t>問５(2)② 月額利用料金－c 生活支援・介護サービス提供費用または基本サービス費相当額（介護保険自己負担を除く）</t>
    <rPh sb="7" eb="9">
      <t>ゲツガク</t>
    </rPh>
    <rPh sb="9" eb="11">
      <t>リヨウ</t>
    </rPh>
    <rPh sb="11" eb="13">
      <t>リョウキン</t>
    </rPh>
    <phoneticPr fontId="1"/>
  </si>
  <si>
    <t>問５(2)② 月額利用料金－d 食費（３食を30日間提供した場合）</t>
    <rPh sb="7" eb="9">
      <t>ゲツガク</t>
    </rPh>
    <rPh sb="9" eb="11">
      <t>リヨウ</t>
    </rPh>
    <rPh sb="11" eb="13">
      <t>リョウキン</t>
    </rPh>
    <rPh sb="16" eb="18">
      <t>ショクヒ</t>
    </rPh>
    <rPh sb="20" eb="21">
      <t>ショク</t>
    </rPh>
    <rPh sb="24" eb="26">
      <t>カカン</t>
    </rPh>
    <rPh sb="26" eb="28">
      <t>テイキョウ</t>
    </rPh>
    <rPh sb="30" eb="32">
      <t>バアイ</t>
    </rPh>
    <phoneticPr fontId="1"/>
  </si>
  <si>
    <t>問５(2)② 月額利用料金－e 光熱水費</t>
    <rPh sb="7" eb="9">
      <t>ゲツガク</t>
    </rPh>
    <rPh sb="9" eb="11">
      <t>リヨウ</t>
    </rPh>
    <rPh sb="11" eb="13">
      <t>リョウキン</t>
    </rPh>
    <rPh sb="16" eb="18">
      <t>コウネツ</t>
    </rPh>
    <rPh sb="18" eb="19">
      <t>ミズ</t>
    </rPh>
    <phoneticPr fontId="1"/>
  </si>
  <si>
    <t>問５(2)②③ 居住費用（前払い金考慮後家賃）（問５(2)②a + (問５(2)③b ÷問５(2)③d)</t>
    <rPh sb="8" eb="10">
      <t>キョジュウ</t>
    </rPh>
    <rPh sb="10" eb="12">
      <t>ヒヨウ</t>
    </rPh>
    <rPh sb="13" eb="15">
      <t>マエバラ</t>
    </rPh>
    <rPh sb="16" eb="17">
      <t>キン</t>
    </rPh>
    <rPh sb="17" eb="19">
      <t>コウリョ</t>
    </rPh>
    <rPh sb="19" eb="20">
      <t>ノチ</t>
    </rPh>
    <rPh sb="20" eb="22">
      <t>ヤチン</t>
    </rPh>
    <phoneticPr fontId="1"/>
  </si>
  <si>
    <t>問５(2)①②③ 単位面積（１㎡）あたり居住費用（前払い金考慮後家賃÷最多居室面積）</t>
    <rPh sb="9" eb="11">
      <t>タンイ</t>
    </rPh>
    <rPh sb="11" eb="13">
      <t>メンセキ</t>
    </rPh>
    <rPh sb="20" eb="22">
      <t>キョジュウ</t>
    </rPh>
    <rPh sb="22" eb="24">
      <t>ヒヨウ</t>
    </rPh>
    <rPh sb="25" eb="27">
      <t>マエバラ</t>
    </rPh>
    <rPh sb="28" eb="29">
      <t>キン</t>
    </rPh>
    <rPh sb="29" eb="31">
      <t>コウリョ</t>
    </rPh>
    <rPh sb="31" eb="32">
      <t>ノチ</t>
    </rPh>
    <rPh sb="32" eb="34">
      <t>ヤチン</t>
    </rPh>
    <rPh sb="35" eb="37">
      <t>サイタ</t>
    </rPh>
    <rPh sb="37" eb="39">
      <t>キョシツ</t>
    </rPh>
    <rPh sb="39" eb="41">
      <t>メンセキ</t>
    </rPh>
    <phoneticPr fontId="1"/>
  </si>
  <si>
    <t>問５(2)② 月額利用料金－a 家賃相当額</t>
    <rPh sb="7" eb="9">
      <t>ゲツガク</t>
    </rPh>
    <rPh sb="9" eb="11">
      <t>リヨウ</t>
    </rPh>
    <rPh sb="11" eb="13">
      <t>リョウキン</t>
    </rPh>
    <rPh sb="16" eb="18">
      <t>ヤチン</t>
    </rPh>
    <rPh sb="18" eb="21">
      <t>ソウトウガク</t>
    </rPh>
    <phoneticPr fontId="1"/>
  </si>
  <si>
    <t>問５(2)③ 入居時費用－a 敷金・保証金（預かり金）※原則全額返還されるもの</t>
    <rPh sb="7" eb="9">
      <t>ニュウキョ</t>
    </rPh>
    <rPh sb="9" eb="10">
      <t>トキ</t>
    </rPh>
    <rPh sb="10" eb="12">
      <t>ヒヨウ</t>
    </rPh>
    <rPh sb="15" eb="17">
      <t>シキキン</t>
    </rPh>
    <rPh sb="18" eb="21">
      <t>ホショウキン</t>
    </rPh>
    <rPh sb="22" eb="23">
      <t>アズ</t>
    </rPh>
    <rPh sb="25" eb="26">
      <t>キン</t>
    </rPh>
    <rPh sb="28" eb="30">
      <t>ゲンソク</t>
    </rPh>
    <rPh sb="30" eb="32">
      <t>ゼンガク</t>
    </rPh>
    <rPh sb="32" eb="34">
      <t>ヘンカン</t>
    </rPh>
    <phoneticPr fontId="1"/>
  </si>
  <si>
    <t>問５(2)③ 入居時費用－b 前払金</t>
    <rPh sb="7" eb="9">
      <t>ニュウキョ</t>
    </rPh>
    <rPh sb="9" eb="10">
      <t>トキ</t>
    </rPh>
    <rPh sb="10" eb="12">
      <t>ヒヨウ</t>
    </rPh>
    <rPh sb="15" eb="18">
      <t>マエバライキン</t>
    </rPh>
    <phoneticPr fontId="1"/>
  </si>
  <si>
    <t>問５(2)③ 入居時費用－b 前払金月額換算</t>
    <rPh sb="7" eb="9">
      <t>ニュウキョ</t>
    </rPh>
    <rPh sb="9" eb="10">
      <t>トキ</t>
    </rPh>
    <rPh sb="10" eb="12">
      <t>ヒヨウ</t>
    </rPh>
    <rPh sb="15" eb="18">
      <t>マエバライキン</t>
    </rPh>
    <rPh sb="18" eb="20">
      <t>ゲツガク</t>
    </rPh>
    <rPh sb="20" eb="22">
      <t>カンサン</t>
    </rPh>
    <phoneticPr fontId="1"/>
  </si>
  <si>
    <t>【問５(2)③b 前払金で「０」と回答した施設を除く】</t>
    <rPh sb="17" eb="19">
      <t>カイトウ</t>
    </rPh>
    <rPh sb="21" eb="23">
      <t>シセツ</t>
    </rPh>
    <rPh sb="24" eb="25">
      <t>ノゾ</t>
    </rPh>
    <phoneticPr fontId="1"/>
  </si>
  <si>
    <t>問５(2)③ 入居時費用－c 初期償却率（入居者に返還しない割合）</t>
    <rPh sb="7" eb="9">
      <t>ニュウキョ</t>
    </rPh>
    <rPh sb="9" eb="10">
      <t>トキ</t>
    </rPh>
    <rPh sb="10" eb="12">
      <t>ヒヨウ</t>
    </rPh>
    <rPh sb="15" eb="17">
      <t>ショキ</t>
    </rPh>
    <rPh sb="17" eb="20">
      <t>ショウキャクリツ</t>
    </rPh>
    <rPh sb="21" eb="24">
      <t>ニュウキョシャ</t>
    </rPh>
    <rPh sb="25" eb="27">
      <t>ヘンカン</t>
    </rPh>
    <rPh sb="30" eb="32">
      <t>ワリアイ</t>
    </rPh>
    <phoneticPr fontId="1"/>
  </si>
  <si>
    <t>問５(2)③ 入居時費用－d 償却期間</t>
    <rPh sb="7" eb="9">
      <t>ニュウキョ</t>
    </rPh>
    <rPh sb="9" eb="10">
      <t>トキ</t>
    </rPh>
    <rPh sb="10" eb="12">
      <t>ヒヨウ</t>
    </rPh>
    <rPh sb="15" eb="17">
      <t>ショウキャク</t>
    </rPh>
    <rPh sb="17" eb="19">
      <t>キカン</t>
    </rPh>
    <phoneticPr fontId="1"/>
  </si>
  <si>
    <t>問６(1) 住まいへの職員の配置状況</t>
    <rPh sb="6" eb="7">
      <t>ス</t>
    </rPh>
    <rPh sb="11" eb="13">
      <t>ショクイン</t>
    </rPh>
    <rPh sb="14" eb="16">
      <t>ハイチ</t>
    </rPh>
    <rPh sb="16" eb="18">
      <t>ジョウキョウ</t>
    </rPh>
    <phoneticPr fontId="1"/>
  </si>
  <si>
    <t>問６(1)SQ(1)-1 住まいに職員がいる時間帯</t>
    <rPh sb="13" eb="14">
      <t>ス</t>
    </rPh>
    <rPh sb="17" eb="19">
      <t>ショクイン</t>
    </rPh>
    <rPh sb="22" eb="25">
      <t>ジカンタイ</t>
    </rPh>
    <phoneticPr fontId="1"/>
  </si>
  <si>
    <t>問６(1)SQ(1)-2① 介護の資格を有する職員</t>
  </si>
  <si>
    <t>問６(1)SQ(1)-2① 介護の資格を有する職員数（実人数）</t>
    <rPh sb="25" eb="26">
      <t>スウ</t>
    </rPh>
    <rPh sb="27" eb="28">
      <t>ジツ</t>
    </rPh>
    <rPh sb="28" eb="30">
      <t>ニンズウ</t>
    </rPh>
    <phoneticPr fontId="1"/>
  </si>
  <si>
    <t>【問６(1)SQ(1)-2①で「保有している職員はいない」と回答した施設は除く】</t>
    <rPh sb="16" eb="18">
      <t>ホユウ</t>
    </rPh>
    <rPh sb="22" eb="24">
      <t>ショクイン</t>
    </rPh>
    <rPh sb="30" eb="32">
      <t>カイトウ</t>
    </rPh>
    <rPh sb="34" eb="36">
      <t>シセツ</t>
    </rPh>
    <rPh sb="37" eb="38">
      <t>ノゾ</t>
    </rPh>
    <phoneticPr fontId="1"/>
  </si>
  <si>
    <t>問６(2) 看護職員の配置状況（複数回答）</t>
    <rPh sb="6" eb="8">
      <t>カンゴ</t>
    </rPh>
    <rPh sb="8" eb="10">
      <t>ショクイン</t>
    </rPh>
    <rPh sb="11" eb="13">
      <t>ハイチ</t>
    </rPh>
    <rPh sb="13" eb="15">
      <t>ジョウキョウ</t>
    </rPh>
    <rPh sb="15" eb="21">
      <t>フカ</t>
    </rPh>
    <phoneticPr fontId="1"/>
  </si>
  <si>
    <t>【問６(2)看護職員の配置状況で「住まい職員として専従の看護職員がいる」と回答した施設のみ】</t>
    <rPh sb="6" eb="8">
      <t>カンゴ</t>
    </rPh>
    <rPh sb="8" eb="10">
      <t>ショクイン</t>
    </rPh>
    <rPh sb="11" eb="13">
      <t>ハイチ</t>
    </rPh>
    <rPh sb="13" eb="15">
      <t>ジョウキョウ</t>
    </rPh>
    <rPh sb="37" eb="39">
      <t>カイトウ</t>
    </rPh>
    <rPh sb="41" eb="43">
      <t>シセツ</t>
    </rPh>
    <phoneticPr fontId="1"/>
  </si>
  <si>
    <t>【問６は、問２(4)特定施設入居者指定介護で「指定なし」と回答した施設のみ】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1"/>
  </si>
  <si>
    <t>住まいに専従の職員（フロント､コンシェルジュ､住宅スタッフ､管理人等）を配置</t>
  </si>
  <si>
    <t>【問６(1)で「住まいに専従の職員（フロント､コンシェルジュ､住宅スタッフ､管理人等）を配置」と回答した施設のみ】</t>
    <rPh sb="48" eb="50">
      <t>カイトウ</t>
    </rPh>
    <rPh sb="52" eb="54">
      <t>シセツ</t>
    </rPh>
    <phoneticPr fontId="1"/>
  </si>
  <si>
    <t>問６(2) 専従の看護職員数（実人数）－常勤＋非常勤</t>
    <rPh sb="6" eb="8">
      <t>センジュウ</t>
    </rPh>
    <rPh sb="9" eb="11">
      <t>カンゴ</t>
    </rPh>
    <rPh sb="11" eb="14">
      <t>ショクインスウ</t>
    </rPh>
    <rPh sb="15" eb="16">
      <t>ジツ</t>
    </rPh>
    <rPh sb="16" eb="18">
      <t>ニンズウ</t>
    </rPh>
    <rPh sb="20" eb="22">
      <t>ジョウキン</t>
    </rPh>
    <rPh sb="23" eb="26">
      <t>ヒジョウキン</t>
    </rPh>
    <phoneticPr fontId="1"/>
  </si>
  <si>
    <t>問６(2) 専従の看護職員数（実人数）－看護職員数のうち常勤の占める割合</t>
    <rPh sb="9" eb="11">
      <t>カンゴ</t>
    </rPh>
    <rPh sb="11" eb="14">
      <t>ショクインスウ</t>
    </rPh>
    <rPh sb="15" eb="16">
      <t>ジツ</t>
    </rPh>
    <rPh sb="16" eb="18">
      <t>ニンズウ</t>
    </rPh>
    <rPh sb="20" eb="22">
      <t>カンゴ</t>
    </rPh>
    <rPh sb="22" eb="24">
      <t>ショクイン</t>
    </rPh>
    <rPh sb="24" eb="25">
      <t>スウ</t>
    </rPh>
    <rPh sb="28" eb="30">
      <t>ジョウキン</t>
    </rPh>
    <rPh sb="31" eb="32">
      <t>シ</t>
    </rPh>
    <rPh sb="34" eb="36">
      <t>ワリアイ</t>
    </rPh>
    <phoneticPr fontId="1"/>
  </si>
  <si>
    <t>問7(1) 介護職員比率</t>
    <rPh sb="6" eb="8">
      <t>カイゴ</t>
    </rPh>
    <rPh sb="8" eb="10">
      <t>ショクイン</t>
    </rPh>
    <rPh sb="10" eb="12">
      <t>ヒリツ</t>
    </rPh>
    <phoneticPr fontId="1"/>
  </si>
  <si>
    <t>問7(2)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1"/>
  </si>
  <si>
    <t>問7(2)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</si>
  <si>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問7(2)① うち介護福祉士－a 実人数</t>
    <rPh sb="9" eb="11">
      <t>カイゴ</t>
    </rPh>
    <rPh sb="11" eb="14">
      <t>フクシシ</t>
    </rPh>
    <rPh sb="17" eb="18">
      <t>ジツ</t>
    </rPh>
    <rPh sb="18" eb="20">
      <t>ニンズウ</t>
    </rPh>
    <phoneticPr fontId="1"/>
  </si>
  <si>
    <t>問7(2)① うち介護福祉士－b 常勤換算数</t>
    <rPh sb="9" eb="11">
      <t>カイゴ</t>
    </rPh>
    <rPh sb="11" eb="14">
      <t>フクシシ</t>
    </rPh>
    <rPh sb="17" eb="19">
      <t>ジョウキン</t>
    </rPh>
    <rPh sb="19" eb="21">
      <t>カンサン</t>
    </rPh>
    <rPh sb="21" eb="22">
      <t>スウ</t>
    </rPh>
    <phoneticPr fontId="1"/>
  </si>
  <si>
    <t>問7(2) 介護職員（実人数）に占める介護福祉士（実人数）の割合</t>
    <rPh sb="11" eb="12">
      <t>ジツ</t>
    </rPh>
    <rPh sb="12" eb="14">
      <t>ニンズウ</t>
    </rPh>
    <rPh sb="25" eb="26">
      <t>ジツ</t>
    </rPh>
    <rPh sb="26" eb="28">
      <t>ニンズウ</t>
    </rPh>
    <phoneticPr fontId="1"/>
  </si>
  <si>
    <t>問7(2)②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1"/>
  </si>
  <si>
    <t>問7②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1"/>
  </si>
  <si>
    <t>問7(2) 介護職員（実人数）に占める研修を受け、たんの吸引等の医療処置ができる介護職員（実人数）の割合</t>
    <rPh sb="11" eb="12">
      <t>ジツ</t>
    </rPh>
    <rPh sb="12" eb="14">
      <t>ニンズウ</t>
    </rPh>
    <rPh sb="19" eb="21">
      <t>ケンシュウ</t>
    </rPh>
    <rPh sb="22" eb="23">
      <t>ウ</t>
    </rPh>
    <rPh sb="28" eb="30">
      <t>キュウイン</t>
    </rPh>
    <rPh sb="30" eb="31">
      <t>トウ</t>
    </rPh>
    <rPh sb="32" eb="34">
      <t>イリョウ</t>
    </rPh>
    <rPh sb="34" eb="36">
      <t>ショチ</t>
    </rPh>
    <rPh sb="40" eb="42">
      <t>カイゴ</t>
    </rPh>
    <rPh sb="42" eb="44">
      <t>ショクイン</t>
    </rPh>
    <rPh sb="45" eb="46">
      <t>ジツ</t>
    </rPh>
    <rPh sb="46" eb="48">
      <t>ニンズウ</t>
    </rPh>
    <phoneticPr fontId="1"/>
  </si>
  <si>
    <t>問7(3)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1"/>
  </si>
  <si>
    <t>問7(3)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</si>
  <si>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問7(3)① うち常勤の看護師－a 実人数</t>
    <rPh sb="9" eb="11">
      <t>ジョウキン</t>
    </rPh>
    <rPh sb="12" eb="15">
      <t>カンゴシ</t>
    </rPh>
    <rPh sb="18" eb="19">
      <t>ジツ</t>
    </rPh>
    <rPh sb="19" eb="21">
      <t>ニンズウ</t>
    </rPh>
    <phoneticPr fontId="1"/>
  </si>
  <si>
    <t>問7(3)② うち常勤の准看護師－a 実人数</t>
    <rPh sb="9" eb="11">
      <t>ジョウキン</t>
    </rPh>
    <rPh sb="12" eb="16">
      <t>ジュンカンゴシ</t>
    </rPh>
    <phoneticPr fontId="1"/>
  </si>
  <si>
    <t>問7(3)①② 常勤の看護師・准看護師（合計）（実人数ベース）</t>
    <rPh sb="8" eb="10">
      <t>ジョウキン</t>
    </rPh>
    <rPh sb="11" eb="14">
      <t>カンゴシ</t>
    </rPh>
    <rPh sb="15" eb="19">
      <t>ジュンカンゴシ</t>
    </rPh>
    <rPh sb="20" eb="22">
      <t>ゴウケイ</t>
    </rPh>
    <rPh sb="24" eb="25">
      <t>ジツ</t>
    </rPh>
    <rPh sb="25" eb="27">
      <t>ニンズウ</t>
    </rPh>
    <phoneticPr fontId="1"/>
  </si>
  <si>
    <t>問7(3) 看護職員に占める常勤職員の割合（実人数ベース）</t>
    <rPh sb="22" eb="23">
      <t>ジツ</t>
    </rPh>
    <rPh sb="23" eb="25">
      <t>ニンズウ</t>
    </rPh>
    <phoneticPr fontId="1"/>
  </si>
  <si>
    <t>問7(4)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1"/>
  </si>
  <si>
    <t>問7(4)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1"/>
  </si>
  <si>
    <t>問7(4)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1"/>
  </si>
  <si>
    <t>問7(5) 看護職員が必ず勤務している時間数</t>
    <rPh sb="6" eb="8">
      <t>カンゴ</t>
    </rPh>
    <rPh sb="8" eb="10">
      <t>ショクイン</t>
    </rPh>
    <rPh sb="11" eb="12">
      <t>カナラ</t>
    </rPh>
    <rPh sb="13" eb="15">
      <t>キンム</t>
    </rPh>
    <rPh sb="19" eb="22">
      <t>ジカンスウ</t>
    </rPh>
    <rPh sb="21" eb="22">
      <t>スウ</t>
    </rPh>
    <phoneticPr fontId="1"/>
  </si>
  <si>
    <t>問7(6) 夜間の医療体制（たんの吸引ができる人）</t>
    <rPh sb="6" eb="8">
      <t>ヤカン</t>
    </rPh>
    <rPh sb="9" eb="11">
      <t>イリョウ</t>
    </rPh>
    <rPh sb="11" eb="13">
      <t>タイセイ</t>
    </rPh>
    <rPh sb="17" eb="19">
      <t>キュウイン</t>
    </rPh>
    <rPh sb="23" eb="24">
      <t>ヒト</t>
    </rPh>
    <phoneticPr fontId="1"/>
  </si>
  <si>
    <t>【問7は、問２(4)特定施設入居者指定介護で「一般型（介護）（介護専用型）」、「一般型（介護）（混合型）」、「一般型（介護予防）」、「地域密着型」と回答した施設のみ】</t>
    <rPh sb="10" eb="12">
      <t>トクテイ</t>
    </rPh>
    <rPh sb="12" eb="14">
      <t>シセツ</t>
    </rPh>
    <rPh sb="14" eb="17">
      <t>ニュウキョシャ</t>
    </rPh>
    <rPh sb="17" eb="19">
      <t>シテイ</t>
    </rPh>
    <rPh sb="19" eb="21">
      <t>カイゴ</t>
    </rPh>
    <phoneticPr fontId="1"/>
  </si>
  <si>
    <t>問６(1)SQ(1)-③ ②うち、研修を受け、たんの吸引等の医療処置ができる介護職員</t>
    <rPh sb="17" eb="19">
      <t>ケンシュウ</t>
    </rPh>
    <rPh sb="20" eb="21">
      <t>ウ</t>
    </rPh>
    <rPh sb="26" eb="28">
      <t>キュウイン</t>
    </rPh>
    <rPh sb="28" eb="29">
      <t>ナド</t>
    </rPh>
    <rPh sb="30" eb="32">
      <t>イリョウ</t>
    </rPh>
    <rPh sb="32" eb="34">
      <t>ショチ</t>
    </rPh>
    <rPh sb="38" eb="40">
      <t>カイゴ</t>
    </rPh>
    <rPh sb="40" eb="42">
      <t>ショクイン</t>
    </rPh>
    <phoneticPr fontId="1"/>
  </si>
  <si>
    <t>問６(1)SQ(1)-2② ①のうち、介護福祉士</t>
    <rPh sb="19" eb="21">
      <t>カイゴ</t>
    </rPh>
    <rPh sb="21" eb="24">
      <t>フクシシ</t>
    </rPh>
    <phoneticPr fontId="1"/>
  </si>
  <si>
    <t>問６(2) 専従の看護職員数（実人数）－常勤</t>
    <rPh sb="6" eb="8">
      <t>センジュウ</t>
    </rPh>
    <rPh sb="9" eb="11">
      <t>カンゴ</t>
    </rPh>
    <rPh sb="11" eb="14">
      <t>ショクインスウ</t>
    </rPh>
    <rPh sb="15" eb="16">
      <t>ジツ</t>
    </rPh>
    <rPh sb="16" eb="18">
      <t>ニンズウ</t>
    </rPh>
    <rPh sb="20" eb="22">
      <t>ジョウキン</t>
    </rPh>
    <phoneticPr fontId="1"/>
  </si>
  <si>
    <t>問６(2) 専従の看護職員数（実人数）－非常勤</t>
    <rPh sb="6" eb="8">
      <t>センジュウ</t>
    </rPh>
    <rPh sb="9" eb="11">
      <t>カンゴ</t>
    </rPh>
    <rPh sb="11" eb="14">
      <t>ショクインスウ</t>
    </rPh>
    <rPh sb="15" eb="16">
      <t>ジツ</t>
    </rPh>
    <rPh sb="16" eb="18">
      <t>ニンズウ</t>
    </rPh>
    <rPh sb="20" eb="23">
      <t>ヒジョウキン</t>
    </rPh>
    <phoneticPr fontId="1"/>
  </si>
  <si>
    <t>問８(1) 夜間の看護体制</t>
    <rPh sb="6" eb="8">
      <t>ヤカン</t>
    </rPh>
    <rPh sb="9" eb="11">
      <t>カンゴ</t>
    </rPh>
    <rPh sb="11" eb="13">
      <t>タイセイ</t>
    </rPh>
    <phoneticPr fontId="1"/>
  </si>
  <si>
    <t>問８(1)SQ(1)-1 24時間対応の訪問看護ステーションとの連携</t>
    <rPh sb="15" eb="17">
      <t>ジカン</t>
    </rPh>
    <rPh sb="17" eb="19">
      <t>タイオウ</t>
    </rPh>
    <rPh sb="20" eb="22">
      <t>ホウモン</t>
    </rPh>
    <rPh sb="22" eb="24">
      <t>カンゴ</t>
    </rPh>
    <rPh sb="32" eb="34">
      <t>レンケイ</t>
    </rPh>
    <phoneticPr fontId="1"/>
  </si>
  <si>
    <t>問８(2)① 直近半年間の採用人数－介護職員</t>
    <rPh sb="7" eb="9">
      <t>チョッキン</t>
    </rPh>
    <rPh sb="9" eb="12">
      <t>ハントシカン</t>
    </rPh>
    <rPh sb="13" eb="15">
      <t>サイヨウ</t>
    </rPh>
    <rPh sb="15" eb="17">
      <t>ニンズウ</t>
    </rPh>
    <rPh sb="18" eb="20">
      <t>カイゴ</t>
    </rPh>
    <rPh sb="20" eb="22">
      <t>ショクイン</t>
    </rPh>
    <phoneticPr fontId="1"/>
  </si>
  <si>
    <t>問８(2)① 直近半年間の採用率－介護職員</t>
    <rPh sb="7" eb="9">
      <t>チョッキン</t>
    </rPh>
    <rPh sb="9" eb="12">
      <t>ハントシカン</t>
    </rPh>
    <rPh sb="13" eb="15">
      <t>サイヨウ</t>
    </rPh>
    <rPh sb="15" eb="16">
      <t>リツ</t>
    </rPh>
    <rPh sb="17" eb="19">
      <t>カイゴ</t>
    </rPh>
    <rPh sb="19" eb="21">
      <t>ショクイン</t>
    </rPh>
    <phoneticPr fontId="1"/>
  </si>
  <si>
    <t>問８(2)② 直近半年間の離職者数－介護職員</t>
    <rPh sb="7" eb="9">
      <t>チョッキン</t>
    </rPh>
    <rPh sb="9" eb="12">
      <t>ハントシカン</t>
    </rPh>
    <rPh sb="13" eb="16">
      <t>リショクシャ</t>
    </rPh>
    <rPh sb="16" eb="17">
      <t>スウ</t>
    </rPh>
    <rPh sb="18" eb="20">
      <t>カイゴ</t>
    </rPh>
    <rPh sb="20" eb="22">
      <t>ショクイン</t>
    </rPh>
    <phoneticPr fontId="1"/>
  </si>
  <si>
    <t>問８(2)② 直近半年間の離職率－介護職員</t>
    <rPh sb="7" eb="9">
      <t>チョッキン</t>
    </rPh>
    <rPh sb="9" eb="12">
      <t>ハントシカン</t>
    </rPh>
    <rPh sb="13" eb="15">
      <t>リショク</t>
    </rPh>
    <rPh sb="15" eb="16">
      <t>リツ</t>
    </rPh>
    <rPh sb="17" eb="19">
      <t>カイゴ</t>
    </rPh>
    <rPh sb="19" eb="21">
      <t>ショクイン</t>
    </rPh>
    <phoneticPr fontId="1"/>
  </si>
  <si>
    <t>問８(2)① 直近半年間の採用人数－看護職員</t>
    <rPh sb="7" eb="9">
      <t>チョッキン</t>
    </rPh>
    <rPh sb="9" eb="12">
      <t>ハントシカン</t>
    </rPh>
    <rPh sb="13" eb="15">
      <t>サイヨウ</t>
    </rPh>
    <rPh sb="15" eb="17">
      <t>ニンズウ</t>
    </rPh>
    <rPh sb="18" eb="20">
      <t>カンゴ</t>
    </rPh>
    <rPh sb="20" eb="22">
      <t>ショクイン</t>
    </rPh>
    <phoneticPr fontId="1"/>
  </si>
  <si>
    <t>問８(2)① 直近半年間の採用率－看護職員</t>
    <rPh sb="7" eb="9">
      <t>チョッキン</t>
    </rPh>
    <rPh sb="9" eb="12">
      <t>ハントシカン</t>
    </rPh>
    <rPh sb="13" eb="15">
      <t>サイヨウ</t>
    </rPh>
    <rPh sb="15" eb="16">
      <t>リツ</t>
    </rPh>
    <rPh sb="17" eb="19">
      <t>カンゴ</t>
    </rPh>
    <rPh sb="19" eb="21">
      <t>ショクイン</t>
    </rPh>
    <phoneticPr fontId="1"/>
  </si>
  <si>
    <t>問８(2)② 直近半年間の離職者数－看護職員</t>
    <rPh sb="7" eb="9">
      <t>チョッキン</t>
    </rPh>
    <rPh sb="9" eb="12">
      <t>ハントシカン</t>
    </rPh>
    <rPh sb="13" eb="16">
      <t>リショクシャ</t>
    </rPh>
    <rPh sb="16" eb="17">
      <t>スウ</t>
    </rPh>
    <rPh sb="18" eb="20">
      <t>カンゴ</t>
    </rPh>
    <rPh sb="20" eb="22">
      <t>ショクイン</t>
    </rPh>
    <phoneticPr fontId="1"/>
  </si>
  <si>
    <t>問８(2)② 直近半年間の離職率－看護職員</t>
    <rPh sb="7" eb="9">
      <t>チョッキン</t>
    </rPh>
    <rPh sb="9" eb="12">
      <t>ハントシカン</t>
    </rPh>
    <rPh sb="13" eb="15">
      <t>リショク</t>
    </rPh>
    <rPh sb="15" eb="16">
      <t>リツ</t>
    </rPh>
    <rPh sb="17" eb="19">
      <t>カンゴ</t>
    </rPh>
    <rPh sb="19" eb="21">
      <t>ショクイン</t>
    </rPh>
    <phoneticPr fontId="1"/>
  </si>
  <si>
    <t>夜勤・宿直の看護職員はおらず、オンコール対応もしていな</t>
  </si>
  <si>
    <t>夜勤・宿直の看護職員はおらず、オンコール対応もしていない</t>
    <phoneticPr fontId="1"/>
  </si>
  <si>
    <t>【問８(1)で「訪問看護ステーション、医療機関と連携してオンコール体制をとっている」と回答した施設のみ】</t>
    <rPh sb="43" eb="45">
      <t>カイトウ</t>
    </rPh>
    <rPh sb="47" eb="49">
      <t>シセツ</t>
    </rPh>
    <phoneticPr fontId="1"/>
  </si>
  <si>
    <t>問９(1) 協力医療機関数</t>
    <rPh sb="6" eb="8">
      <t>キョウリョク</t>
    </rPh>
    <rPh sb="8" eb="10">
      <t>イリョウ</t>
    </rPh>
    <rPh sb="10" eb="12">
      <t>キカン</t>
    </rPh>
    <rPh sb="12" eb="13">
      <t>スウ</t>
    </rPh>
    <phoneticPr fontId="1"/>
  </si>
  <si>
    <t>【問９(1)で「０箇所」と回答した施設を除く】</t>
    <rPh sb="9" eb="11">
      <t>カショ</t>
    </rPh>
    <rPh sb="13" eb="15">
      <t>カイトウ</t>
    </rPh>
    <rPh sb="17" eb="19">
      <t>シセツ</t>
    </rPh>
    <rPh sb="20" eb="21">
      <t>ノゾ</t>
    </rPh>
    <phoneticPr fontId="1"/>
  </si>
  <si>
    <t>問９(2) 主たる協力医療機関の種類</t>
    <rPh sb="6" eb="7">
      <t>シュ</t>
    </rPh>
    <rPh sb="9" eb="11">
      <t>キョウリョク</t>
    </rPh>
    <rPh sb="11" eb="13">
      <t>イリョウ</t>
    </rPh>
    <rPh sb="13" eb="15">
      <t>キカン</t>
    </rPh>
    <rPh sb="16" eb="18">
      <t>シュルイ</t>
    </rPh>
    <phoneticPr fontId="1"/>
  </si>
  <si>
    <t>問９(2)SQ(2)-1 併設・隣接状況</t>
  </si>
  <si>
    <t>問９(2)SQ(2)-2 施設との関係</t>
    <rPh sb="13" eb="15">
      <t>シセツ</t>
    </rPh>
    <rPh sb="17" eb="19">
      <t>カンケイ</t>
    </rPh>
    <phoneticPr fontId="1"/>
  </si>
  <si>
    <t>問９(3) 協力医以外で、入居者に対して訪問診療を行っている医療機関の数</t>
    <rPh sb="6" eb="8">
      <t>キョウリョク</t>
    </rPh>
    <rPh sb="8" eb="9">
      <t>イ</t>
    </rPh>
    <rPh sb="9" eb="11">
      <t>イガイ</t>
    </rPh>
    <rPh sb="13" eb="16">
      <t>ニュウキョシャ</t>
    </rPh>
    <rPh sb="17" eb="18">
      <t>タイ</t>
    </rPh>
    <rPh sb="20" eb="22">
      <t>ホウモン</t>
    </rPh>
    <rPh sb="22" eb="24">
      <t>シンリョウ</t>
    </rPh>
    <rPh sb="25" eb="26">
      <t>オコナ</t>
    </rPh>
    <rPh sb="30" eb="32">
      <t>イリョウ</t>
    </rPh>
    <rPh sb="32" eb="34">
      <t>キカン</t>
    </rPh>
    <rPh sb="35" eb="36">
      <t>カズ</t>
    </rPh>
    <phoneticPr fontId="1"/>
  </si>
  <si>
    <t>問９(4) 入居者総数における訪問診療を受けた入居者の割合（協力医・協力医以外合計）</t>
    <rPh sb="6" eb="9">
      <t>ニュウキョシャ</t>
    </rPh>
    <rPh sb="9" eb="11">
      <t>ソウスウ</t>
    </rPh>
    <rPh sb="15" eb="17">
      <t>ホウモン</t>
    </rPh>
    <rPh sb="17" eb="19">
      <t>シンリョウ</t>
    </rPh>
    <rPh sb="20" eb="21">
      <t>ウ</t>
    </rPh>
    <rPh sb="23" eb="25">
      <t>ニキ</t>
    </rPh>
    <rPh sb="25" eb="26">
      <t>シャ</t>
    </rPh>
    <rPh sb="27" eb="29">
      <t>ワリアイ</t>
    </rPh>
    <rPh sb="30" eb="32">
      <t>キョウリョク</t>
    </rPh>
    <rPh sb="32" eb="33">
      <t>イ</t>
    </rPh>
    <rPh sb="34" eb="37">
      <t>キョウリョクイ</t>
    </rPh>
    <rPh sb="37" eb="39">
      <t>イガイ</t>
    </rPh>
    <rPh sb="39" eb="41">
      <t>ゴウケイ</t>
    </rPh>
    <phoneticPr fontId="1"/>
  </si>
  <si>
    <t>問９(4) 入居者総数における訪問診療を受けた入居者の割合（協力医）</t>
    <rPh sb="6" eb="9">
      <t>ニュウキョシャ</t>
    </rPh>
    <rPh sb="9" eb="11">
      <t>ソウスウ</t>
    </rPh>
    <rPh sb="15" eb="17">
      <t>ホウモン</t>
    </rPh>
    <rPh sb="17" eb="19">
      <t>シンリョウ</t>
    </rPh>
    <rPh sb="20" eb="21">
      <t>ウ</t>
    </rPh>
    <rPh sb="23" eb="25">
      <t>ニキ</t>
    </rPh>
    <rPh sb="25" eb="26">
      <t>シャ</t>
    </rPh>
    <rPh sb="27" eb="29">
      <t>ワリアイ</t>
    </rPh>
    <rPh sb="30" eb="32">
      <t>キョウリョク</t>
    </rPh>
    <rPh sb="32" eb="33">
      <t>イ</t>
    </rPh>
    <phoneticPr fontId="1"/>
  </si>
  <si>
    <t>問９(4) 入居者総数における訪問診療を受けた入居者の割合（協力医以外）</t>
    <rPh sb="6" eb="9">
      <t>ニュウキョシャ</t>
    </rPh>
    <rPh sb="9" eb="11">
      <t>ソウスウ</t>
    </rPh>
    <rPh sb="15" eb="17">
      <t>ホウモン</t>
    </rPh>
    <rPh sb="17" eb="19">
      <t>シンリョウ</t>
    </rPh>
    <rPh sb="20" eb="21">
      <t>ウ</t>
    </rPh>
    <rPh sb="23" eb="25">
      <t>ニキ</t>
    </rPh>
    <rPh sb="25" eb="26">
      <t>シャ</t>
    </rPh>
    <rPh sb="27" eb="29">
      <t>ワリアイ</t>
    </rPh>
    <rPh sb="30" eb="33">
      <t>キョウリョクイ</t>
    </rPh>
    <rPh sb="33" eb="35">
      <t>イガイ</t>
    </rPh>
    <phoneticPr fontId="1"/>
  </si>
  <si>
    <t>問10(10) 入居者総数における生活保護を受給している入居者の割合</t>
    <rPh sb="8" eb="11">
      <t>ニュウキョシャ</t>
    </rPh>
    <rPh sb="11" eb="13">
      <t>ソウスウ</t>
    </rPh>
    <rPh sb="17" eb="19">
      <t>セイカツ</t>
    </rPh>
    <rPh sb="19" eb="21">
      <t>ホゴ</t>
    </rPh>
    <rPh sb="22" eb="24">
      <t>ジュキュウ</t>
    </rPh>
    <rPh sb="28" eb="31">
      <t>ニュウキョシャ</t>
    </rPh>
    <rPh sb="32" eb="34">
      <t>ワリアイ</t>
    </rPh>
    <phoneticPr fontId="1"/>
  </si>
  <si>
    <t>問10(6) 入居者総数における夜間の看護職によるケアが必要な入居者の割合</t>
    <rPh sb="7" eb="10">
      <t>ニュウキョシャ</t>
    </rPh>
    <rPh sb="10" eb="12">
      <t>ソウスウ</t>
    </rPh>
    <rPh sb="31" eb="34">
      <t>ニュウキョシャ</t>
    </rPh>
    <rPh sb="35" eb="37">
      <t>ワリアイ</t>
    </rPh>
    <phoneticPr fontId="1"/>
  </si>
  <si>
    <t>問10(7) 入居者総数における特定の疾患・疾病を有する入居者の割合</t>
    <rPh sb="7" eb="10">
      <t>ニュウキョシャ</t>
    </rPh>
    <rPh sb="10" eb="12">
      <t>ソウスウ</t>
    </rPh>
    <rPh sb="16" eb="18">
      <t>トクテイ</t>
    </rPh>
    <rPh sb="19" eb="21">
      <t>シッカン</t>
    </rPh>
    <rPh sb="22" eb="24">
      <t>シッペイ</t>
    </rPh>
    <rPh sb="25" eb="26">
      <t>ユウ</t>
    </rPh>
    <rPh sb="28" eb="31">
      <t>ニュウキョシャ</t>
    </rPh>
    <rPh sb="32" eb="34">
      <t>ワリアイ</t>
    </rPh>
    <phoneticPr fontId="1"/>
  </si>
  <si>
    <t>問10(8) 入居者総数における2025年７月１か月間で特別訪問看護指示書の交付を受けた入居者の割合</t>
    <rPh sb="7" eb="10">
      <t>ニュウキョシャ</t>
    </rPh>
    <rPh sb="10" eb="12">
      <t>ソウスウ</t>
    </rPh>
    <rPh sb="20" eb="21">
      <t>ネン</t>
    </rPh>
    <rPh sb="22" eb="23">
      <t>ガツ</t>
    </rPh>
    <rPh sb="25" eb="27">
      <t>ゲツカン</t>
    </rPh>
    <rPh sb="28" eb="30">
      <t>トクベツ</t>
    </rPh>
    <rPh sb="30" eb="32">
      <t>ホウモン</t>
    </rPh>
    <rPh sb="32" eb="34">
      <t>カンゴ</t>
    </rPh>
    <rPh sb="34" eb="37">
      <t>シジショ</t>
    </rPh>
    <rPh sb="38" eb="40">
      <t>コウフ</t>
    </rPh>
    <rPh sb="41" eb="42">
      <t>ウ</t>
    </rPh>
    <rPh sb="44" eb="47">
      <t>ニュウキョシャ</t>
    </rPh>
    <rPh sb="48" eb="50">
      <t>ワリアイ</t>
    </rPh>
    <phoneticPr fontId="1"/>
  </si>
  <si>
    <t>問10(11) 入居者総数における同一建物減算が適用されている入居者の割合</t>
    <rPh sb="8" eb="11">
      <t>ニュウキョシャ</t>
    </rPh>
    <rPh sb="11" eb="13">
      <t>ソウスウ</t>
    </rPh>
    <rPh sb="17" eb="19">
      <t>ドウイツ</t>
    </rPh>
    <rPh sb="19" eb="21">
      <t>タテモノ</t>
    </rPh>
    <rPh sb="21" eb="23">
      <t>ゲンザン</t>
    </rPh>
    <rPh sb="24" eb="26">
      <t>テキヨウ</t>
    </rPh>
    <rPh sb="31" eb="34">
      <t>ニュウキョシャ</t>
    </rPh>
    <rPh sb="35" eb="37">
      <t>ワリアイ</t>
    </rPh>
    <phoneticPr fontId="1"/>
  </si>
  <si>
    <t>問10(6) 夜間の看護職によるケアが必要な入居者数</t>
    <rPh sb="22" eb="25">
      <t>ニュウキョシャ</t>
    </rPh>
    <rPh sb="25" eb="26">
      <t>スウ</t>
    </rPh>
    <phoneticPr fontId="1"/>
  </si>
  <si>
    <t>問10(7) 特定の疾患・疾病を有する入居者数</t>
    <rPh sb="7" eb="9">
      <t>トクテイ</t>
    </rPh>
    <rPh sb="10" eb="12">
      <t>シッカン</t>
    </rPh>
    <rPh sb="13" eb="15">
      <t>シッペイ</t>
    </rPh>
    <rPh sb="16" eb="17">
      <t>ユウ</t>
    </rPh>
    <rPh sb="19" eb="22">
      <t>ニュウキョシャ</t>
    </rPh>
    <rPh sb="22" eb="23">
      <t>スウ</t>
    </rPh>
    <phoneticPr fontId="1"/>
  </si>
  <si>
    <t>問10(8) 2025年７月１か月間で特別訪問看護指示書の交付を受けた入居者数</t>
    <rPh sb="11" eb="12">
      <t>ネン</t>
    </rPh>
    <rPh sb="13" eb="14">
      <t>ガツ</t>
    </rPh>
    <rPh sb="16" eb="18">
      <t>ゲツカン</t>
    </rPh>
    <rPh sb="19" eb="21">
      <t>トクベツ</t>
    </rPh>
    <rPh sb="21" eb="23">
      <t>ホウモン</t>
    </rPh>
    <rPh sb="23" eb="25">
      <t>カンゴ</t>
    </rPh>
    <rPh sb="25" eb="28">
      <t>シジショ</t>
    </rPh>
    <rPh sb="29" eb="31">
      <t>コウフ</t>
    </rPh>
    <rPh sb="32" eb="33">
      <t>ウ</t>
    </rPh>
    <rPh sb="35" eb="38">
      <t>ニュウキョシャ</t>
    </rPh>
    <rPh sb="38" eb="39">
      <t>スウ</t>
    </rPh>
    <phoneticPr fontId="1"/>
  </si>
  <si>
    <t>問10(10) 生活保護を受給している入居者数</t>
    <rPh sb="8" eb="10">
      <t>セイカツ</t>
    </rPh>
    <rPh sb="10" eb="12">
      <t>ホゴ</t>
    </rPh>
    <rPh sb="13" eb="15">
      <t>ジュキュウ</t>
    </rPh>
    <rPh sb="19" eb="22">
      <t>ニュウキョシャ</t>
    </rPh>
    <rPh sb="22" eb="23">
      <t>スウ</t>
    </rPh>
    <phoneticPr fontId="1"/>
  </si>
  <si>
    <t>問10(11) 同一建物減算が適用されている入居者数</t>
    <rPh sb="8" eb="10">
      <t>ドウイツ</t>
    </rPh>
    <rPh sb="10" eb="12">
      <t>タテモノ</t>
    </rPh>
    <rPh sb="12" eb="14">
      <t>ゲンザン</t>
    </rPh>
    <rPh sb="15" eb="17">
      <t>テキヨウ</t>
    </rPh>
    <rPh sb="22" eb="25">
      <t>ニュウキョシャ</t>
    </rPh>
    <rPh sb="25" eb="26">
      <t>スウ</t>
    </rPh>
    <phoneticPr fontId="1"/>
  </si>
  <si>
    <t xml:space="preserve">Ⅴ 入居契約に至るプロセス・説明 </t>
    <phoneticPr fontId="1"/>
  </si>
  <si>
    <t>ホームの概要（名称、立地、定員、共用設備等）</t>
  </si>
  <si>
    <t>居室情報（面積、設備、家賃・管理費相当額）</t>
  </si>
  <si>
    <t>当該ホームの職員体制</t>
  </si>
  <si>
    <t>入居の受入要件（受入可能な状態像、身元引受人の要否 等）</t>
  </si>
  <si>
    <t>退去の要件(対応不能な状態像、身元引受人がいなくなった場合 等）</t>
  </si>
  <si>
    <t>入居時に必要な費用（敷金・保証金・前払金）</t>
  </si>
  <si>
    <t>ホームの基本サービスの内容と料金</t>
  </si>
  <si>
    <t>基本サービスとは別に利用可能な上乗せサービスの内容と料金</t>
  </si>
  <si>
    <t>入居に伴うその他の費用（食費・光熱費）</t>
  </si>
  <si>
    <t>介護保険サービスの利用方法等</t>
  </si>
  <si>
    <t>協力医療機関・医療機関との連携状況等</t>
  </si>
  <si>
    <t>事業者自身がWeb等の誰でもアクセスできる媒体で公表している</t>
  </si>
  <si>
    <t>資料請求があったときに同封している</t>
  </si>
  <si>
    <t>見学や体験入居のときに渡している</t>
  </si>
  <si>
    <t>入居検討のための面談時に渡している</t>
  </si>
  <si>
    <t>契約時に渡している</t>
  </si>
  <si>
    <t>（非特定施設の場合）介護サービスを利用する場合、別途居宅介護支援事業所や介護サービス事業所と契約する仕組みであること</t>
  </si>
  <si>
    <t>入院等で施設に居住していない状況が生じた場合にも、一定期間経過を理由に一方的に契約解除されることはないこと</t>
  </si>
  <si>
    <t>上記のいずれも特に説明していない</t>
  </si>
  <si>
    <t>問11(3) 契約に際して、入居者（家族を含む）の権利として選択肢の内容を説明していますか（複数回答）</t>
    <rPh sb="45" eb="51">
      <t>フカ</t>
    </rPh>
    <phoneticPr fontId="1"/>
  </si>
  <si>
    <t>問11(1)① Webやパンフレット等、誰でもアクセスできる媒体で公表している情報（複数回答）</t>
    <rPh sb="41" eb="47">
      <t>フカ</t>
    </rPh>
    <phoneticPr fontId="1"/>
  </si>
  <si>
    <t>問11(1)② 見学の段階で入居者に対して説明している情報（複数回答）</t>
    <rPh sb="29" eb="35">
      <t>フカ</t>
    </rPh>
    <phoneticPr fontId="1"/>
  </si>
  <si>
    <t>問11(1)③ 契約の段階で入居者に説明している情報（複数回答）</t>
    <rPh sb="26" eb="32">
      <t>フカ</t>
    </rPh>
    <phoneticPr fontId="1"/>
  </si>
  <si>
    <t>問11(2)① 重要事項説明書を提示するタイミング</t>
    <phoneticPr fontId="1"/>
  </si>
  <si>
    <t>問11(2)② 契約書ひな型を提示するタイミング</t>
    <phoneticPr fontId="1"/>
  </si>
  <si>
    <t xml:space="preserve">問11(4)① 入居前の段階で、居宅介護支援事業所のサービスについてどのように説明していますか </t>
    <rPh sb="39" eb="41">
      <t>セツメイ</t>
    </rPh>
    <phoneticPr fontId="1"/>
  </si>
  <si>
    <t>原則として、併設・隣接もしくは近隣にある関連法人の居宅介護支援事業所のケアマネジャーにケアプランを作成してもらうこと</t>
  </si>
  <si>
    <t>併設・隣接もしくは近隣にある関連法人の居宅介護支援事業所のケアマネジャーにケアプランを作成してもらうことを推奨していること</t>
  </si>
  <si>
    <t>併設・隣接もしくは近隣にある関連法人に限らず、入居者がどの居宅介護支援事業所のケアマネジャーにケアプラン作成を依頼してもよく、変更も可能であること</t>
  </si>
  <si>
    <t>入居時には居宅介護支援については特に説明していない</t>
  </si>
  <si>
    <t xml:space="preserve">問11(4)② 入居前の段階で、介護サービス事業所のサービスについてどのように説明していますか </t>
    <rPh sb="39" eb="41">
      <t>セツメイ</t>
    </rPh>
    <phoneticPr fontId="1"/>
  </si>
  <si>
    <t>問12(1) 紹介事業者との契約状況</t>
    <phoneticPr fontId="1"/>
  </si>
  <si>
    <t>法人で契約している</t>
  </si>
  <si>
    <t>施設で契約している</t>
  </si>
  <si>
    <t>かつて法人で契約していたことがある</t>
  </si>
  <si>
    <t>かつて施設で契約していたことがある</t>
  </si>
  <si>
    <t>契約したことがない</t>
  </si>
  <si>
    <t>不明・その他</t>
  </si>
  <si>
    <t>入居後90日以内に入居継続をとりやめる場合は、入居時に支払った費用を全額返還すること</t>
    <phoneticPr fontId="1"/>
  </si>
  <si>
    <t>問12(1)SQ(1)-1 契約している紹介事業者の数</t>
    <rPh sb="14" eb="16">
      <t>ケイヤク</t>
    </rPh>
    <rPh sb="20" eb="22">
      <t>ショウカイ</t>
    </rPh>
    <rPh sb="22" eb="24">
      <t>ジギョウ</t>
    </rPh>
    <rPh sb="24" eb="25">
      <t>シャ</t>
    </rPh>
    <rPh sb="26" eb="27">
      <t>カズ</t>
    </rPh>
    <phoneticPr fontId="1"/>
  </si>
  <si>
    <t>平均(社)　※0を含む</t>
    <rPh sb="0" eb="1">
      <t>ヒラ</t>
    </rPh>
    <rPh sb="1" eb="2">
      <t>タモツ</t>
    </rPh>
    <rPh sb="3" eb="4">
      <t>シャ</t>
    </rPh>
    <rPh sb="9" eb="10">
      <t>フク</t>
    </rPh>
    <phoneticPr fontId="1"/>
  </si>
  <si>
    <t>平均(社)　※0を含まない</t>
    <rPh sb="0" eb="1">
      <t>ヒラ</t>
    </rPh>
    <rPh sb="1" eb="2">
      <t>タモツ</t>
    </rPh>
    <rPh sb="3" eb="4">
      <t>シャ</t>
    </rPh>
    <rPh sb="9" eb="10">
      <t>フク</t>
    </rPh>
    <phoneticPr fontId="1"/>
  </si>
  <si>
    <t>最大(社)</t>
    <rPh sb="0" eb="1">
      <t>サイ</t>
    </rPh>
    <rPh sb="1" eb="2">
      <t>ダイ</t>
    </rPh>
    <rPh sb="3" eb="4">
      <t>シャ</t>
    </rPh>
    <phoneticPr fontId="1"/>
  </si>
  <si>
    <t>問10(9) 2025年７月１か月間で特別訪問看護指示書の交付を受けた入居者数うち月２回、特別訪問看護指示書の交付を受けた入居者数</t>
    <rPh sb="61" eb="64">
      <t>ニュウキョシャ</t>
    </rPh>
    <rPh sb="64" eb="65">
      <t>スウ</t>
    </rPh>
    <phoneticPr fontId="1"/>
  </si>
  <si>
    <t>問10(9) 入居者総数における2025年７月１か月間で特別訪問看護指示書の交付を受けた入居者数うち月２回、特別訪問看護指示書の交付を受けた入居者の割合</t>
    <rPh sb="70" eb="73">
      <t>ニュウキョシャ</t>
    </rPh>
    <rPh sb="74" eb="76">
      <t>ワリアイ</t>
    </rPh>
    <phoneticPr fontId="1"/>
  </si>
  <si>
    <t>問12(1)SQ(1)-2 契約している紹介事業者の数うち、半年間（２～７月）で紹介実績のある事業者数</t>
    <rPh sb="29" eb="32">
      <t>ハントシカン</t>
    </rPh>
    <rPh sb="36" eb="37">
      <t>ガツ</t>
    </rPh>
    <rPh sb="39" eb="41">
      <t>ショウカイ</t>
    </rPh>
    <rPh sb="41" eb="43">
      <t>ジッセキ</t>
    </rPh>
    <rPh sb="46" eb="49">
      <t>ジギョウシャ</t>
    </rPh>
    <rPh sb="49" eb="50">
      <t>スウ</t>
    </rPh>
    <phoneticPr fontId="1"/>
  </si>
  <si>
    <t>問12(1)SQ(1)-3 半年間（2～7月）で紹介事業者に支払った紹介手数料</t>
    <phoneticPr fontId="1"/>
  </si>
  <si>
    <t>平均(万円)　※0を含む</t>
    <rPh sb="0" eb="1">
      <t>ヒラ</t>
    </rPh>
    <rPh sb="1" eb="2">
      <t>タモツ</t>
    </rPh>
    <rPh sb="3" eb="5">
      <t>マンエン</t>
    </rPh>
    <rPh sb="10" eb="11">
      <t>フク</t>
    </rPh>
    <phoneticPr fontId="1"/>
  </si>
  <si>
    <t>平均(万円)　※0を含まない</t>
    <rPh sb="0" eb="1">
      <t>ヒラ</t>
    </rPh>
    <rPh sb="1" eb="2">
      <t>タモツ</t>
    </rPh>
    <rPh sb="3" eb="5">
      <t>マンエン</t>
    </rPh>
    <rPh sb="10" eb="11">
      <t>フク</t>
    </rPh>
    <phoneticPr fontId="1"/>
  </si>
  <si>
    <t>最大(万円)</t>
    <rPh sb="0" eb="1">
      <t>サイ</t>
    </rPh>
    <rPh sb="1" eb="2">
      <t>ダイ</t>
    </rPh>
    <rPh sb="3" eb="4">
      <t>マン</t>
    </rPh>
    <rPh sb="4" eb="5">
      <t>エン</t>
    </rPh>
    <phoneticPr fontId="1"/>
  </si>
  <si>
    <t>問12(1)SQ(1)-4 半年間（2～7月）で紹介事業者に支払った紹介手数料のうち、紹介１件当たりの手数料として最も高額だったケースの金額</t>
    <phoneticPr fontId="1"/>
  </si>
  <si>
    <t>問12(1)SQ(1)-5 契約している紹介事業者の選定基準（複数回答）</t>
    <rPh sb="30" eb="36">
      <t>フカ</t>
    </rPh>
    <phoneticPr fontId="1"/>
  </si>
  <si>
    <t>紹介事業者の法人としての経営の安定性・信頼度（与信等）</t>
  </si>
  <si>
    <t>紹介事業者の知名度</t>
  </si>
  <si>
    <t>高齢者向け住まい紹介事業者届出公表制度の届出を行っている事業者であること</t>
  </si>
  <si>
    <t>紹介実績</t>
  </si>
  <si>
    <t>紹介事業者のサービス内容</t>
  </si>
  <si>
    <t>認証）取得等、情報の管理体制</t>
  </si>
  <si>
    <t>紹介事業の関連資格取得者数等、職員の専門性</t>
  </si>
  <si>
    <t>料金形態</t>
  </si>
  <si>
    <t>紹介があった場合に契約しており、法人・施設としては選定していない</t>
  </si>
  <si>
    <t>問12(1)SQ(1)-6 紹介事業者から提供されているサービス内容（複数回答）</t>
    <rPh sb="14" eb="16">
      <t>ショウカイ</t>
    </rPh>
    <rPh sb="16" eb="18">
      <t>ジギョウ</t>
    </rPh>
    <rPh sb="18" eb="19">
      <t>シャ</t>
    </rPh>
    <rPh sb="21" eb="23">
      <t>テイキョウ</t>
    </rPh>
    <rPh sb="32" eb="34">
      <t>ナイヨウ</t>
    </rPh>
    <rPh sb="34" eb="40">
      <t>フカ</t>
    </rPh>
    <phoneticPr fontId="1"/>
  </si>
  <si>
    <t>紹介事業者HP・店舗における貴施設の情報の掲示</t>
  </si>
  <si>
    <t>紹介事業者HP・店舗を通じた施設情報一括請求の受付</t>
  </si>
  <si>
    <t>入居希望者に対する、貴施設の概要説明</t>
  </si>
  <si>
    <t>入居希望者に対する、重要事項説明書や契約書ひな型を用いた詳細説明</t>
  </si>
  <si>
    <t>施設見学の手配</t>
  </si>
  <si>
    <t>施設見学への同行</t>
  </si>
  <si>
    <t>体験入居の調整・手配</t>
  </si>
  <si>
    <t>入居契約への立ち合い</t>
  </si>
  <si>
    <t>入居後のフォロー</t>
  </si>
  <si>
    <t>問12(1)SQ(1)-7 契約している紹介事業者の料金形態</t>
    <rPh sb="14" eb="16">
      <t>ケイヤク</t>
    </rPh>
    <rPh sb="20" eb="22">
      <t>ショウカイ</t>
    </rPh>
    <rPh sb="22" eb="24">
      <t>ジギョウ</t>
    </rPh>
    <rPh sb="24" eb="25">
      <t>シャ</t>
    </rPh>
    <rPh sb="26" eb="28">
      <t>リョウキン</t>
    </rPh>
    <rPh sb="28" eb="30">
      <t>ケイタイ</t>
    </rPh>
    <phoneticPr fontId="1"/>
  </si>
  <si>
    <t>成約１件ごとの定額料金（成功報酬型）</t>
  </si>
  <si>
    <t>成約した居室の面積もしくは居室の月額料金の一定割合（成功報酬型）</t>
  </si>
  <si>
    <t>成約した入居者の介護度や医療必要度等を考慮した額（成功報酬型）</t>
  </si>
  <si>
    <t>成約した入居者の経済力を踏まえた額（成功報酬型）</t>
  </si>
  <si>
    <t>Web・冊子等への情報掲載に対する課金（広告課金型）</t>
  </si>
  <si>
    <t>資料送付件数等に応じた課金（情報提供従量型）</t>
  </si>
  <si>
    <t>問12(1)SQ(1)-8 実際に支払った要介護度別もしくは 医療の必要性別紹介１件あたり手数料の額</t>
    <rPh sb="14" eb="16">
      <t>ジッサイ</t>
    </rPh>
    <rPh sb="17" eb="19">
      <t>シハラ</t>
    </rPh>
    <rPh sb="21" eb="24">
      <t>ヨウカイゴ</t>
    </rPh>
    <rPh sb="24" eb="25">
      <t>ド</t>
    </rPh>
    <rPh sb="25" eb="26">
      <t>ベツ</t>
    </rPh>
    <rPh sb="31" eb="33">
      <t>イリョウ</t>
    </rPh>
    <rPh sb="34" eb="37">
      <t>ヒツヨウセイ</t>
    </rPh>
    <rPh sb="37" eb="38">
      <t>ベツ</t>
    </rPh>
    <rPh sb="38" eb="40">
      <t>ショウカイ</t>
    </rPh>
    <rPh sb="41" eb="42">
      <t>ケン</t>
    </rPh>
    <rPh sb="45" eb="48">
      <t>テスウリョウ</t>
    </rPh>
    <rPh sb="49" eb="50">
      <t>ガク</t>
    </rPh>
    <phoneticPr fontId="1"/>
  </si>
  <si>
    <t>問12(1)SQ(1)-9 料金形態・金額の決定主体</t>
    <phoneticPr fontId="1"/>
  </si>
  <si>
    <t>施設側</t>
    <rPh sb="0" eb="2">
      <t>シセツ</t>
    </rPh>
    <rPh sb="2" eb="3">
      <t>ガワ</t>
    </rPh>
    <phoneticPr fontId="1"/>
  </si>
  <si>
    <t>紹介事業者側</t>
    <rPh sb="0" eb="2">
      <t>ショウカイ</t>
    </rPh>
    <rPh sb="2" eb="5">
      <t>ジギョウシャ</t>
    </rPh>
    <rPh sb="5" eb="6">
      <t>ガワ</t>
    </rPh>
    <phoneticPr fontId="1"/>
  </si>
  <si>
    <t>問12(1)SQ(1)-10 紹介事業者に支払った報酬についての説明</t>
    <phoneticPr fontId="1"/>
  </si>
  <si>
    <t>説明している</t>
    <rPh sb="0" eb="2">
      <t>セツメイ</t>
    </rPh>
    <phoneticPr fontId="1"/>
  </si>
  <si>
    <t>特に説明していない</t>
    <rPh sb="0" eb="1">
      <t>トク</t>
    </rPh>
    <rPh sb="2" eb="4">
      <t>セツメイ</t>
    </rPh>
    <phoneticPr fontId="1"/>
  </si>
  <si>
    <t>問12(2) 紹介事業者との間でのトラブルの有無</t>
    <rPh sb="22" eb="24">
      <t>ウム</t>
    </rPh>
    <phoneticPr fontId="1"/>
  </si>
  <si>
    <t>ある</t>
    <phoneticPr fontId="1"/>
  </si>
  <si>
    <t>ない</t>
    <phoneticPr fontId="1"/>
  </si>
  <si>
    <t>問12(2)SQ(2)-1 過去に経験したトラブルの内容（複数回答）</t>
    <rPh sb="14" eb="16">
      <t>カコ</t>
    </rPh>
    <rPh sb="17" eb="19">
      <t>ケイケン</t>
    </rPh>
    <rPh sb="26" eb="28">
      <t>ナイヨウ</t>
    </rPh>
    <rPh sb="29" eb="31">
      <t>フクスウ</t>
    </rPh>
    <rPh sb="31" eb="33">
      <t>カイトウ</t>
    </rPh>
    <phoneticPr fontId="1"/>
  </si>
  <si>
    <t>【問12(2)で「ある」と回答した施設のみ】</t>
    <rPh sb="1" eb="2">
      <t>トイ</t>
    </rPh>
    <rPh sb="13" eb="15">
      <t>カイトウ</t>
    </rPh>
    <rPh sb="17" eb="19">
      <t>シセツ</t>
    </rPh>
    <phoneticPr fontId="1"/>
  </si>
  <si>
    <t>一人の新規入居者について、複数の紹介事業者から料金請求があった（二重請求）</t>
  </si>
  <si>
    <t>契約している紹介事業者による紹介ではないと認識していた新規入居者について、料金支払い請求があった</t>
  </si>
  <si>
    <t>契約締結を認識していない紹介事業者から料金支払い請求があった</t>
  </si>
  <si>
    <t>認識していた料金より高額な料金の支払い請求があった</t>
  </si>
  <si>
    <t>入居者のニーズとホームの特徴が合致しておらず、入居後、入居者とトラブルとなった</t>
  </si>
  <si>
    <t>紹介事業者が誤った説明をしていたため、入居後、入居者とトラブルになった</t>
  </si>
  <si>
    <t>紹介事業者からしつこく契約（入居者の紹介）を迫られた</t>
  </si>
  <si>
    <t>問13(1) 直近半年間の新規入居者数</t>
    <rPh sb="7" eb="9">
      <t>チョッキン</t>
    </rPh>
    <rPh sb="9" eb="12">
      <t>ハントシカン</t>
    </rPh>
    <rPh sb="13" eb="15">
      <t>シンキ</t>
    </rPh>
    <rPh sb="15" eb="18">
      <t>ニュウキョシャ</t>
    </rPh>
    <rPh sb="18" eb="19">
      <t>スウ</t>
    </rPh>
    <phoneticPr fontId="1"/>
  </si>
  <si>
    <t>問13(1) 定員数における新規入居者の割合</t>
    <rPh sb="7" eb="9">
      <t>テイイン</t>
    </rPh>
    <rPh sb="9" eb="10">
      <t>スウ</t>
    </rPh>
    <rPh sb="14" eb="16">
      <t>シンキ</t>
    </rPh>
    <rPh sb="16" eb="19">
      <t>ニュウキョシャ</t>
    </rPh>
    <rPh sb="20" eb="22">
      <t>ワリアイ</t>
    </rPh>
    <phoneticPr fontId="1"/>
  </si>
  <si>
    <t>問13(2) 直近半年間の退去者数</t>
    <rPh sb="7" eb="9">
      <t>チョッキン</t>
    </rPh>
    <rPh sb="9" eb="12">
      <t>ハントシカン</t>
    </rPh>
    <rPh sb="13" eb="16">
      <t>タイキョシャ</t>
    </rPh>
    <rPh sb="16" eb="17">
      <t>イリスウ</t>
    </rPh>
    <phoneticPr fontId="1"/>
  </si>
  <si>
    <t>問13(2) 定員数における退去者の割合</t>
    <rPh sb="7" eb="9">
      <t>テイイン</t>
    </rPh>
    <rPh sb="9" eb="10">
      <t>スウ</t>
    </rPh>
    <rPh sb="14" eb="17">
      <t>タイキョシャ</t>
    </rPh>
    <rPh sb="18" eb="20">
      <t>ワリアイ</t>
    </rPh>
    <phoneticPr fontId="1"/>
  </si>
  <si>
    <t>【問13(1)新規入居者数で「０」と回答した施設を除く】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1"/>
  </si>
  <si>
    <t>問13(3) 入居直前の居場所（人数積み上げ）</t>
    <rPh sb="7" eb="9">
      <t>ニュウキョ</t>
    </rPh>
    <rPh sb="9" eb="11">
      <t>チョクゼン</t>
    </rPh>
    <rPh sb="12" eb="15">
      <t>イバショ</t>
    </rPh>
    <rPh sb="16" eb="18">
      <t>ニンズウ</t>
    </rPh>
    <rPh sb="18" eb="19">
      <t>ツ</t>
    </rPh>
    <rPh sb="20" eb="21">
      <t>ア</t>
    </rPh>
    <phoneticPr fontId="1"/>
  </si>
  <si>
    <t>【問13(2)退去者数で「０」と回答した施設を除く】</t>
    <rPh sb="7" eb="10">
      <t>タイキョシャ</t>
    </rPh>
    <rPh sb="10" eb="11">
      <t>スウ</t>
    </rPh>
    <rPh sb="16" eb="18">
      <t>カイトウ</t>
    </rPh>
    <rPh sb="20" eb="22">
      <t>シセツ</t>
    </rPh>
    <rPh sb="23" eb="24">
      <t>ノゾ</t>
    </rPh>
    <phoneticPr fontId="1"/>
  </si>
  <si>
    <t>問13(4) 退去先（人数積み上げ）</t>
    <rPh sb="7" eb="9">
      <t>タイキョ</t>
    </rPh>
    <rPh sb="9" eb="10">
      <t>サキ</t>
    </rPh>
    <rPh sb="11" eb="13">
      <t>ニンズウ</t>
    </rPh>
    <rPh sb="13" eb="14">
      <t>ツ</t>
    </rPh>
    <rPh sb="15" eb="16">
      <t>ア</t>
    </rPh>
    <phoneticPr fontId="1"/>
  </si>
  <si>
    <t>問14(1) 新規入居者の入居時点の要介護度別人数（人数積み上げ）</t>
    <rPh sb="7" eb="9">
      <t>シンキ</t>
    </rPh>
    <rPh sb="9" eb="12">
      <t>ニュウキョシャ</t>
    </rPh>
    <rPh sb="13" eb="15">
      <t>ニュウキョ</t>
    </rPh>
    <rPh sb="15" eb="17">
      <t>ジテン</t>
    </rPh>
    <rPh sb="18" eb="21">
      <t>ヨウカイゴ</t>
    </rPh>
    <rPh sb="21" eb="22">
      <t>ド</t>
    </rPh>
    <rPh sb="22" eb="23">
      <t>ベツ</t>
    </rPh>
    <rPh sb="23" eb="25">
      <t>ニンズウ</t>
    </rPh>
    <rPh sb="26" eb="28">
      <t>ニンズウ</t>
    </rPh>
    <rPh sb="28" eb="29">
      <t>ツ</t>
    </rPh>
    <rPh sb="30" eb="31">
      <t>ア</t>
    </rPh>
    <phoneticPr fontId="1"/>
  </si>
  <si>
    <t>自立・認定なし</t>
  </si>
  <si>
    <t>要支援１</t>
  </si>
  <si>
    <t>要支援２</t>
  </si>
  <si>
    <t>不明・申請中等</t>
    <rPh sb="0" eb="2">
      <t>フメイ</t>
    </rPh>
    <phoneticPr fontId="1"/>
  </si>
  <si>
    <t>問14(2)新規入居者の入居時点の要介護度別人数うち、紹介事業者から紹介を受けた新規入居者の要介護度別人数（人数積み上げ）</t>
    <rPh sb="27" eb="29">
      <t>ショウカイ</t>
    </rPh>
    <rPh sb="29" eb="31">
      <t>ジギョウ</t>
    </rPh>
    <rPh sb="31" eb="32">
      <t>シャ</t>
    </rPh>
    <rPh sb="34" eb="36">
      <t>ショウカイ</t>
    </rPh>
    <rPh sb="37" eb="38">
      <t>ウ</t>
    </rPh>
    <rPh sb="40" eb="42">
      <t>シンキ</t>
    </rPh>
    <rPh sb="42" eb="45">
      <t>ニュウキョシャ</t>
    </rPh>
    <rPh sb="46" eb="49">
      <t>ヨウカイゴ</t>
    </rPh>
    <rPh sb="49" eb="50">
      <t>ド</t>
    </rPh>
    <rPh sb="50" eb="51">
      <t>ベツ</t>
    </rPh>
    <rPh sb="51" eb="53">
      <t>ニンズウ</t>
    </rPh>
    <rPh sb="54" eb="56">
      <t>ニンズウ</t>
    </rPh>
    <rPh sb="56" eb="57">
      <t>ツ</t>
    </rPh>
    <rPh sb="58" eb="59">
      <t>ア</t>
    </rPh>
    <phoneticPr fontId="1"/>
  </si>
  <si>
    <t>問15(1) 貴施設を入居先として紹介した主体別入居者数（新規入居者全体）（人数積み上げ）</t>
    <rPh sb="7" eb="8">
      <t>キ</t>
    </rPh>
    <rPh sb="8" eb="10">
      <t>シセツ</t>
    </rPh>
    <rPh sb="11" eb="13">
      <t>ニュウキョ</t>
    </rPh>
    <rPh sb="13" eb="14">
      <t>サキ</t>
    </rPh>
    <rPh sb="17" eb="19">
      <t>ショウカイ</t>
    </rPh>
    <rPh sb="21" eb="23">
      <t>シュタイ</t>
    </rPh>
    <rPh sb="23" eb="24">
      <t>ベツ</t>
    </rPh>
    <rPh sb="24" eb="27">
      <t>ニュウキョシャ</t>
    </rPh>
    <rPh sb="27" eb="28">
      <t>スウ</t>
    </rPh>
    <rPh sb="29" eb="31">
      <t>シンキ</t>
    </rPh>
    <rPh sb="31" eb="34">
      <t>ニュウキョシャ</t>
    </rPh>
    <rPh sb="34" eb="36">
      <t>ゼンタイ</t>
    </rPh>
    <rPh sb="38" eb="40">
      <t>ニンズウ</t>
    </rPh>
    <rPh sb="40" eb="41">
      <t>ツ</t>
    </rPh>
    <rPh sb="42" eb="43">
      <t>ア</t>
    </rPh>
    <phoneticPr fontId="1"/>
  </si>
  <si>
    <t>本人または家族等が探して見つけた</t>
  </si>
  <si>
    <t>ケアマネジャーの紹介</t>
  </si>
  <si>
    <t>医療機関・MSW等の紹介</t>
  </si>
  <si>
    <t>生活保護のケースワーカーの紹介</t>
  </si>
  <si>
    <t>紹介事業者による紹介</t>
  </si>
  <si>
    <t>その他 （不明を含む）</t>
  </si>
  <si>
    <t>問15(2) 貴施設を入居先として紹介した主体別入居者数（うち医療処置を要する新規入居者）（人数積み上げ）</t>
    <rPh sb="7" eb="8">
      <t>キ</t>
    </rPh>
    <rPh sb="8" eb="10">
      <t>シセツ</t>
    </rPh>
    <rPh sb="11" eb="13">
      <t>ニュウキョ</t>
    </rPh>
    <rPh sb="13" eb="14">
      <t>サキ</t>
    </rPh>
    <rPh sb="17" eb="19">
      <t>ショウカイ</t>
    </rPh>
    <rPh sb="21" eb="23">
      <t>シュタイ</t>
    </rPh>
    <rPh sb="23" eb="24">
      <t>ベツ</t>
    </rPh>
    <rPh sb="24" eb="27">
      <t>ニュウキョシャ</t>
    </rPh>
    <rPh sb="27" eb="28">
      <t>スウ</t>
    </rPh>
    <rPh sb="31" eb="33">
      <t>イリョウ</t>
    </rPh>
    <rPh sb="33" eb="35">
      <t>ショチ</t>
    </rPh>
    <rPh sb="36" eb="37">
      <t>ヨウ</t>
    </rPh>
    <rPh sb="39" eb="41">
      <t>シンキ</t>
    </rPh>
    <rPh sb="41" eb="44">
      <t>ニュウキョシャ</t>
    </rPh>
    <rPh sb="46" eb="48">
      <t>ニンズウ</t>
    </rPh>
    <rPh sb="48" eb="49">
      <t>ツ</t>
    </rPh>
    <rPh sb="50" eb="51">
      <t>ア</t>
    </rPh>
    <phoneticPr fontId="1"/>
  </si>
  <si>
    <t>問14(1)(2) 新規入居者の入居時点の要介護度における紹介入居者の割合</t>
    <rPh sb="29" eb="31">
      <t>ショウカイ</t>
    </rPh>
    <rPh sb="31" eb="34">
      <t>ニュウキョシャ</t>
    </rPh>
    <rPh sb="35" eb="37">
      <t>ワリアイ</t>
    </rPh>
    <phoneticPr fontId="1"/>
  </si>
  <si>
    <t>問15(1)(2) 貴施設を入居先として紹介した主体別入居者数における医療処置を要する新規入居者の割合</t>
    <rPh sb="10" eb="11">
      <t>キ</t>
    </rPh>
    <rPh sb="11" eb="13">
      <t>シセツ</t>
    </rPh>
    <rPh sb="14" eb="16">
      <t>ニュウキョ</t>
    </rPh>
    <rPh sb="16" eb="17">
      <t>サキ</t>
    </rPh>
    <rPh sb="20" eb="22">
      <t>ショウカイ</t>
    </rPh>
    <rPh sb="24" eb="26">
      <t>シュタイ</t>
    </rPh>
    <rPh sb="26" eb="27">
      <t>ベツ</t>
    </rPh>
    <rPh sb="27" eb="30">
      <t>ニュウキョシャ</t>
    </rPh>
    <rPh sb="30" eb="31">
      <t>スウ</t>
    </rPh>
    <rPh sb="35" eb="37">
      <t>イリョウ</t>
    </rPh>
    <rPh sb="37" eb="39">
      <t>ショチ</t>
    </rPh>
    <rPh sb="40" eb="41">
      <t>ヨウ</t>
    </rPh>
    <rPh sb="43" eb="45">
      <t>シンキ</t>
    </rPh>
    <rPh sb="45" eb="48">
      <t>ニュウキョシャ</t>
    </rPh>
    <rPh sb="49" eb="51">
      <t>ワリアイ</t>
    </rPh>
    <phoneticPr fontId="1"/>
  </si>
  <si>
    <t>【問６(2)看護職員の配置状況で「併設事業所等と兼務の看護職員がいる」と回答した施設のみ】</t>
    <rPh sb="6" eb="8">
      <t>カンゴ</t>
    </rPh>
    <rPh sb="8" eb="10">
      <t>ショクイン</t>
    </rPh>
    <rPh sb="11" eb="13">
      <t>ハイチ</t>
    </rPh>
    <rPh sb="13" eb="15">
      <t>ジョウキョウ</t>
    </rPh>
    <rPh sb="17" eb="19">
      <t>ヘイセツ</t>
    </rPh>
    <rPh sb="19" eb="22">
      <t>ジギョウショ</t>
    </rPh>
    <rPh sb="22" eb="23">
      <t>トウ</t>
    </rPh>
    <rPh sb="24" eb="26">
      <t>ケンム</t>
    </rPh>
    <rPh sb="36" eb="38">
      <t>カイトウ</t>
    </rPh>
    <rPh sb="40" eb="42">
      <t>シセツ</t>
    </rPh>
    <phoneticPr fontId="1"/>
  </si>
  <si>
    <t>問６(2) 兼務の看護職員数（実人数）－常勤＋非常勤</t>
    <rPh sb="9" eb="11">
      <t>カンゴ</t>
    </rPh>
    <rPh sb="11" eb="14">
      <t>ショクインスウ</t>
    </rPh>
    <rPh sb="15" eb="16">
      <t>ジツ</t>
    </rPh>
    <rPh sb="16" eb="18">
      <t>ニンズウ</t>
    </rPh>
    <rPh sb="20" eb="22">
      <t>ジョウキン</t>
    </rPh>
    <rPh sb="23" eb="26">
      <t>ヒジョウキン</t>
    </rPh>
    <phoneticPr fontId="1"/>
  </si>
  <si>
    <t>【問６(2)看護職員の配置状況で「住まい職員として兼務の看護職員がいる」と回答した施設のみ】</t>
    <rPh sb="6" eb="8">
      <t>カンゴ</t>
    </rPh>
    <rPh sb="8" eb="10">
      <t>ショクイン</t>
    </rPh>
    <rPh sb="11" eb="13">
      <t>ハイチ</t>
    </rPh>
    <rPh sb="13" eb="15">
      <t>ジョウキョウ</t>
    </rPh>
    <rPh sb="37" eb="39">
      <t>カイトウ</t>
    </rPh>
    <rPh sb="41" eb="43">
      <t>シセツ</t>
    </rPh>
    <phoneticPr fontId="1"/>
  </si>
  <si>
    <t>問６(2) 兼務の看護職員数（実人数）－看護職員数のうち常勤の占める割合</t>
    <rPh sb="9" eb="11">
      <t>カンゴ</t>
    </rPh>
    <rPh sb="11" eb="14">
      <t>ショクインスウ</t>
    </rPh>
    <rPh sb="15" eb="16">
      <t>ジツ</t>
    </rPh>
    <rPh sb="16" eb="18">
      <t>ニンズウ</t>
    </rPh>
    <rPh sb="20" eb="22">
      <t>カンゴ</t>
    </rPh>
    <rPh sb="22" eb="24">
      <t>ショクイン</t>
    </rPh>
    <rPh sb="24" eb="25">
      <t>スウ</t>
    </rPh>
    <rPh sb="28" eb="30">
      <t>ジョウキン</t>
    </rPh>
    <rPh sb="31" eb="32">
      <t>シ</t>
    </rPh>
    <rPh sb="34" eb="36">
      <t>ワリアイ</t>
    </rPh>
    <phoneticPr fontId="1"/>
  </si>
  <si>
    <t>問６(2) 兼務の看護職員数（実人数）－常勤</t>
    <rPh sb="9" eb="11">
      <t>カンゴ</t>
    </rPh>
    <rPh sb="11" eb="14">
      <t>ショクインスウ</t>
    </rPh>
    <rPh sb="15" eb="16">
      <t>ジツ</t>
    </rPh>
    <rPh sb="16" eb="18">
      <t>ニンズウ</t>
    </rPh>
    <rPh sb="20" eb="22">
      <t>ジョウキン</t>
    </rPh>
    <phoneticPr fontId="1"/>
  </si>
  <si>
    <t>問６(2) 兼務の看護職員数（実人数）－非常勤</t>
    <rPh sb="9" eb="11">
      <t>カンゴ</t>
    </rPh>
    <rPh sb="11" eb="14">
      <t>ショクインスウ</t>
    </rPh>
    <rPh sb="15" eb="16">
      <t>ジツ</t>
    </rPh>
    <rPh sb="16" eb="18">
      <t>ニンズウ</t>
    </rPh>
    <rPh sb="20" eb="23">
      <t>ヒジョウキン</t>
    </rPh>
    <phoneticPr fontId="1"/>
  </si>
  <si>
    <t>１～19人</t>
    <rPh sb="4" eb="5">
      <t>ヒト</t>
    </rPh>
    <phoneticPr fontId="1"/>
  </si>
  <si>
    <t>20～29人</t>
    <rPh sb="5" eb="6">
      <t>ヒト</t>
    </rPh>
    <phoneticPr fontId="1"/>
  </si>
  <si>
    <t>30～39人</t>
    <rPh sb="5" eb="6">
      <t>ヒト</t>
    </rPh>
    <phoneticPr fontId="1"/>
  </si>
  <si>
    <t>50人以上</t>
    <rPh sb="2" eb="3">
      <t>ニン</t>
    </rPh>
    <rPh sb="3" eb="5">
      <t>イジョウ</t>
    </rPh>
    <phoneticPr fontId="1"/>
  </si>
  <si>
    <t>１～２社</t>
    <phoneticPr fontId="1"/>
  </si>
  <si>
    <t>３～９社</t>
    <phoneticPr fontId="1"/>
  </si>
  <si>
    <t>10～99社</t>
    <phoneticPr fontId="1"/>
  </si>
  <si>
    <t>100～199社</t>
    <phoneticPr fontId="1"/>
  </si>
  <si>
    <t>200社以上</t>
    <rPh sb="4" eb="6">
      <t>イジョウ</t>
    </rPh>
    <phoneticPr fontId="1"/>
  </si>
  <si>
    <t>０社</t>
    <rPh sb="1" eb="2">
      <t>シャ</t>
    </rPh>
    <phoneticPr fontId="1"/>
  </si>
  <si>
    <t>１～３社</t>
    <phoneticPr fontId="1"/>
  </si>
  <si>
    <t>４～９社</t>
    <phoneticPr fontId="1"/>
  </si>
  <si>
    <t>10～49社</t>
    <phoneticPr fontId="1"/>
  </si>
  <si>
    <t>50社以上</t>
    <rPh sb="3" eb="5">
      <t>イジョウ</t>
    </rPh>
    <phoneticPr fontId="1"/>
  </si>
  <si>
    <t>０万円</t>
    <rPh sb="1" eb="3">
      <t>マンエン</t>
    </rPh>
    <phoneticPr fontId="1"/>
  </si>
  <si>
    <t>30万円未満</t>
    <rPh sb="2" eb="4">
      <t>マンエン</t>
    </rPh>
    <rPh sb="4" eb="6">
      <t>ミマン</t>
    </rPh>
    <phoneticPr fontId="1"/>
  </si>
  <si>
    <t>20万円未満</t>
    <rPh sb="2" eb="4">
      <t>マンエン</t>
    </rPh>
    <rPh sb="4" eb="6">
      <t>ミマン</t>
    </rPh>
    <phoneticPr fontId="1"/>
  </si>
  <si>
    <t>30～40万円未満</t>
    <rPh sb="5" eb="7">
      <t>マンエン</t>
    </rPh>
    <rPh sb="7" eb="9">
      <t>ミマン</t>
    </rPh>
    <phoneticPr fontId="1"/>
  </si>
  <si>
    <t>40万円以上</t>
    <rPh sb="2" eb="4">
      <t>マンエン</t>
    </rPh>
    <rPh sb="4" eb="6">
      <t>イジョウ</t>
    </rPh>
    <phoneticPr fontId="1"/>
  </si>
  <si>
    <t>問15(3) 病院・診療所からの新規入居者（人数積み上げ）</t>
    <rPh sb="7" eb="9">
      <t>ビョウイン</t>
    </rPh>
    <rPh sb="10" eb="13">
      <t>シンリョウジョ</t>
    </rPh>
    <rPh sb="16" eb="18">
      <t>シンキ</t>
    </rPh>
    <rPh sb="18" eb="21">
      <t>ニュウキョシャ</t>
    </rPh>
    <rPh sb="22" eb="24">
      <t>ニンズウ</t>
    </rPh>
    <rPh sb="24" eb="25">
      <t>ツ</t>
    </rPh>
    <rPh sb="26" eb="27">
      <t>ア</t>
    </rPh>
    <phoneticPr fontId="1"/>
  </si>
  <si>
    <t>【問13(4)①死亡による契約終了で「０」と回答した施設を除く】</t>
    <rPh sb="8" eb="10">
      <t>シボウ</t>
    </rPh>
    <rPh sb="13" eb="15">
      <t>ケイヤク</t>
    </rPh>
    <rPh sb="15" eb="17">
      <t>シュウリョウ</t>
    </rPh>
    <rPh sb="22" eb="24">
      <t>カイトウ</t>
    </rPh>
    <rPh sb="26" eb="28">
      <t>シセツ</t>
    </rPh>
    <rPh sb="29" eb="30">
      <t>ノゾ</t>
    </rPh>
    <phoneticPr fontId="1"/>
  </si>
  <si>
    <t>問16(1) 入居時点で看取り期にある方への受入状況（複数回答）</t>
    <rPh sb="7" eb="9">
      <t>ニュウキョ</t>
    </rPh>
    <rPh sb="9" eb="11">
      <t>ジテン</t>
    </rPh>
    <rPh sb="12" eb="14">
      <t>ミト</t>
    </rPh>
    <rPh sb="15" eb="16">
      <t>キ</t>
    </rPh>
    <rPh sb="19" eb="20">
      <t>カタ</t>
    </rPh>
    <rPh sb="22" eb="24">
      <t>ウケイレ</t>
    </rPh>
    <rPh sb="24" eb="26">
      <t>ジョウキョウ</t>
    </rPh>
    <rPh sb="26" eb="32">
      <t>フカ</t>
    </rPh>
    <phoneticPr fontId="1"/>
  </si>
  <si>
    <t>入居時点で看取り期であっても積極的に受け入れている</t>
  </si>
  <si>
    <t>入居時点で看取り期であっても積極的に受け入れている</t>
    <phoneticPr fontId="1"/>
  </si>
  <si>
    <t>入居時点で看取り期にある場合は受け入れないが、入居者が看取りになった場合は対応している</t>
  </si>
  <si>
    <t>入居時点で看取り期にある場合は受け入れないが、入居者が看取りになった場合は対応している</t>
    <phoneticPr fontId="1"/>
  </si>
  <si>
    <t>原則看取りには対応していない</t>
  </si>
  <si>
    <t>原則看取りには対応していない</t>
    <phoneticPr fontId="1"/>
  </si>
  <si>
    <t>問16(1) 入居時点で看取り期にある方への受入状況</t>
    <rPh sb="7" eb="9">
      <t>ニュウキョ</t>
    </rPh>
    <rPh sb="9" eb="11">
      <t>ジテン</t>
    </rPh>
    <rPh sb="12" eb="14">
      <t>ミト</t>
    </rPh>
    <rPh sb="15" eb="16">
      <t>キ</t>
    </rPh>
    <rPh sb="19" eb="20">
      <t>カタ</t>
    </rPh>
    <rPh sb="22" eb="24">
      <t>ウケイレ</t>
    </rPh>
    <rPh sb="24" eb="26">
      <t>ジョウキョウ</t>
    </rPh>
    <phoneticPr fontId="1"/>
  </si>
  <si>
    <t>複数回答あり</t>
    <rPh sb="0" eb="2">
      <t>フクスウ</t>
    </rPh>
    <rPh sb="2" eb="4">
      <t>カイトウ</t>
    </rPh>
    <phoneticPr fontId="1"/>
  </si>
  <si>
    <t>問17(1)(2) 死亡による契約終了の場合の逝去場所別人数（人数積み上げ）</t>
    <rPh sb="23" eb="25">
      <t>セイキョ</t>
    </rPh>
    <rPh sb="25" eb="27">
      <t>バショ</t>
    </rPh>
    <rPh sb="27" eb="28">
      <t>ベツ</t>
    </rPh>
    <rPh sb="28" eb="30">
      <t>ニンズウ</t>
    </rPh>
    <rPh sb="31" eb="33">
      <t>ニンズウ</t>
    </rPh>
    <rPh sb="33" eb="34">
      <t>ツ</t>
    </rPh>
    <rPh sb="35" eb="36">
      <t>ア</t>
    </rPh>
    <phoneticPr fontId="1"/>
  </si>
  <si>
    <t>【問17(1)逝去した人数で「０」と回答した施設を除く】</t>
    <rPh sb="7" eb="9">
      <t>セイキョ</t>
    </rPh>
    <rPh sb="11" eb="13">
      <t>ニンズウ</t>
    </rPh>
    <rPh sb="18" eb="20">
      <t>カイトウ</t>
    </rPh>
    <rPh sb="22" eb="24">
      <t>シセツ</t>
    </rPh>
    <rPh sb="25" eb="26">
      <t>ノゾ</t>
    </rPh>
    <phoneticPr fontId="1"/>
  </si>
  <si>
    <t>問17(2)(3) 死亡による契約終了の場合の逝去した人数のうち、看取り及び看取り介護加算の算定状況（人数積み上げ）</t>
    <rPh sb="10" eb="12">
      <t>シボウ</t>
    </rPh>
    <rPh sb="15" eb="17">
      <t>ケイヤク</t>
    </rPh>
    <rPh sb="17" eb="19">
      <t>シュウリョウ</t>
    </rPh>
    <rPh sb="20" eb="22">
      <t>バアイ</t>
    </rPh>
    <rPh sb="23" eb="25">
      <t>セイキョ</t>
    </rPh>
    <rPh sb="27" eb="29">
      <t>ニンズウ</t>
    </rPh>
    <rPh sb="33" eb="35">
      <t>ミト</t>
    </rPh>
    <rPh sb="36" eb="37">
      <t>オヨ</t>
    </rPh>
    <rPh sb="38" eb="40">
      <t>ミト</t>
    </rPh>
    <rPh sb="41" eb="43">
      <t>カイゴ</t>
    </rPh>
    <rPh sb="43" eb="45">
      <t>カサン</t>
    </rPh>
    <rPh sb="46" eb="48">
      <t>サンテイ</t>
    </rPh>
    <rPh sb="48" eb="50">
      <t>ジョウキョウ</t>
    </rPh>
    <rPh sb="51" eb="53">
      <t>ニンズウ</t>
    </rPh>
    <rPh sb="53" eb="54">
      <t>ツ</t>
    </rPh>
    <rPh sb="55" eb="56">
      <t>ア</t>
    </rPh>
    <phoneticPr fontId="1"/>
  </si>
  <si>
    <t>問17(2)(3) 死亡による契約終了の場合の逝去した人数のうち、看取り及び看取り介護加算の算定状況（人数積み上げ）－①居室等</t>
    <rPh sb="0" eb="1">
      <t>トイ</t>
    </rPh>
    <rPh sb="10" eb="12">
      <t>シボウ</t>
    </rPh>
    <rPh sb="15" eb="17">
      <t>ケイヤク</t>
    </rPh>
    <rPh sb="17" eb="19">
      <t>シュウリョウ</t>
    </rPh>
    <rPh sb="20" eb="22">
      <t>バアイ</t>
    </rPh>
    <rPh sb="23" eb="25">
      <t>セイキョ</t>
    </rPh>
    <rPh sb="27" eb="29">
      <t>ニンズウ</t>
    </rPh>
    <rPh sb="33" eb="35">
      <t>ミト</t>
    </rPh>
    <rPh sb="36" eb="37">
      <t>オヨ</t>
    </rPh>
    <rPh sb="38" eb="40">
      <t>ミト</t>
    </rPh>
    <rPh sb="41" eb="43">
      <t>カイゴ</t>
    </rPh>
    <rPh sb="43" eb="45">
      <t>カサン</t>
    </rPh>
    <rPh sb="46" eb="48">
      <t>サンテイ</t>
    </rPh>
    <rPh sb="48" eb="50">
      <t>ジョウキョウ</t>
    </rPh>
    <rPh sb="51" eb="53">
      <t>ニンズウ</t>
    </rPh>
    <rPh sb="53" eb="54">
      <t>ツ</t>
    </rPh>
    <rPh sb="55" eb="56">
      <t>ア</t>
    </rPh>
    <rPh sb="60" eb="62">
      <t>キョシツ</t>
    </rPh>
    <rPh sb="62" eb="63">
      <t>トウ</t>
    </rPh>
    <phoneticPr fontId="1"/>
  </si>
  <si>
    <t>問17 半年間で看取りの実績がある施設の割合</t>
    <rPh sb="4" eb="7">
      <t>ハントシカン</t>
    </rPh>
    <rPh sb="8" eb="10">
      <t>ミト</t>
    </rPh>
    <rPh sb="12" eb="14">
      <t>ジッセキ</t>
    </rPh>
    <rPh sb="17" eb="19">
      <t>シセツ</t>
    </rPh>
    <rPh sb="20" eb="22">
      <t>ワリアイ</t>
    </rPh>
    <phoneticPr fontId="1"/>
  </si>
  <si>
    <t>問17 看取り率　※分母に介護医療院含む</t>
    <rPh sb="4" eb="6">
      <t>ミト</t>
    </rPh>
    <rPh sb="7" eb="8">
      <t>リツ</t>
    </rPh>
    <rPh sb="10" eb="12">
      <t>ブンボ</t>
    </rPh>
    <rPh sb="13" eb="15">
      <t>カイゴ</t>
    </rPh>
    <rPh sb="15" eb="17">
      <t>イリョウ</t>
    </rPh>
    <rPh sb="17" eb="18">
      <t>イン</t>
    </rPh>
    <rPh sb="18" eb="19">
      <t>フク</t>
    </rPh>
    <phoneticPr fontId="1"/>
  </si>
  <si>
    <t xml:space="preserve">Ⅶ 入居者に対するサービスの状況 </t>
    <phoneticPr fontId="1"/>
  </si>
  <si>
    <t>問18(1) 介護保険サービスを利用している入居者数</t>
    <rPh sb="7" eb="9">
      <t>カイゴ</t>
    </rPh>
    <rPh sb="9" eb="11">
      <t>ホケン</t>
    </rPh>
    <rPh sb="16" eb="18">
      <t>リヨウ</t>
    </rPh>
    <rPh sb="22" eb="25">
      <t>ニュウキョシャ</t>
    </rPh>
    <rPh sb="25" eb="26">
      <t>スウ</t>
    </rPh>
    <phoneticPr fontId="1"/>
  </si>
  <si>
    <t>問18(1) 入居者総数における介護保険サービスを利用している入居者の割合</t>
    <rPh sb="7" eb="10">
      <t>ニュウキョシャ</t>
    </rPh>
    <rPh sb="10" eb="12">
      <t>ソウスウ</t>
    </rPh>
    <rPh sb="16" eb="18">
      <t>カイゴ</t>
    </rPh>
    <rPh sb="18" eb="20">
      <t>ホケン</t>
    </rPh>
    <rPh sb="25" eb="27">
      <t>リヨウ</t>
    </rPh>
    <rPh sb="31" eb="34">
      <t>ニュウキョシャ</t>
    </rPh>
    <rPh sb="35" eb="37">
      <t>ワリアイ</t>
    </rPh>
    <phoneticPr fontId="1"/>
  </si>
  <si>
    <t>問18(1) 要支援・要介護者総数における介護保険サービスを利用している入居者の割合</t>
    <rPh sb="14" eb="15">
      <t>シャ</t>
    </rPh>
    <rPh sb="15" eb="17">
      <t>ソウスウ</t>
    </rPh>
    <rPh sb="21" eb="23">
      <t>カイゴ</t>
    </rPh>
    <rPh sb="23" eb="25">
      <t>ホケン</t>
    </rPh>
    <rPh sb="30" eb="32">
      <t>リヨウ</t>
    </rPh>
    <rPh sb="36" eb="39">
      <t>ニュウキョシャ</t>
    </rPh>
    <rPh sb="40" eb="42">
      <t>ワリアイ</t>
    </rPh>
    <phoneticPr fontId="1"/>
  </si>
  <si>
    <t>問18(2) 入居者のケアプランを作成している居宅介護支援事業所数（地域包括支援ｾﾝﾀｰを含まず）</t>
    <rPh sb="7" eb="10">
      <t>ニュウキョシャ</t>
    </rPh>
    <rPh sb="17" eb="19">
      <t>サクセイ</t>
    </rPh>
    <rPh sb="23" eb="25">
      <t>キョタク</t>
    </rPh>
    <rPh sb="25" eb="27">
      <t>カイゴ</t>
    </rPh>
    <rPh sb="27" eb="29">
      <t>シエン</t>
    </rPh>
    <rPh sb="29" eb="32">
      <t>ジギ</t>
    </rPh>
    <rPh sb="32" eb="33">
      <t>スウ</t>
    </rPh>
    <phoneticPr fontId="1"/>
  </si>
  <si>
    <t>【問18(1)で「０」と回答した施設、「エラー・無回答」を除く】</t>
    <rPh sb="24" eb="27">
      <t>ムカイトウ</t>
    </rPh>
    <phoneticPr fontId="1"/>
  </si>
  <si>
    <t>問18(3) 介護保険サービスを利用者数における併設または隣接の居宅介護支援事業所でケアプランを作成している入居者の割合</t>
    <rPh sb="7" eb="9">
      <t>カイゴ</t>
    </rPh>
    <rPh sb="9" eb="11">
      <t>ホケン</t>
    </rPh>
    <rPh sb="16" eb="18">
      <t>リヨウ</t>
    </rPh>
    <rPh sb="18" eb="19">
      <t>シャ</t>
    </rPh>
    <rPh sb="19" eb="20">
      <t>スウ</t>
    </rPh>
    <rPh sb="24" eb="26">
      <t>ヘイセツ</t>
    </rPh>
    <rPh sb="29" eb="31">
      <t>リンセツ</t>
    </rPh>
    <rPh sb="32" eb="34">
      <t>キョタク</t>
    </rPh>
    <rPh sb="34" eb="36">
      <t>カイゴ</t>
    </rPh>
    <rPh sb="36" eb="38">
      <t>シエン</t>
    </rPh>
    <rPh sb="38" eb="41">
      <t>ジギョウショ</t>
    </rPh>
    <rPh sb="48" eb="50">
      <t>サクセイ</t>
    </rPh>
    <rPh sb="54" eb="57">
      <t>ニュウキョシャ</t>
    </rPh>
    <rPh sb="58" eb="60">
      <t>ワリアイ</t>
    </rPh>
    <phoneticPr fontId="1"/>
  </si>
  <si>
    <t>問18(4) 介護保険サービスを利用者数における併設・隣接以外の関連法人の居宅介護支援事業所でケアプランを作成している入居者の割合</t>
    <rPh sb="7" eb="9">
      <t>カイゴ</t>
    </rPh>
    <rPh sb="9" eb="11">
      <t>ホケン</t>
    </rPh>
    <rPh sb="16" eb="18">
      <t>リヨウ</t>
    </rPh>
    <rPh sb="18" eb="19">
      <t>シャ</t>
    </rPh>
    <rPh sb="19" eb="20">
      <t>スウ</t>
    </rPh>
    <rPh sb="24" eb="26">
      <t>ヘイセツ</t>
    </rPh>
    <rPh sb="27" eb="29">
      <t>リンセツ</t>
    </rPh>
    <rPh sb="29" eb="31">
      <t>イガイ</t>
    </rPh>
    <rPh sb="32" eb="34">
      <t>カンレン</t>
    </rPh>
    <rPh sb="34" eb="36">
      <t>ホウジン</t>
    </rPh>
    <rPh sb="37" eb="39">
      <t>キョタク</t>
    </rPh>
    <rPh sb="39" eb="41">
      <t>カイゴ</t>
    </rPh>
    <rPh sb="41" eb="43">
      <t>シエン</t>
    </rPh>
    <rPh sb="43" eb="46">
      <t>ジギョウショ</t>
    </rPh>
    <rPh sb="53" eb="55">
      <t>サクセイ</t>
    </rPh>
    <rPh sb="59" eb="62">
      <t>ニュウキョシャ</t>
    </rPh>
    <rPh sb="63" eb="65">
      <t>ワリアイ</t>
    </rPh>
    <phoneticPr fontId="1"/>
  </si>
  <si>
    <t>問18(3)(4) 介護保険サービスを利用者数におけるケアプラン作成数の割合</t>
    <rPh sb="10" eb="12">
      <t>カイゴ</t>
    </rPh>
    <rPh sb="12" eb="14">
      <t>ホケン</t>
    </rPh>
    <rPh sb="19" eb="21">
      <t>リヨウ</t>
    </rPh>
    <rPh sb="21" eb="22">
      <t>シャ</t>
    </rPh>
    <rPh sb="22" eb="23">
      <t>スウ</t>
    </rPh>
    <rPh sb="32" eb="34">
      <t>サクセイ</t>
    </rPh>
    <rPh sb="34" eb="35">
      <t>スウ</t>
    </rPh>
    <rPh sb="36" eb="38">
      <t>ワリアイ</t>
    </rPh>
    <phoneticPr fontId="1"/>
  </si>
  <si>
    <t>【問18(1)で「０人」と回答した施設、「エラー・無回答」を除く】</t>
    <rPh sb="10" eb="11">
      <t>ヒト</t>
    </rPh>
    <rPh sb="13" eb="15">
      <t>カイトウ</t>
    </rPh>
    <rPh sb="17" eb="19">
      <t>シセツ</t>
    </rPh>
    <rPh sb="25" eb="28">
      <t>ムカイトウ</t>
    </rPh>
    <rPh sb="30" eb="31">
      <t>ノゾ</t>
    </rPh>
    <phoneticPr fontId="1"/>
  </si>
  <si>
    <t>【問18は、問２(4)特定施設入居者指定介護で「指定なし」と回答した施設のみ】</t>
    <rPh sb="11" eb="13">
      <t>トクテイ</t>
    </rPh>
    <rPh sb="13" eb="15">
      <t>シセツ</t>
    </rPh>
    <rPh sb="15" eb="18">
      <t>ニュウキョシャ</t>
    </rPh>
    <rPh sb="18" eb="20">
      <t>シテイ</t>
    </rPh>
    <rPh sb="20" eb="22">
      <t>カイゴ</t>
    </rPh>
    <rPh sb="24" eb="26">
      <t>シテイ</t>
    </rPh>
    <rPh sb="30" eb="32">
      <t>カイトウ</t>
    </rPh>
    <rPh sb="34" eb="36">
      <t>シセツ</t>
    </rPh>
    <phoneticPr fontId="1"/>
  </si>
  <si>
    <t>※採用率の算出方法で計算をするとマイナスや100％超の数値がでてくるため、それらはエラーとしました</t>
    <rPh sb="1" eb="4">
      <t>サイヨウリツ</t>
    </rPh>
    <rPh sb="5" eb="7">
      <t>サンシュツ</t>
    </rPh>
    <rPh sb="7" eb="9">
      <t>ホウホウ</t>
    </rPh>
    <rPh sb="10" eb="12">
      <t>ケイサン</t>
    </rPh>
    <rPh sb="25" eb="26">
      <t>チョウ</t>
    </rPh>
    <rPh sb="27" eb="29">
      <t>スウチ</t>
    </rPh>
    <phoneticPr fontId="1"/>
  </si>
  <si>
    <t>※離職率の算出方法で計算をするとマイナスや100％超の数値がでてくるため、それらはエラーとしました</t>
    <rPh sb="1" eb="4">
      <t>リショクリツ</t>
    </rPh>
    <rPh sb="5" eb="7">
      <t>サンシュツ</t>
    </rPh>
    <rPh sb="7" eb="9">
      <t>ホウホウ</t>
    </rPh>
    <rPh sb="10" eb="12">
      <t>ケイサン</t>
    </rPh>
    <rPh sb="25" eb="26">
      <t>チョウ</t>
    </rPh>
    <rPh sb="27" eb="29">
      <t>スウチ</t>
    </rPh>
    <phoneticPr fontId="1"/>
  </si>
  <si>
    <t>※採用率の算出方法で計算をするとマイナスや100％超の数値がでてくるため、それらはエラーとしました</t>
    <rPh sb="1" eb="3">
      <t>サイヨウ</t>
    </rPh>
    <rPh sb="3" eb="4">
      <t>リツ</t>
    </rPh>
    <rPh sb="5" eb="7">
      <t>サンシュツ</t>
    </rPh>
    <rPh sb="7" eb="9">
      <t>ホウホウ</t>
    </rPh>
    <rPh sb="10" eb="12">
      <t>ケイサン</t>
    </rPh>
    <rPh sb="25" eb="26">
      <t>チョウ</t>
    </rPh>
    <rPh sb="27" eb="29">
      <t>スウチ</t>
    </rPh>
    <phoneticPr fontId="1"/>
  </si>
  <si>
    <t>平均（万円）</t>
    <rPh sb="0" eb="2">
      <t>ヘイキン</t>
    </rPh>
    <rPh sb="3" eb="5">
      <t>マンエン</t>
    </rPh>
    <phoneticPr fontId="1"/>
  </si>
  <si>
    <t>中央（万円）</t>
    <rPh sb="0" eb="2">
      <t>チュウオウ</t>
    </rPh>
    <rPh sb="3" eb="5">
      <t>マンエン</t>
    </rPh>
    <phoneticPr fontId="1"/>
  </si>
  <si>
    <t>自立</t>
    <phoneticPr fontId="1"/>
  </si>
  <si>
    <t>医療処理要する場合</t>
    <rPh sb="0" eb="2">
      <t>イリョウ</t>
    </rPh>
    <rPh sb="2" eb="4">
      <t>ショリ</t>
    </rPh>
    <rPh sb="4" eb="5">
      <t>ヨウ</t>
    </rPh>
    <rPh sb="7" eb="9">
      <t>バアイ</t>
    </rPh>
    <phoneticPr fontId="1"/>
  </si>
  <si>
    <t>平均(社)</t>
    <rPh sb="0" eb="1">
      <t>ヒラ</t>
    </rPh>
    <rPh sb="1" eb="2">
      <t>タモツ</t>
    </rPh>
    <rPh sb="3" eb="4">
      <t>シャ</t>
    </rPh>
    <phoneticPr fontId="1"/>
  </si>
  <si>
    <t>N</t>
  </si>
  <si>
    <t>N</t>
    <phoneticPr fontId="1"/>
  </si>
  <si>
    <t>【要支援・要介護者数の合計が０は除く】</t>
    <rPh sb="1" eb="4">
      <t>ヨウシエン</t>
    </rPh>
    <rPh sb="5" eb="8">
      <t>ヨウカイゴ</t>
    </rPh>
    <rPh sb="8" eb="9">
      <t>シャ</t>
    </rPh>
    <rPh sb="9" eb="10">
      <t>スウ</t>
    </rPh>
    <rPh sb="11" eb="13">
      <t>ゴウケイ</t>
    </rPh>
    <rPh sb="16" eb="17">
      <t>ノゾ</t>
    </rPh>
    <phoneticPr fontId="1"/>
  </si>
  <si>
    <t>問18(5)① 介護保険サービス利用者数における、介護保険サービス種類別利用者の割合</t>
    <rPh sb="8" eb="10">
      <t>カイゴ</t>
    </rPh>
    <rPh sb="10" eb="12">
      <t>ホケン</t>
    </rPh>
    <rPh sb="16" eb="19">
      <t>リヨウシャ</t>
    </rPh>
    <rPh sb="19" eb="20">
      <t>スウ</t>
    </rPh>
    <rPh sb="25" eb="27">
      <t>カイゴ</t>
    </rPh>
    <rPh sb="27" eb="29">
      <t>ホケン</t>
    </rPh>
    <rPh sb="33" eb="36">
      <t>シュルイベツ</t>
    </rPh>
    <rPh sb="36" eb="39">
      <t>リヨウシャ</t>
    </rPh>
    <rPh sb="40" eb="42">
      <t>ワリアイ</t>
    </rPh>
    <phoneticPr fontId="1"/>
  </si>
  <si>
    <t>問18(5)② 介護保険サービス利用者数における、併設・隣接事業所からサービスを受けている利用者の割合</t>
    <rPh sb="8" eb="10">
      <t>カイゴ</t>
    </rPh>
    <rPh sb="10" eb="12">
      <t>ホケン</t>
    </rPh>
    <rPh sb="16" eb="19">
      <t>リヨウシャ</t>
    </rPh>
    <rPh sb="19" eb="20">
      <t>スウ</t>
    </rPh>
    <rPh sb="49" eb="51">
      <t>ワリアイ</t>
    </rPh>
    <phoneticPr fontId="1"/>
  </si>
  <si>
    <t>問18(5)② 介護保険サービス利用者数における、併設・隣接事業所からサービスを受けている利用者の割合（併設・隣接事業所がある場合のみ）</t>
    <rPh sb="8" eb="10">
      <t>カイゴ</t>
    </rPh>
    <rPh sb="10" eb="12">
      <t>ホケン</t>
    </rPh>
    <rPh sb="16" eb="18">
      <t>リヨウ</t>
    </rPh>
    <rPh sb="18" eb="19">
      <t>シャ</t>
    </rPh>
    <rPh sb="19" eb="20">
      <t>スウ</t>
    </rPh>
    <rPh sb="25" eb="27">
      <t>ヘイセツ</t>
    </rPh>
    <rPh sb="28" eb="30">
      <t>リンセツ</t>
    </rPh>
    <rPh sb="30" eb="33">
      <t>ジギョウショ</t>
    </rPh>
    <rPh sb="40" eb="41">
      <t>ウ</t>
    </rPh>
    <rPh sb="45" eb="48">
      <t>リヨウシャ</t>
    </rPh>
    <rPh sb="49" eb="51">
      <t>ワリアイ</t>
    </rPh>
    <rPh sb="52" eb="54">
      <t>ヘイセツ</t>
    </rPh>
    <rPh sb="55" eb="57">
      <t>リンセツ</t>
    </rPh>
    <rPh sb="57" eb="60">
      <t>ジギョウショ</t>
    </rPh>
    <rPh sb="63" eb="65">
      <t>バアイ</t>
    </rPh>
    <phoneticPr fontId="1"/>
  </si>
  <si>
    <t>問18(5)③ 介護保険サービス利用者数における、併設・隣接事業所以外の関連法人の事業所からサービスを受けている利用者の割合</t>
    <rPh sb="8" eb="10">
      <t>カイゴ</t>
    </rPh>
    <rPh sb="10" eb="12">
      <t>ホケン</t>
    </rPh>
    <rPh sb="16" eb="19">
      <t>リヨウシャ</t>
    </rPh>
    <rPh sb="19" eb="20">
      <t>スウ</t>
    </rPh>
    <rPh sb="25" eb="27">
      <t>ヘイセツ</t>
    </rPh>
    <rPh sb="28" eb="30">
      <t>リンセツ</t>
    </rPh>
    <rPh sb="30" eb="33">
      <t>ジギョウショ</t>
    </rPh>
    <rPh sb="33" eb="35">
      <t>イガイ</t>
    </rPh>
    <rPh sb="36" eb="38">
      <t>カンレン</t>
    </rPh>
    <rPh sb="38" eb="40">
      <t>ホウジン</t>
    </rPh>
    <rPh sb="41" eb="44">
      <t>ジギョウショ</t>
    </rPh>
    <rPh sb="51" eb="52">
      <t>ウ</t>
    </rPh>
    <rPh sb="56" eb="59">
      <t>リヨウシャ</t>
    </rPh>
    <rPh sb="60" eb="62">
      <t>ワリアイ</t>
    </rPh>
    <phoneticPr fontId="1"/>
  </si>
  <si>
    <t>【問18(1)で「０人」「エラー・無回答」、問４①(2)～(7)で「なし」「無回答」と回答した施設を除く】</t>
    <rPh sb="10" eb="11">
      <t>ヒト</t>
    </rPh>
    <rPh sb="17" eb="20">
      <t>ムカイトウ</t>
    </rPh>
    <rPh sb="22" eb="23">
      <t>トイ</t>
    </rPh>
    <rPh sb="38" eb="41">
      <t>ムカイトウ</t>
    </rPh>
    <rPh sb="43" eb="45">
      <t>カイトウ</t>
    </rPh>
    <rPh sb="47" eb="49">
      <t>シセツ</t>
    </rPh>
    <rPh sb="50" eb="51">
      <t>ノゾ</t>
    </rPh>
    <phoneticPr fontId="1"/>
  </si>
  <si>
    <t>問18(6) 訪問看護を利用する目的（複数回答）</t>
    <rPh sb="7" eb="9">
      <t>ホウモン</t>
    </rPh>
    <rPh sb="9" eb="11">
      <t>カンゴ</t>
    </rPh>
    <rPh sb="12" eb="14">
      <t>リヨウ</t>
    </rPh>
    <rPh sb="16" eb="18">
      <t>モクテキ</t>
    </rPh>
    <rPh sb="19" eb="21">
      <t>フクスウ</t>
    </rPh>
    <rPh sb="21" eb="23">
      <t>カイトウ</t>
    </rPh>
    <phoneticPr fontId="1"/>
  </si>
  <si>
    <t>看取り期で状態の変化をこまかに見守る必要があるため</t>
  </si>
  <si>
    <t>急変、急性増悪が予想される状態にあるため</t>
  </si>
  <si>
    <t>疼痛管理のため</t>
  </si>
  <si>
    <t>医療機器等の設定管理のため</t>
  </si>
  <si>
    <t>訪問看護の利用目的を把握していない</t>
  </si>
  <si>
    <t>【問12(1)で「法人で契約している」または「施設で契約している」と回答した施設のみ】</t>
    <rPh sb="1" eb="2">
      <t>トイ</t>
    </rPh>
    <rPh sb="9" eb="11">
      <t>ホウジン</t>
    </rPh>
    <rPh sb="12" eb="14">
      <t>ケイヤク</t>
    </rPh>
    <rPh sb="23" eb="25">
      <t>シセツ</t>
    </rPh>
    <rPh sb="26" eb="28">
      <t>ケイヤク</t>
    </rPh>
    <rPh sb="34" eb="36">
      <t>カイトウ</t>
    </rPh>
    <rPh sb="38" eb="40">
      <t>シセツ</t>
    </rPh>
    <phoneticPr fontId="1"/>
  </si>
  <si>
    <t>医療処置を要する場合</t>
    <rPh sb="0" eb="2">
      <t>イリョウ</t>
    </rPh>
    <rPh sb="2" eb="4">
      <t>ショチ</t>
    </rPh>
    <rPh sb="5" eb="6">
      <t>ヨウ</t>
    </rPh>
    <rPh sb="8" eb="10">
      <t>バアイ</t>
    </rPh>
    <phoneticPr fontId="1"/>
  </si>
  <si>
    <t>【「自立」～「医療処置を要する場合」の回答が２つ以下の施設は除く】</t>
    <rPh sb="2" eb="4">
      <t>ジリツ</t>
    </rPh>
    <rPh sb="7" eb="9">
      <t>イリョウ</t>
    </rPh>
    <rPh sb="9" eb="11">
      <t>ショチ</t>
    </rPh>
    <rPh sb="12" eb="13">
      <t>ヨウ</t>
    </rPh>
    <rPh sb="15" eb="17">
      <t>バアイ</t>
    </rPh>
    <rPh sb="19" eb="21">
      <t>カイトウ</t>
    </rPh>
    <rPh sb="24" eb="26">
      <t>イカ</t>
    </rPh>
    <rPh sb="27" eb="29">
      <t>シセツ</t>
    </rPh>
    <rPh sb="30" eb="31">
      <t>ノゾ</t>
    </rPh>
    <phoneticPr fontId="1"/>
  </si>
  <si>
    <r>
      <t xml:space="preserve">平均
（％）
</t>
    </r>
    <r>
      <rPr>
        <sz val="8"/>
        <rFont val="ＭＳ Ｐ明朝"/>
        <family val="1"/>
        <charset val="128"/>
      </rPr>
      <t>0を含む</t>
    </r>
    <rPh sb="0" eb="2">
      <t>ヘイキン</t>
    </rPh>
    <rPh sb="9" eb="10">
      <t>フク</t>
    </rPh>
    <phoneticPr fontId="1"/>
  </si>
  <si>
    <r>
      <t xml:space="preserve">平均
（％）
</t>
    </r>
    <r>
      <rPr>
        <sz val="7"/>
        <rFont val="ＭＳ Ｐ明朝"/>
        <family val="1"/>
        <charset val="128"/>
      </rPr>
      <t>0を含まない</t>
    </r>
    <rPh sb="0" eb="2">
      <t>ヘイキン</t>
    </rPh>
    <rPh sb="9" eb="10">
      <t>フク</t>
    </rPh>
    <phoneticPr fontId="1"/>
  </si>
  <si>
    <t>【問２(4)特定施設入居者指定介護で「指定なし」と回答した施設のみ】</t>
    <rPh sb="6" eb="8">
      <t>トクテイ</t>
    </rPh>
    <rPh sb="8" eb="10">
      <t>シセツ</t>
    </rPh>
    <rPh sb="10" eb="13">
      <t>ニュウキョシャ</t>
    </rPh>
    <rPh sb="13" eb="15">
      <t>シテイ</t>
    </rPh>
    <rPh sb="15" eb="17">
      <t>カイゴ</t>
    </rPh>
    <rPh sb="19" eb="21">
      <t>シテイ</t>
    </rPh>
    <rPh sb="25" eb="27">
      <t>カイトウ</t>
    </rPh>
    <rPh sb="29" eb="31">
      <t>シセツ</t>
    </rPh>
    <phoneticPr fontId="1"/>
  </si>
  <si>
    <t>医療保険と介護保険を併用している人数</t>
    <rPh sb="0" eb="2">
      <t>イリョウ</t>
    </rPh>
    <rPh sb="2" eb="4">
      <t>ホケン</t>
    </rPh>
    <rPh sb="5" eb="7">
      <t>カイゴ</t>
    </rPh>
    <rPh sb="7" eb="9">
      <t>ホケン</t>
    </rPh>
    <rPh sb="10" eb="12">
      <t>ヘイヨウ</t>
    </rPh>
    <rPh sb="16" eb="18">
      <t>ニンズウ</t>
    </rPh>
    <phoneticPr fontId="1"/>
  </si>
  <si>
    <t>30人以上</t>
    <rPh sb="2" eb="3">
      <t>ヒト</t>
    </rPh>
    <rPh sb="3" eb="5">
      <t>イジョウ</t>
    </rPh>
    <phoneticPr fontId="1"/>
  </si>
  <si>
    <t>住宅型有料老人ホーム</t>
    <rPh sb="0" eb="3">
      <t>ジュウタクガタ</t>
    </rPh>
    <rPh sb="3" eb="5">
      <t>ユウリョウ</t>
    </rPh>
    <rPh sb="5" eb="7">
      <t>ロウジン</t>
    </rPh>
    <phoneticPr fontId="1"/>
  </si>
  <si>
    <t>問18(5)b① 訪問看護利用者数（実人数）　(ｱ)介護保険＋(ｲ)医療保険－(ｳ)併用している人数</t>
    <rPh sb="9" eb="11">
      <t>ホウモン</t>
    </rPh>
    <rPh sb="11" eb="13">
      <t>カンゴ</t>
    </rPh>
    <rPh sb="13" eb="16">
      <t>リヨウシャ</t>
    </rPh>
    <rPh sb="16" eb="17">
      <t>スウ</t>
    </rPh>
    <rPh sb="18" eb="19">
      <t>ジツ</t>
    </rPh>
    <rPh sb="19" eb="21">
      <t>ニンズウ</t>
    </rPh>
    <rPh sb="26" eb="28">
      <t>カイゴ</t>
    </rPh>
    <rPh sb="28" eb="30">
      <t>ホケン</t>
    </rPh>
    <rPh sb="34" eb="36">
      <t>イリョウ</t>
    </rPh>
    <rPh sb="36" eb="38">
      <t>ホケン</t>
    </rPh>
    <rPh sb="42" eb="44">
      <t>ヘイヨウ</t>
    </rPh>
    <rPh sb="48" eb="50">
      <t>ニンズウ</t>
    </rPh>
    <phoneticPr fontId="1"/>
  </si>
  <si>
    <t>訪問看護利用者数
（実人数）</t>
    <rPh sb="0" eb="2">
      <t>ホウモン</t>
    </rPh>
    <rPh sb="2" eb="4">
      <t>カンゴ</t>
    </rPh>
    <rPh sb="4" eb="7">
      <t>リヨウシャ</t>
    </rPh>
    <rPh sb="7" eb="8">
      <t>スウ</t>
    </rPh>
    <rPh sb="10" eb="11">
      <t>ジツ</t>
    </rPh>
    <rPh sb="11" eb="13">
      <t>ニンズウ</t>
    </rPh>
    <phoneticPr fontId="1"/>
  </si>
  <si>
    <t>問18(5)① 入居者数における訪問看護の利用者の割合</t>
    <rPh sb="8" eb="11">
      <t>ニュウキョシャ</t>
    </rPh>
    <rPh sb="11" eb="12">
      <t>スウ</t>
    </rPh>
    <rPh sb="16" eb="18">
      <t>ホウモン</t>
    </rPh>
    <rPh sb="18" eb="20">
      <t>カンゴ</t>
    </rPh>
    <rPh sb="21" eb="23">
      <t>リヨウ</t>
    </rPh>
    <rPh sb="23" eb="24">
      <t>シャ</t>
    </rPh>
    <rPh sb="25" eb="27">
      <t>ワリアイ</t>
    </rPh>
    <phoneticPr fontId="1"/>
  </si>
  <si>
    <t>問18(5)② 入居者数における併設・隣接事業所からサービスを受けている利用者の割合</t>
    <rPh sb="8" eb="11">
      <t>ニュウキョシャ</t>
    </rPh>
    <rPh sb="11" eb="12">
      <t>スウ</t>
    </rPh>
    <rPh sb="16" eb="18">
      <t>ヘイセツ</t>
    </rPh>
    <rPh sb="19" eb="21">
      <t>リンセツ</t>
    </rPh>
    <rPh sb="21" eb="24">
      <t>ジギョウショ</t>
    </rPh>
    <rPh sb="31" eb="32">
      <t>ウ</t>
    </rPh>
    <rPh sb="36" eb="39">
      <t>リヨウシャ</t>
    </rPh>
    <rPh sb="40" eb="42">
      <t>ワリアイ</t>
    </rPh>
    <phoneticPr fontId="1"/>
  </si>
  <si>
    <t>問18(5)③ 入居者数における併設・隣接事業所以外の関連法人の事業所からサービスを受けている利用者の割合</t>
    <rPh sb="8" eb="11">
      <t>ニュウキョシャ</t>
    </rPh>
    <rPh sb="11" eb="12">
      <t>スウ</t>
    </rPh>
    <rPh sb="16" eb="18">
      <t>ヘイセツ</t>
    </rPh>
    <rPh sb="19" eb="21">
      <t>リンセツ</t>
    </rPh>
    <rPh sb="21" eb="24">
      <t>ジギョウショ</t>
    </rPh>
    <rPh sb="24" eb="26">
      <t>イガイ</t>
    </rPh>
    <rPh sb="27" eb="29">
      <t>カンレン</t>
    </rPh>
    <rPh sb="29" eb="31">
      <t>ホウジン</t>
    </rPh>
    <rPh sb="32" eb="35">
      <t>ジギョウショ</t>
    </rPh>
    <rPh sb="42" eb="43">
      <t>ウ</t>
    </rPh>
    <rPh sb="47" eb="50">
      <t>リヨウシャ</t>
    </rPh>
    <rPh sb="51" eb="53">
      <t>ワリアイ</t>
    </rPh>
    <phoneticPr fontId="1"/>
  </si>
  <si>
    <t>問18(5)②③ 入居者数における併設・隣接事業所からサービスを受けているもしくはそれ以外の関連法人の事業所からサービスを受けている利用者の割合</t>
    <rPh sb="9" eb="12">
      <t>ニュウキョシャ</t>
    </rPh>
    <rPh sb="12" eb="13">
      <t>スウ</t>
    </rPh>
    <rPh sb="43" eb="45">
      <t>イガイ</t>
    </rPh>
    <rPh sb="46" eb="48">
      <t>カンレン</t>
    </rPh>
    <rPh sb="48" eb="50">
      <t>ホウジン</t>
    </rPh>
    <rPh sb="51" eb="54">
      <t>ジギョウショ</t>
    </rPh>
    <rPh sb="61" eb="62">
      <t>ウ</t>
    </rPh>
    <rPh sb="66" eb="69">
      <t>リヨウシャ</t>
    </rPh>
    <rPh sb="70" eb="72">
      <t>ワリアイ</t>
    </rPh>
    <phoneticPr fontId="1"/>
  </si>
  <si>
    <t>問15(1)⑤ 新規入居者のうち、紹介事業者経由で入居した方の割合</t>
    <phoneticPr fontId="1"/>
  </si>
  <si>
    <t>【問13(1)新規入居者数で「０」と回答した施設、「エラー・無回答」を除く】</t>
    <rPh sb="7" eb="9">
      <t>シンキ</t>
    </rPh>
    <rPh sb="9" eb="11">
      <t>ニュウキョ</t>
    </rPh>
    <rPh sb="11" eb="12">
      <t>モノ</t>
    </rPh>
    <rPh sb="12" eb="13">
      <t>スウ</t>
    </rPh>
    <rPh sb="18" eb="20">
      <t>カイトウ</t>
    </rPh>
    <rPh sb="22" eb="24">
      <t>シセツ</t>
    </rPh>
    <rPh sb="30" eb="33">
      <t>ムカイトウ</t>
    </rPh>
    <rPh sb="35" eb="36">
      <t>ノゾ</t>
    </rPh>
    <phoneticPr fontId="1"/>
  </si>
  <si>
    <t>問15(3)⑤ 病院・診療所から入居した新規入居者のうち、紹介事業者経由で入居した方の割合</t>
    <phoneticPr fontId="1"/>
  </si>
  <si>
    <t>【問13(3)②で「０」と回答した施設、「エラー・無回答」を除く】</t>
    <rPh sb="13" eb="15">
      <t>カイトウ</t>
    </rPh>
    <rPh sb="17" eb="19">
      <t>シセツ</t>
    </rPh>
    <rPh sb="25" eb="28">
      <t>ムカイトウ</t>
    </rPh>
    <rPh sb="30" eb="31">
      <t>ノゾ</t>
    </rPh>
    <phoneticPr fontId="1"/>
  </si>
  <si>
    <t>70～100％未満</t>
    <rPh sb="7" eb="9">
      <t>ミマン</t>
    </rPh>
    <phoneticPr fontId="1"/>
  </si>
  <si>
    <t>100%</t>
  </si>
  <si>
    <t>100%</t>
    <phoneticPr fontId="1"/>
  </si>
  <si>
    <t>問18(5)② 入居者数における併設・隣接事業所からサービスを受けている利用者の割合（併設・隣接事業所がある場合のみ）</t>
    <rPh sb="8" eb="11">
      <t>ニュウキョシャ</t>
    </rPh>
    <rPh sb="11" eb="12">
      <t>スウ</t>
    </rPh>
    <rPh sb="16" eb="18">
      <t>ヘイセツ</t>
    </rPh>
    <rPh sb="19" eb="21">
      <t>リンセツ</t>
    </rPh>
    <rPh sb="21" eb="24">
      <t>ジギョウショ</t>
    </rPh>
    <rPh sb="31" eb="32">
      <t>ウ</t>
    </rPh>
    <rPh sb="36" eb="39">
      <t>リヨウシャ</t>
    </rPh>
    <rPh sb="40" eb="42">
      <t>ワリアイ</t>
    </rPh>
    <phoneticPr fontId="1"/>
  </si>
  <si>
    <t>５万円未満</t>
    <rPh sb="1" eb="2">
      <t>マン</t>
    </rPh>
    <rPh sb="2" eb="3">
      <t>エン</t>
    </rPh>
    <rPh sb="3" eb="5">
      <t>ミマン</t>
    </rPh>
    <phoneticPr fontId="1"/>
  </si>
  <si>
    <t>５～８万円未満</t>
    <rPh sb="3" eb="5">
      <t>マンエン</t>
    </rPh>
    <rPh sb="5" eb="7">
      <t>ミマン</t>
    </rPh>
    <phoneticPr fontId="1"/>
  </si>
  <si>
    <t>【問5(2)③b 前払金で「０円」と回答した施設のみ】</t>
    <rPh sb="1" eb="2">
      <t>トイ</t>
    </rPh>
    <rPh sb="9" eb="12">
      <t>マエバライキン</t>
    </rPh>
    <rPh sb="15" eb="16">
      <t>エン</t>
    </rPh>
    <rPh sb="18" eb="20">
      <t>カイトウ</t>
    </rPh>
    <rPh sb="22" eb="24">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</si>
</sst>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_ "/>
    <numFmt numFmtId="185" formatCode="0.0&quot;％&quot;"/>
  </numFmts>
  <fonts count="27"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8"/>
      <color theme="1"/>
      <name val="ＭＳ 明朝"/>
      <family val="1"/>
      <charset val="128"/>
    </font>
    <font>
      <sz val="1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sz val="9"/>
      <name val="ＭＳ Ｐゴシック"/>
      <family val="3"/>
      <charset val="128"/>
    </font>
    <font>
      <sz val="10"/>
      <color rgb="FFFF0000"/>
      <name val="ＭＳ 明朝"/>
      <family val="1"/>
      <charset val="128"/>
    </font>
    <font>
      <sz val="7.5"/>
      <name val="ＭＳ 明朝"/>
      <family val="1"/>
      <charset val="128"/>
    </font>
    <font>
      <sz val="7.5"/>
      <name val="ＭＳ Ｐ明朝"/>
      <family val="1"/>
      <charset val="128"/>
    </font>
    <font>
      <sz val="9"/>
      <color rgb="FFFF0000"/>
      <name val="Meiryo UI"/>
      <family val="3"/>
      <charset val="128"/>
    </font>
    <font>
      <sz val="8"/>
      <name val="ＭＳ ゴシック"/>
      <family val="3"/>
      <charset val="128"/>
    </font>
    <font>
      <b/>
      <sz val="10"/>
      <name val="ＭＳ ゴシック"/>
      <family val="3"/>
      <charset val="128"/>
    </font>
    <font>
      <sz val="12"/>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6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double">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double">
        <color indexed="64"/>
      </left>
      <right/>
      <top/>
      <bottom style="hair">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4" fillId="0" borderId="0" applyFont="0" applyFill="0" applyBorder="0" applyAlignment="0" applyProtection="0">
      <alignment vertical="center"/>
    </xf>
  </cellStyleXfs>
  <cellXfs count="588">
    <xf numFmtId="0" fontId="0" fillId="0" borderId="0" xfId="0">
      <alignment vertical="center"/>
    </xf>
    <xf numFmtId="0" fontId="2" fillId="0" borderId="0" xfId="0" applyFont="1">
      <alignment vertical="center"/>
    </xf>
    <xf numFmtId="176" fontId="2" fillId="0" borderId="9" xfId="0" applyNumberFormat="1" applyFont="1" applyBorder="1" applyAlignment="1">
      <alignment horizontal="center"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7" fontId="2" fillId="0" borderId="10" xfId="0" applyNumberFormat="1" applyFont="1" applyBorder="1" applyAlignment="1">
      <alignment horizontal="right" vertical="center"/>
    </xf>
    <xf numFmtId="3" fontId="2" fillId="0" borderId="7" xfId="0" applyNumberFormat="1" applyFont="1" applyBorder="1">
      <alignment vertical="center"/>
    </xf>
    <xf numFmtId="3" fontId="2" fillId="0" borderId="8" xfId="0" applyNumberFormat="1" applyFont="1" applyBorder="1">
      <alignment vertical="center"/>
    </xf>
    <xf numFmtId="3" fontId="2" fillId="0" borderId="9" xfId="0" applyNumberFormat="1" applyFont="1" applyBorder="1">
      <alignment vertical="center"/>
    </xf>
    <xf numFmtId="177" fontId="2" fillId="0" borderId="0" xfId="0" applyNumberFormat="1" applyFont="1">
      <alignment vertic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176" fontId="2" fillId="0" borderId="4" xfId="0" applyNumberFormat="1" applyFont="1" applyBorder="1">
      <alignment vertical="center"/>
    </xf>
    <xf numFmtId="176" fontId="2" fillId="0" borderId="6" xfId="0" applyNumberFormat="1" applyFont="1" applyBorder="1">
      <alignment vertical="center"/>
    </xf>
    <xf numFmtId="49" fontId="2" fillId="0" borderId="0" xfId="0" applyNumberFormat="1" applyFont="1">
      <alignment vertical="center"/>
    </xf>
    <xf numFmtId="177" fontId="2" fillId="0" borderId="0" xfId="0" applyNumberFormat="1" applyFont="1" applyAlignment="1">
      <alignment horizontal="right" vertical="center"/>
    </xf>
    <xf numFmtId="177" fontId="2" fillId="0" borderId="4" xfId="0" applyNumberFormat="1" applyFont="1" applyBorder="1">
      <alignment vertical="center"/>
    </xf>
    <xf numFmtId="177" fontId="2" fillId="0" borderId="11" xfId="0" applyNumberFormat="1" applyFont="1" applyBorder="1" applyAlignment="1">
      <alignment horizontal="right" vertical="center"/>
    </xf>
    <xf numFmtId="177" fontId="2" fillId="0" borderId="6" xfId="0" applyNumberFormat="1" applyFont="1" applyBorder="1">
      <alignment vertical="center"/>
    </xf>
    <xf numFmtId="0" fontId="2" fillId="0" borderId="14" xfId="0" applyFont="1" applyBorder="1" applyAlignment="1">
      <alignment horizontal="centerContinuous" vertical="center"/>
    </xf>
    <xf numFmtId="0" fontId="2" fillId="0" borderId="15" xfId="0" applyFont="1" applyBorder="1" applyAlignment="1">
      <alignment horizontal="centerContinuous" vertical="center"/>
    </xf>
    <xf numFmtId="0" fontId="2" fillId="0" borderId="11" xfId="0" applyFont="1" applyBorder="1" applyAlignment="1">
      <alignment horizontal="centerContinuous" vertical="center"/>
    </xf>
    <xf numFmtId="0" fontId="7" fillId="0" borderId="0" xfId="0" applyFont="1" applyAlignment="1">
      <alignment horizontal="right" vertical="center"/>
    </xf>
    <xf numFmtId="49" fontId="2" fillId="0" borderId="1" xfId="0" applyNumberFormat="1" applyFont="1" applyBorder="1">
      <alignment vertical="center"/>
    </xf>
    <xf numFmtId="0" fontId="2" fillId="0" borderId="12" xfId="0" applyFont="1" applyBorder="1">
      <alignment vertical="center"/>
    </xf>
    <xf numFmtId="49" fontId="2" fillId="0" borderId="3" xfId="0" applyNumberFormat="1" applyFont="1" applyBorder="1">
      <alignment vertical="center"/>
    </xf>
    <xf numFmtId="49" fontId="2" fillId="0" borderId="5" xfId="0" applyNumberFormat="1" applyFont="1" applyBorder="1">
      <alignment vertical="center"/>
    </xf>
    <xf numFmtId="0" fontId="2" fillId="0" borderId="13" xfId="0" applyFont="1" applyBorder="1">
      <alignment vertical="center"/>
    </xf>
    <xf numFmtId="0" fontId="2" fillId="0" borderId="9" xfId="0" applyFont="1" applyBorder="1" applyAlignment="1">
      <alignment horizontal="center" vertical="center"/>
    </xf>
    <xf numFmtId="49" fontId="2" fillId="0" borderId="14" xfId="0" applyNumberFormat="1" applyFont="1" applyBorder="1" applyAlignment="1">
      <alignment horizontal="centerContinuous" vertical="center"/>
    </xf>
    <xf numFmtId="3" fontId="2" fillId="0" borderId="10" xfId="0" applyNumberFormat="1" applyFont="1" applyBorder="1">
      <alignment vertical="center"/>
    </xf>
    <xf numFmtId="179" fontId="2" fillId="0" borderId="10" xfId="0" applyNumberFormat="1" applyFont="1" applyBorder="1">
      <alignment vertical="center"/>
    </xf>
    <xf numFmtId="177" fontId="2" fillId="0" borderId="11" xfId="0" applyNumberFormat="1" applyFont="1" applyBorder="1">
      <alignment vertical="center"/>
    </xf>
    <xf numFmtId="177" fontId="2" fillId="0" borderId="17" xfId="0" applyNumberFormat="1" applyFont="1" applyBorder="1">
      <alignment vertical="center"/>
    </xf>
    <xf numFmtId="0" fontId="4" fillId="0" borderId="0" xfId="0" applyFont="1">
      <alignment vertical="center"/>
    </xf>
    <xf numFmtId="0" fontId="2" fillId="0" borderId="0" xfId="0" applyFont="1" applyAlignment="1">
      <alignment horizontal="centerContinuous" vertical="center"/>
    </xf>
    <xf numFmtId="176" fontId="2" fillId="0" borderId="0" xfId="0" applyNumberFormat="1" applyFont="1">
      <alignment vertical="center"/>
    </xf>
    <xf numFmtId="0" fontId="2" fillId="0" borderId="2" xfId="0" applyFont="1" applyBorder="1">
      <alignment vertical="center"/>
    </xf>
    <xf numFmtId="0" fontId="2" fillId="0" borderId="19" xfId="0" applyFont="1" applyBorder="1">
      <alignment vertical="center"/>
    </xf>
    <xf numFmtId="3" fontId="2" fillId="0" borderId="17" xfId="0" applyNumberFormat="1" applyFont="1" applyBorder="1">
      <alignment vertical="center"/>
    </xf>
    <xf numFmtId="3" fontId="2" fillId="0" borderId="0" xfId="0" applyNumberFormat="1" applyFont="1">
      <alignment vertical="center"/>
    </xf>
    <xf numFmtId="49" fontId="2" fillId="0" borderId="1" xfId="0" applyNumberFormat="1" applyFont="1" applyBorder="1" applyAlignment="1">
      <alignment horizontal="centerContinuous" vertical="center"/>
    </xf>
    <xf numFmtId="0" fontId="2" fillId="0" borderId="12" xfId="0" applyFont="1" applyBorder="1" applyAlignment="1">
      <alignment horizontal="centerContinuous" vertical="center"/>
    </xf>
    <xf numFmtId="49" fontId="6" fillId="0" borderId="3" xfId="0" applyNumberFormat="1" applyFont="1" applyBorder="1">
      <alignment vertical="center"/>
    </xf>
    <xf numFmtId="49" fontId="2" fillId="0" borderId="0" xfId="0" applyNumberFormat="1" applyFont="1" applyAlignment="1">
      <alignment horizontal="centerContinuous" vertical="center"/>
    </xf>
    <xf numFmtId="0" fontId="4" fillId="0" borderId="0" xfId="0" applyFont="1" applyAlignment="1">
      <alignment vertical="center" wrapText="1"/>
    </xf>
    <xf numFmtId="0" fontId="2" fillId="0" borderId="1" xfId="0" applyFont="1" applyBorder="1">
      <alignment vertical="center"/>
    </xf>
    <xf numFmtId="0" fontId="2" fillId="0" borderId="5" xfId="0" applyFont="1" applyBorder="1">
      <alignment vertical="center"/>
    </xf>
    <xf numFmtId="0" fontId="2" fillId="0" borderId="5" xfId="0" applyFont="1" applyBorder="1" applyAlignment="1">
      <alignment horizontal="center" vertical="center"/>
    </xf>
    <xf numFmtId="3" fontId="2" fillId="0" borderId="3" xfId="0" applyNumberFormat="1" applyFont="1" applyBorder="1">
      <alignment vertical="center"/>
    </xf>
    <xf numFmtId="3" fontId="2" fillId="0" borderId="14" xfId="0" applyNumberFormat="1" applyFont="1" applyBorder="1">
      <alignment vertical="center"/>
    </xf>
    <xf numFmtId="49" fontId="2" fillId="0" borderId="0" xfId="0" applyNumberFormat="1" applyFont="1" applyAlignment="1">
      <alignment horizontal="left" vertical="center"/>
    </xf>
    <xf numFmtId="49" fontId="2" fillId="0" borderId="3" xfId="0" applyNumberFormat="1" applyFont="1" applyBorder="1" applyAlignment="1">
      <alignment horizontal="centerContinuous" vertical="center"/>
    </xf>
    <xf numFmtId="177" fontId="2" fillId="0" borderId="10" xfId="0" applyNumberFormat="1" applyFont="1" applyBorder="1">
      <alignment vertical="center"/>
    </xf>
    <xf numFmtId="3" fontId="2" fillId="0" borderId="5" xfId="0" applyNumberFormat="1"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3" xfId="0" applyFont="1" applyBorder="1">
      <alignment vertical="center"/>
    </xf>
    <xf numFmtId="49" fontId="2" fillId="0" borderId="15" xfId="0" applyNumberFormat="1" applyFont="1" applyBorder="1" applyAlignment="1">
      <alignment horizontal="centerContinuous" vertical="center"/>
    </xf>
    <xf numFmtId="0" fontId="5" fillId="0" borderId="14" xfId="0" applyFont="1" applyBorder="1" applyAlignment="1">
      <alignment horizontal="centerContinuous" vertical="center"/>
    </xf>
    <xf numFmtId="0" fontId="2" fillId="0" borderId="10" xfId="0" applyFont="1" applyBorder="1" applyAlignment="1">
      <alignment horizontal="center" vertical="center"/>
    </xf>
    <xf numFmtId="176" fontId="2" fillId="0" borderId="10"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Continuous" vertical="center"/>
    </xf>
    <xf numFmtId="0" fontId="7" fillId="0" borderId="0" xfId="0" applyFont="1">
      <alignment vertical="center"/>
    </xf>
    <xf numFmtId="0" fontId="5" fillId="0" borderId="15" xfId="0" applyFont="1" applyBorder="1" applyAlignment="1">
      <alignment horizontal="centerContinuous" vertical="center"/>
    </xf>
    <xf numFmtId="49" fontId="2" fillId="0" borderId="12" xfId="0" applyNumberFormat="1" applyFont="1" applyBorder="1">
      <alignment vertical="center"/>
    </xf>
    <xf numFmtId="49" fontId="2" fillId="0" borderId="13" xfId="0" applyNumberFormat="1" applyFont="1" applyBorder="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178" fontId="2" fillId="0" borderId="0" xfId="0" applyNumberFormat="1" applyFont="1" applyAlignment="1">
      <alignment horizontal="center" vertical="center"/>
    </xf>
    <xf numFmtId="0" fontId="2" fillId="0" borderId="3" xfId="0" applyFont="1" applyBorder="1" applyAlignment="1">
      <alignment horizontal="centerContinuous" vertical="center"/>
    </xf>
    <xf numFmtId="0" fontId="5" fillId="0" borderId="8" xfId="0" applyFont="1" applyBorder="1" applyAlignment="1">
      <alignment horizontal="center" vertical="top" wrapText="1"/>
    </xf>
    <xf numFmtId="0" fontId="5" fillId="0" borderId="4" xfId="0" applyFont="1" applyBorder="1" applyAlignment="1">
      <alignment horizontal="center" vertical="top" wrapText="1"/>
    </xf>
    <xf numFmtId="177" fontId="2" fillId="0" borderId="2" xfId="0" applyNumberFormat="1" applyFont="1" applyBorder="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 vertical="top" wrapText="1"/>
    </xf>
    <xf numFmtId="0" fontId="5" fillId="0" borderId="3" xfId="0" applyFont="1" applyBorder="1" applyAlignment="1">
      <alignment horizontal="center" vertical="top" wrapText="1"/>
    </xf>
    <xf numFmtId="3" fontId="2" fillId="0" borderId="1" xfId="0" applyNumberFormat="1" applyFont="1" applyBorder="1">
      <alignment vertical="center"/>
    </xf>
    <xf numFmtId="0" fontId="5" fillId="0" borderId="24" xfId="0" applyFont="1" applyBorder="1" applyAlignment="1">
      <alignment horizontal="centerContinuous" vertical="center"/>
    </xf>
    <xf numFmtId="0" fontId="5" fillId="0" borderId="25" xfId="0" applyFont="1" applyBorder="1" applyAlignment="1">
      <alignment horizontal="center" vertical="top" wrapText="1"/>
    </xf>
    <xf numFmtId="0" fontId="5" fillId="0" borderId="24" xfId="0" applyFont="1" applyBorder="1" applyAlignment="1">
      <alignment horizontal="center" vertical="center"/>
    </xf>
    <xf numFmtId="176" fontId="2" fillId="0" borderId="28" xfId="0" applyNumberFormat="1" applyFont="1" applyBorder="1" applyAlignment="1">
      <alignment horizontal="center" vertical="center"/>
    </xf>
    <xf numFmtId="177" fontId="2" fillId="0" borderId="26" xfId="0" applyNumberFormat="1" applyFont="1" applyBorder="1">
      <alignment vertical="center"/>
    </xf>
    <xf numFmtId="177" fontId="2" fillId="0" borderId="25" xfId="0" applyNumberFormat="1" applyFont="1" applyBorder="1">
      <alignment vertical="center"/>
    </xf>
    <xf numFmtId="177" fontId="2" fillId="0" borderId="27" xfId="0" applyNumberFormat="1" applyFont="1" applyBorder="1" applyAlignment="1">
      <alignment horizontal="right" vertical="center"/>
    </xf>
    <xf numFmtId="177" fontId="2" fillId="0" borderId="28" xfId="0" applyNumberFormat="1" applyFont="1" applyBorder="1">
      <alignment vertical="center"/>
    </xf>
    <xf numFmtId="3" fontId="2" fillId="0" borderId="4" xfId="0" applyNumberFormat="1" applyFont="1" applyBorder="1">
      <alignment vertical="center"/>
    </xf>
    <xf numFmtId="3" fontId="2" fillId="0" borderId="10" xfId="0" applyNumberFormat="1" applyFont="1" applyBorder="1" applyAlignment="1">
      <alignment horizontal="right" vertical="center"/>
    </xf>
    <xf numFmtId="3" fontId="2" fillId="0" borderId="14" xfId="0" applyNumberFormat="1" applyFont="1" applyBorder="1" applyAlignment="1">
      <alignment horizontal="right" vertical="center"/>
    </xf>
    <xf numFmtId="176" fontId="2" fillId="0" borderId="5" xfId="0" applyNumberFormat="1" applyFont="1" applyBorder="1" applyAlignment="1">
      <alignment horizontal="center" vertical="center"/>
    </xf>
    <xf numFmtId="177" fontId="2" fillId="0" borderId="30" xfId="0" applyNumberFormat="1" applyFont="1" applyBorder="1">
      <alignment vertical="center"/>
    </xf>
    <xf numFmtId="3" fontId="2" fillId="0" borderId="18" xfId="0" applyNumberFormat="1" applyFont="1" applyBorder="1">
      <alignment vertical="center"/>
    </xf>
    <xf numFmtId="178"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176" fontId="2" fillId="0" borderId="10" xfId="0" applyNumberFormat="1" applyFont="1" applyBorder="1" applyAlignment="1">
      <alignment horizontal="center" vertical="top"/>
    </xf>
    <xf numFmtId="0" fontId="2" fillId="0" borderId="10" xfId="0" applyFont="1" applyBorder="1" applyAlignment="1">
      <alignment horizontal="center" vertical="top"/>
    </xf>
    <xf numFmtId="0" fontId="2" fillId="0" borderId="10" xfId="0" applyFont="1" applyBorder="1" applyAlignment="1">
      <alignment horizontal="center" vertical="top" wrapText="1"/>
    </xf>
    <xf numFmtId="0" fontId="5" fillId="0" borderId="7" xfId="0" applyFont="1" applyBorder="1" applyAlignment="1">
      <alignment horizontal="center" vertical="top" wrapText="1"/>
    </xf>
    <xf numFmtId="0" fontId="8" fillId="0" borderId="15" xfId="0" applyFont="1" applyBorder="1" applyAlignment="1">
      <alignment horizontal="center" vertical="center"/>
    </xf>
    <xf numFmtId="0" fontId="2" fillId="0" borderId="6" xfId="0" applyFont="1" applyBorder="1" applyAlignment="1">
      <alignment horizontal="center" vertical="center"/>
    </xf>
    <xf numFmtId="177" fontId="2" fillId="0" borderId="23" xfId="0" applyNumberFormat="1" applyFont="1" applyBorder="1" applyAlignment="1">
      <alignment horizontal="right" vertical="center"/>
    </xf>
    <xf numFmtId="177" fontId="2" fillId="0" borderId="22" xfId="0" applyNumberFormat="1" applyFont="1" applyBorder="1">
      <alignment vertical="center"/>
    </xf>
    <xf numFmtId="3" fontId="2" fillId="0" borderId="1" xfId="0" applyNumberFormat="1" applyFont="1" applyBorder="1" applyAlignment="1">
      <alignment horizontal="right" vertical="center"/>
    </xf>
    <xf numFmtId="177" fontId="2" fillId="0" borderId="20" xfId="0" applyNumberFormat="1" applyFont="1" applyBorder="1">
      <alignment vertical="center"/>
    </xf>
    <xf numFmtId="177" fontId="2" fillId="0" borderId="32" xfId="0" applyNumberFormat="1" applyFont="1" applyBorder="1">
      <alignment vertical="center"/>
    </xf>
    <xf numFmtId="177" fontId="2" fillId="0" borderId="24" xfId="0" applyNumberFormat="1" applyFont="1" applyBorder="1">
      <alignment vertical="center"/>
    </xf>
    <xf numFmtId="177" fontId="2" fillId="0" borderId="15" xfId="0" applyNumberFormat="1" applyFont="1" applyBorder="1">
      <alignment vertical="center"/>
    </xf>
    <xf numFmtId="3" fontId="2" fillId="0" borderId="3" xfId="0" applyNumberFormat="1" applyFont="1" applyBorder="1" applyAlignment="1">
      <alignment horizontal="right" vertical="center"/>
    </xf>
    <xf numFmtId="177" fontId="2" fillId="0" borderId="22" xfId="0" applyNumberFormat="1" applyFont="1" applyBorder="1" applyAlignment="1">
      <alignment horizontal="right" vertical="center"/>
    </xf>
    <xf numFmtId="3" fontId="2" fillId="0" borderId="33" xfId="0" applyNumberFormat="1" applyFont="1" applyBorder="1">
      <alignment vertical="center"/>
    </xf>
    <xf numFmtId="3" fontId="2" fillId="0" borderId="35" xfId="0" applyNumberFormat="1" applyFont="1" applyBorder="1" applyAlignment="1">
      <alignment horizontal="right" vertical="center"/>
    </xf>
    <xf numFmtId="177" fontId="2" fillId="0" borderId="36" xfId="0" applyNumberFormat="1" applyFont="1" applyBorder="1">
      <alignment vertical="center"/>
    </xf>
    <xf numFmtId="177" fontId="2" fillId="0" borderId="33" xfId="0" applyNumberFormat="1" applyFont="1" applyBorder="1">
      <alignment vertical="center"/>
    </xf>
    <xf numFmtId="177" fontId="2" fillId="0" borderId="37" xfId="0" applyNumberFormat="1" applyFont="1" applyBorder="1" applyAlignment="1">
      <alignment horizontal="right" vertical="center"/>
    </xf>
    <xf numFmtId="177" fontId="2" fillId="0" borderId="34" xfId="0" applyNumberFormat="1" applyFont="1" applyBorder="1">
      <alignment vertical="center"/>
    </xf>
    <xf numFmtId="177" fontId="2" fillId="0" borderId="33" xfId="0" applyNumberFormat="1" applyFont="1" applyBorder="1" applyAlignment="1">
      <alignment horizontal="right" vertical="center"/>
    </xf>
    <xf numFmtId="179" fontId="2" fillId="0" borderId="9" xfId="0" applyNumberFormat="1" applyFont="1" applyBorder="1">
      <alignment vertical="center"/>
    </xf>
    <xf numFmtId="0" fontId="2" fillId="0" borderId="11" xfId="0" applyFont="1" applyBorder="1">
      <alignment vertical="center"/>
    </xf>
    <xf numFmtId="179" fontId="2" fillId="0" borderId="7" xfId="0" applyNumberFormat="1" applyFont="1" applyBorder="1">
      <alignment vertical="center"/>
    </xf>
    <xf numFmtId="179" fontId="2" fillId="0" borderId="8" xfId="0" applyNumberFormat="1" applyFont="1" applyBorder="1">
      <alignment vertical="center"/>
    </xf>
    <xf numFmtId="49" fontId="2" fillId="0" borderId="10" xfId="0" applyNumberFormat="1" applyFont="1" applyBorder="1" applyAlignment="1">
      <alignment horizontal="centerContinuous" vertical="center"/>
    </xf>
    <xf numFmtId="49" fontId="5" fillId="0" borderId="3" xfId="0" applyNumberFormat="1" applyFont="1" applyBorder="1">
      <alignment vertical="center"/>
    </xf>
    <xf numFmtId="177" fontId="2" fillId="0" borderId="1"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2" fillId="0" borderId="3" xfId="0" applyNumberFormat="1" applyFont="1" applyBorder="1">
      <alignment vertical="center"/>
    </xf>
    <xf numFmtId="0" fontId="2" fillId="0" borderId="13" xfId="0" applyFont="1" applyBorder="1" applyAlignment="1">
      <alignment horizontal="centerContinuous" vertical="center"/>
    </xf>
    <xf numFmtId="3" fontId="2" fillId="0" borderId="11" xfId="0" applyNumberFormat="1" applyFont="1" applyBorder="1">
      <alignment vertical="center"/>
    </xf>
    <xf numFmtId="3" fontId="5" fillId="0" borderId="10" xfId="0" applyNumberFormat="1" applyFont="1" applyBorder="1">
      <alignment vertical="center"/>
    </xf>
    <xf numFmtId="3" fontId="11" fillId="0" borderId="10" xfId="0" applyNumberFormat="1" applyFont="1" applyBorder="1">
      <alignment vertical="center"/>
    </xf>
    <xf numFmtId="3" fontId="2" fillId="0" borderId="20" xfId="0" applyNumberFormat="1" applyFont="1" applyBorder="1">
      <alignment vertical="center"/>
    </xf>
    <xf numFmtId="177" fontId="2" fillId="0" borderId="14" xfId="0" applyNumberFormat="1" applyFont="1" applyBorder="1">
      <alignment vertical="center"/>
    </xf>
    <xf numFmtId="49" fontId="4" fillId="0" borderId="0" xfId="0" applyNumberFormat="1" applyFont="1">
      <alignment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6" fillId="0" borderId="3" xfId="0" applyFont="1" applyBorder="1" applyAlignment="1">
      <alignment horizontal="left" vertical="center"/>
    </xf>
    <xf numFmtId="0" fontId="2" fillId="0" borderId="9" xfId="0" applyFont="1" applyBorder="1" applyAlignment="1">
      <alignment horizontal="left" vertical="center"/>
    </xf>
    <xf numFmtId="180" fontId="2" fillId="0" borderId="9" xfId="0" applyNumberFormat="1" applyFont="1" applyBorder="1" applyAlignment="1">
      <alignment horizontal="center" vertical="center"/>
    </xf>
    <xf numFmtId="180" fontId="2" fillId="0" borderId="31" xfId="0" applyNumberFormat="1" applyFont="1" applyBorder="1" applyAlignment="1">
      <alignment horizontal="center" vertical="center"/>
    </xf>
    <xf numFmtId="3" fontId="2" fillId="0" borderId="11" xfId="0" applyNumberFormat="1" applyFont="1" applyBorder="1" applyAlignment="1">
      <alignment horizontal="centerContinuous" vertical="center"/>
    </xf>
    <xf numFmtId="3" fontId="2" fillId="0" borderId="15" xfId="0" applyNumberFormat="1" applyFont="1" applyBorder="1" applyAlignment="1">
      <alignment horizontal="centerContinuous" vertical="center"/>
    </xf>
    <xf numFmtId="180" fontId="2" fillId="0" borderId="28" xfId="0" applyNumberFormat="1" applyFont="1" applyBorder="1" applyAlignment="1">
      <alignment horizontal="center" vertical="center"/>
    </xf>
    <xf numFmtId="3" fontId="2" fillId="0" borderId="2" xfId="0" applyNumberFormat="1" applyFont="1" applyBorder="1">
      <alignment vertical="center"/>
    </xf>
    <xf numFmtId="3" fontId="2" fillId="0" borderId="6" xfId="0" applyNumberFormat="1" applyFont="1" applyBorder="1">
      <alignment vertical="center"/>
    </xf>
    <xf numFmtId="3" fontId="2" fillId="0" borderId="27" xfId="0" applyNumberFormat="1" applyFont="1" applyBorder="1" applyAlignment="1">
      <alignment horizontal="centerContinuous" vertical="center"/>
    </xf>
    <xf numFmtId="3" fontId="2" fillId="0" borderId="21" xfId="0" applyNumberFormat="1" applyFont="1" applyBorder="1" applyAlignment="1">
      <alignment horizontal="centerContinuous" vertical="center"/>
    </xf>
    <xf numFmtId="3" fontId="2" fillId="0" borderId="0" xfId="0" applyNumberFormat="1" applyFont="1" applyAlignment="1">
      <alignment horizontal="centerContinuous" vertical="center"/>
    </xf>
    <xf numFmtId="177" fontId="2" fillId="0" borderId="35" xfId="0" applyNumberFormat="1" applyFont="1" applyBorder="1" applyAlignment="1">
      <alignment horizontal="right" vertical="center"/>
    </xf>
    <xf numFmtId="0" fontId="2" fillId="0" borderId="4" xfId="0" applyFont="1" applyBorder="1" applyAlignment="1">
      <alignment horizontal="center" vertical="center"/>
    </xf>
    <xf numFmtId="49" fontId="6" fillId="0" borderId="4"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34" xfId="0" applyFont="1" applyBorder="1">
      <alignment vertical="center"/>
    </xf>
    <xf numFmtId="49" fontId="6" fillId="0" borderId="1" xfId="0" applyNumberFormat="1" applyFont="1" applyBorder="1">
      <alignment vertical="center"/>
    </xf>
    <xf numFmtId="49" fontId="6" fillId="0" borderId="12" xfId="0" applyNumberFormat="1" applyFont="1" applyBorder="1" applyAlignment="1">
      <alignment vertical="center" wrapText="1"/>
    </xf>
    <xf numFmtId="0" fontId="6" fillId="0" borderId="0" xfId="0" applyFont="1">
      <alignment vertical="center"/>
    </xf>
    <xf numFmtId="0" fontId="6" fillId="0" borderId="13" xfId="0" applyFont="1" applyBorder="1">
      <alignment vertical="center"/>
    </xf>
    <xf numFmtId="49" fontId="6" fillId="0" borderId="0" xfId="0" applyNumberFormat="1" applyFont="1">
      <alignment vertical="center"/>
    </xf>
    <xf numFmtId="179" fontId="2" fillId="0" borderId="0" xfId="0" applyNumberFormat="1" applyFont="1">
      <alignment vertical="center"/>
    </xf>
    <xf numFmtId="3" fontId="6" fillId="0" borderId="10" xfId="0" applyNumberFormat="1" applyFont="1" applyBorder="1">
      <alignment vertical="center"/>
    </xf>
    <xf numFmtId="176" fontId="2" fillId="0" borderId="7" xfId="0" applyNumberFormat="1" applyFont="1" applyBorder="1">
      <alignment vertical="center"/>
    </xf>
    <xf numFmtId="176" fontId="2" fillId="0" borderId="8" xfId="0" applyNumberFormat="1" applyFont="1" applyBorder="1">
      <alignment vertical="center"/>
    </xf>
    <xf numFmtId="176" fontId="2" fillId="0" borderId="9" xfId="0" applyNumberFormat="1" applyFont="1" applyBorder="1">
      <alignment vertical="center"/>
    </xf>
    <xf numFmtId="0" fontId="8" fillId="0" borderId="14" xfId="0" applyFont="1" applyBorder="1" applyAlignment="1">
      <alignment horizontal="centerContinuous" vertical="center"/>
    </xf>
    <xf numFmtId="0" fontId="8" fillId="0" borderId="15" xfId="0" applyFont="1" applyBorder="1" applyAlignment="1">
      <alignment horizontal="centerContinuous" vertical="center"/>
    </xf>
    <xf numFmtId="0" fontId="8" fillId="0" borderId="11" xfId="0" applyFont="1" applyBorder="1" applyAlignment="1">
      <alignment horizontal="centerContinuous" vertical="center"/>
    </xf>
    <xf numFmtId="3" fontId="2" fillId="0" borderId="12" xfId="0" applyNumberFormat="1" applyFont="1" applyBorder="1">
      <alignment vertical="center"/>
    </xf>
    <xf numFmtId="49" fontId="2" fillId="0" borderId="16" xfId="0" applyNumberFormat="1" applyFont="1" applyBorder="1">
      <alignment vertical="center"/>
    </xf>
    <xf numFmtId="49" fontId="2" fillId="0" borderId="2" xfId="0" applyNumberFormat="1" applyFont="1" applyBorder="1">
      <alignment vertical="center"/>
    </xf>
    <xf numFmtId="0" fontId="2" fillId="0" borderId="3" xfId="0" applyFont="1" applyBorder="1" applyAlignment="1">
      <alignment horizontal="center" vertical="center"/>
    </xf>
    <xf numFmtId="177" fontId="2" fillId="0" borderId="12" xfId="0" applyNumberFormat="1" applyFont="1" applyBorder="1">
      <alignment vertical="center"/>
    </xf>
    <xf numFmtId="182" fontId="2" fillId="0" borderId="0" xfId="3" applyNumberFormat="1" applyFont="1" applyFill="1" applyBorder="1" applyAlignment="1">
      <alignment horizontal="right" vertical="center"/>
    </xf>
    <xf numFmtId="0" fontId="17" fillId="0" borderId="1" xfId="0" applyFont="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17" fillId="0" borderId="9" xfId="0" applyFont="1" applyBorder="1" applyAlignment="1">
      <alignment horizontal="left" vertical="center"/>
    </xf>
    <xf numFmtId="0" fontId="17" fillId="0" borderId="0" xfId="0" applyFont="1">
      <alignment vertical="center"/>
    </xf>
    <xf numFmtId="49" fontId="17" fillId="0" borderId="1" xfId="0" applyNumberFormat="1" applyFont="1" applyBorder="1" applyAlignment="1">
      <alignment horizontal="centerContinuous" vertical="center"/>
    </xf>
    <xf numFmtId="49" fontId="17" fillId="0" borderId="0" xfId="0" applyNumberFormat="1" applyFont="1" applyAlignment="1">
      <alignment horizontal="centerContinuous" vertical="center"/>
    </xf>
    <xf numFmtId="0" fontId="8" fillId="0" borderId="8" xfId="0" applyFont="1" applyBorder="1" applyAlignment="1">
      <alignment horizontal="center" vertical="top" wrapText="1"/>
    </xf>
    <xf numFmtId="0" fontId="8" fillId="0" borderId="7" xfId="0" applyFont="1" applyBorder="1" applyAlignment="1">
      <alignment horizontal="center" vertical="top" wrapText="1"/>
    </xf>
    <xf numFmtId="0" fontId="8" fillId="0" borderId="22" xfId="0" applyFont="1" applyBorder="1" applyAlignment="1">
      <alignment horizontal="center" vertical="top"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xf>
    <xf numFmtId="0" fontId="2" fillId="0" borderId="14" xfId="0" applyFont="1" applyBorder="1">
      <alignment vertical="center"/>
    </xf>
    <xf numFmtId="49" fontId="2" fillId="0" borderId="5" xfId="0" applyNumberFormat="1" applyFont="1" applyBorder="1" applyAlignment="1">
      <alignment horizontal="centerContinuous" vertical="center"/>
    </xf>
    <xf numFmtId="0" fontId="2" fillId="0" borderId="6" xfId="0" applyFont="1" applyBorder="1" applyAlignment="1">
      <alignment horizontal="centerContinuous" vertical="center"/>
    </xf>
    <xf numFmtId="3" fontId="2" fillId="0" borderId="39" xfId="0" applyNumberFormat="1" applyFont="1" applyBorder="1" applyAlignment="1">
      <alignment horizontal="centerContinuous" vertical="center"/>
    </xf>
    <xf numFmtId="3" fontId="2" fillId="0" borderId="20" xfId="0" applyNumberFormat="1" applyFont="1" applyBorder="1" applyAlignment="1">
      <alignment horizontal="centerContinuous" vertical="center"/>
    </xf>
    <xf numFmtId="0" fontId="8" fillId="0" borderId="23" xfId="0" applyFont="1" applyBorder="1" applyAlignment="1">
      <alignment horizontal="center" vertical="top"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5" fillId="0" borderId="8" xfId="0" applyFont="1" applyBorder="1" applyAlignment="1">
      <alignment vertical="top" wrapText="1"/>
    </xf>
    <xf numFmtId="176" fontId="8" fillId="0" borderId="25" xfId="0" applyNumberFormat="1" applyFont="1" applyBorder="1" applyAlignment="1">
      <alignment horizontal="center" vertical="top" wrapText="1"/>
    </xf>
    <xf numFmtId="176" fontId="8" fillId="0" borderId="8" xfId="0" applyNumberFormat="1" applyFont="1" applyBorder="1" applyAlignment="1">
      <alignment horizontal="center" vertical="top" wrapText="1"/>
    </xf>
    <xf numFmtId="176" fontId="8" fillId="0" borderId="22" xfId="0" applyNumberFormat="1" applyFont="1" applyBorder="1" applyAlignment="1">
      <alignment horizontal="center" vertical="top" wrapText="1"/>
    </xf>
    <xf numFmtId="0" fontId="2" fillId="2" borderId="0" xfId="0" applyFont="1" applyFill="1">
      <alignment vertical="center"/>
    </xf>
    <xf numFmtId="177" fontId="2" fillId="0" borderId="23" xfId="0" applyNumberFormat="1" applyFont="1" applyBorder="1">
      <alignment vertical="center"/>
    </xf>
    <xf numFmtId="3" fontId="2" fillId="0" borderId="26" xfId="0" applyNumberFormat="1" applyFont="1" applyBorder="1">
      <alignment vertical="center"/>
    </xf>
    <xf numFmtId="3" fontId="2" fillId="0" borderId="25" xfId="0" applyNumberFormat="1" applyFont="1" applyBorder="1">
      <alignment vertical="center"/>
    </xf>
    <xf numFmtId="3" fontId="2" fillId="0" borderId="28" xfId="0" applyNumberFormat="1" applyFont="1" applyBorder="1">
      <alignment vertical="center"/>
    </xf>
    <xf numFmtId="177" fontId="2" fillId="0" borderId="31" xfId="0" applyNumberFormat="1" applyFont="1" applyBorder="1">
      <alignment vertical="center"/>
    </xf>
    <xf numFmtId="49" fontId="2" fillId="0" borderId="0" xfId="0" applyNumberFormat="1" applyFont="1" applyAlignment="1">
      <alignment vertical="center" wrapText="1"/>
    </xf>
    <xf numFmtId="0" fontId="2" fillId="0" borderId="4" xfId="0" applyFont="1" applyBorder="1" applyAlignment="1">
      <alignment horizontal="centerContinuous" vertical="center"/>
    </xf>
    <xf numFmtId="3" fontId="2" fillId="0" borderId="43" xfId="0" applyNumberFormat="1" applyFont="1" applyBorder="1">
      <alignment vertical="center"/>
    </xf>
    <xf numFmtId="3" fontId="2" fillId="0" borderId="46" xfId="0" applyNumberFormat="1" applyFont="1" applyBorder="1">
      <alignment vertical="center"/>
    </xf>
    <xf numFmtId="3" fontId="2" fillId="0" borderId="43" xfId="0" applyNumberFormat="1" applyFont="1" applyBorder="1" applyAlignment="1">
      <alignment horizontal="right" vertical="center"/>
    </xf>
    <xf numFmtId="177" fontId="2" fillId="0" borderId="47" xfId="0" applyNumberFormat="1" applyFont="1" applyBorder="1">
      <alignment vertical="center"/>
    </xf>
    <xf numFmtId="177" fontId="2" fillId="0" borderId="46" xfId="0" applyNumberFormat="1" applyFont="1" applyBorder="1">
      <alignment vertical="center"/>
    </xf>
    <xf numFmtId="177" fontId="2" fillId="0" borderId="43" xfId="0" applyNumberFormat="1" applyFont="1" applyBorder="1" applyAlignment="1">
      <alignment horizontal="right" vertical="center"/>
    </xf>
    <xf numFmtId="177" fontId="2" fillId="0" borderId="48" xfId="0" applyNumberFormat="1" applyFont="1" applyBorder="1" applyAlignment="1">
      <alignment horizontal="right" vertical="center"/>
    </xf>
    <xf numFmtId="177" fontId="2" fillId="0" borderId="44" xfId="0" applyNumberFormat="1" applyFont="1" applyBorder="1">
      <alignment vertical="center"/>
    </xf>
    <xf numFmtId="177" fontId="2" fillId="0" borderId="46" xfId="0" applyNumberFormat="1" applyFont="1" applyBorder="1" applyAlignment="1">
      <alignment horizontal="right" vertical="center"/>
    </xf>
    <xf numFmtId="3" fontId="2" fillId="0" borderId="35" xfId="0" applyNumberFormat="1" applyFont="1" applyBorder="1">
      <alignment vertical="center"/>
    </xf>
    <xf numFmtId="49" fontId="5" fillId="0" borderId="50" xfId="0" applyNumberFormat="1" applyFont="1" applyBorder="1" applyAlignment="1">
      <alignment vertical="center" wrapText="1"/>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0" fillId="0" borderId="0" xfId="0" applyFont="1">
      <alignment vertical="center"/>
    </xf>
    <xf numFmtId="0" fontId="8" fillId="0" borderId="24" xfId="0" applyFont="1" applyBorder="1" applyAlignment="1">
      <alignment horizontal="centerContinuous" vertical="center"/>
    </xf>
    <xf numFmtId="0" fontId="8" fillId="0" borderId="21" xfId="0" applyFont="1" applyBorder="1" applyAlignment="1">
      <alignment horizontal="centerContinuous" vertical="center"/>
    </xf>
    <xf numFmtId="183" fontId="2" fillId="0" borderId="32" xfId="0" applyNumberFormat="1" applyFont="1" applyBorder="1">
      <alignment vertical="center"/>
    </xf>
    <xf numFmtId="183" fontId="2" fillId="0" borderId="3" xfId="0" applyNumberFormat="1" applyFont="1" applyBorder="1" applyAlignment="1">
      <alignment horizontal="right" vertical="center"/>
    </xf>
    <xf numFmtId="183" fontId="2" fillId="0" borderId="22" xfId="0" applyNumberFormat="1" applyFont="1" applyBorder="1" applyAlignment="1">
      <alignment horizontal="right" vertical="center"/>
    </xf>
    <xf numFmtId="3" fontId="2" fillId="0" borderId="15" xfId="0" applyNumberFormat="1" applyFont="1" applyBorder="1">
      <alignment vertical="center"/>
    </xf>
    <xf numFmtId="180" fontId="2" fillId="0" borderId="7" xfId="0" applyNumberFormat="1" applyFont="1" applyBorder="1">
      <alignment vertical="center"/>
    </xf>
    <xf numFmtId="180" fontId="2" fillId="0" borderId="8" xfId="0" applyNumberFormat="1" applyFont="1" applyBorder="1">
      <alignment vertical="center"/>
    </xf>
    <xf numFmtId="180" fontId="2" fillId="0" borderId="9" xfId="0" applyNumberFormat="1" applyFont="1" applyBorder="1">
      <alignment vertical="center"/>
    </xf>
    <xf numFmtId="0" fontId="21" fillId="0" borderId="8" xfId="0" applyFont="1" applyBorder="1" applyAlignment="1">
      <alignment horizontal="center" vertical="top" wrapText="1"/>
    </xf>
    <xf numFmtId="0" fontId="21" fillId="0" borderId="25" xfId="0" applyFont="1" applyBorder="1" applyAlignment="1">
      <alignment horizontal="center" vertical="top" wrapText="1"/>
    </xf>
    <xf numFmtId="184" fontId="2" fillId="0" borderId="0" xfId="0" applyNumberFormat="1" applyFo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0" xfId="0" applyFont="1" applyBorder="1">
      <alignment vertical="center"/>
    </xf>
    <xf numFmtId="179" fontId="2" fillId="0" borderId="33" xfId="0" applyNumberFormat="1" applyFont="1" applyBorder="1">
      <alignment vertical="center"/>
    </xf>
    <xf numFmtId="176" fontId="2" fillId="0" borderId="2" xfId="0" applyNumberFormat="1" applyFont="1" applyBorder="1">
      <alignment vertical="center"/>
    </xf>
    <xf numFmtId="0" fontId="2" fillId="0" borderId="8" xfId="0" applyFont="1" applyBorder="1">
      <alignment vertical="center"/>
    </xf>
    <xf numFmtId="176" fontId="2" fillId="0" borderId="40" xfId="0" applyNumberFormat="1" applyFont="1" applyBorder="1">
      <alignment vertical="center"/>
    </xf>
    <xf numFmtId="0" fontId="2" fillId="0" borderId="9" xfId="0" applyFont="1" applyBorder="1">
      <alignment vertical="center"/>
    </xf>
    <xf numFmtId="0" fontId="5" fillId="0" borderId="0" xfId="0" applyFont="1" applyAlignment="1">
      <alignment horizontal="center" vertical="top" wrapText="1"/>
    </xf>
    <xf numFmtId="0" fontId="5" fillId="0" borderId="14" xfId="0" applyFont="1" applyBorder="1">
      <alignment vertical="center"/>
    </xf>
    <xf numFmtId="0" fontId="5" fillId="0" borderId="15" xfId="0" applyFont="1" applyBorder="1">
      <alignment vertical="center"/>
    </xf>
    <xf numFmtId="0" fontId="5" fillId="0" borderId="24" xfId="0" applyFont="1" applyBorder="1">
      <alignment vertical="center"/>
    </xf>
    <xf numFmtId="0" fontId="5" fillId="0" borderId="11" xfId="0" applyFont="1" applyBorder="1">
      <alignment vertical="center"/>
    </xf>
    <xf numFmtId="176" fontId="8" fillId="0" borderId="3" xfId="0" applyNumberFormat="1" applyFont="1" applyBorder="1" applyAlignment="1">
      <alignment horizontal="center" vertical="top" wrapText="1"/>
    </xf>
    <xf numFmtId="180" fontId="2" fillId="0" borderId="5" xfId="0" applyNumberFormat="1" applyFont="1" applyBorder="1" applyAlignment="1">
      <alignment horizontal="center" vertical="center"/>
    </xf>
    <xf numFmtId="0" fontId="5" fillId="0" borderId="23" xfId="0" applyFont="1" applyBorder="1" applyAlignment="1">
      <alignment horizontal="center" vertical="top" wrapText="1"/>
    </xf>
    <xf numFmtId="0" fontId="5" fillId="0" borderId="21" xfId="0" applyFont="1" applyBorder="1">
      <alignment vertical="center"/>
    </xf>
    <xf numFmtId="49" fontId="6" fillId="0" borderId="35" xfId="0" applyNumberFormat="1" applyFont="1" applyBorder="1">
      <alignment vertical="center"/>
    </xf>
    <xf numFmtId="181" fontId="13" fillId="0" borderId="0" xfId="0" applyNumberFormat="1" applyFont="1" applyAlignment="1">
      <alignment horizontal="center" vertical="center"/>
    </xf>
    <xf numFmtId="3" fontId="8" fillId="0" borderId="10" xfId="0" applyNumberFormat="1" applyFont="1" applyBorder="1">
      <alignment vertical="center"/>
    </xf>
    <xf numFmtId="0" fontId="5" fillId="0" borderId="0" xfId="0" applyFont="1">
      <alignment vertical="center"/>
    </xf>
    <xf numFmtId="0" fontId="16" fillId="0" borderId="0" xfId="0" applyFont="1">
      <alignment vertical="center"/>
    </xf>
    <xf numFmtId="177" fontId="16" fillId="0" borderId="0" xfId="0" applyNumberFormat="1" applyFont="1" applyAlignment="1">
      <alignment horizontal="right" vertical="center"/>
    </xf>
    <xf numFmtId="3" fontId="2" fillId="0" borderId="9" xfId="0" applyNumberFormat="1" applyFont="1" applyBorder="1" applyAlignment="1">
      <alignment horizontal="right" vertical="center"/>
    </xf>
    <xf numFmtId="3" fontId="2" fillId="0" borderId="5" xfId="0" applyNumberFormat="1" applyFont="1" applyBorder="1" applyAlignment="1">
      <alignment horizontal="right" vertical="center"/>
    </xf>
    <xf numFmtId="177" fontId="2" fillId="0" borderId="28" xfId="0" applyNumberFormat="1" applyFont="1" applyBorder="1" applyAlignment="1">
      <alignment horizontal="right" vertical="center"/>
    </xf>
    <xf numFmtId="177" fontId="2" fillId="0" borderId="9" xfId="0" applyNumberFormat="1" applyFont="1" applyBorder="1" applyAlignment="1">
      <alignment horizontal="right" vertical="center"/>
    </xf>
    <xf numFmtId="0" fontId="22" fillId="0" borderId="3" xfId="0" applyFont="1" applyBorder="1" applyAlignment="1">
      <alignment horizontal="center" vertical="top" wrapText="1"/>
    </xf>
    <xf numFmtId="0" fontId="22" fillId="0" borderId="8" xfId="0" applyFont="1" applyBorder="1" applyAlignment="1">
      <alignment horizontal="center" vertical="top" wrapText="1"/>
    </xf>
    <xf numFmtId="49" fontId="6" fillId="0" borderId="2" xfId="0" applyNumberFormat="1" applyFont="1" applyBorder="1" applyAlignment="1">
      <alignment vertical="center" wrapText="1"/>
    </xf>
    <xf numFmtId="49" fontId="6" fillId="0" borderId="0" xfId="0" applyNumberFormat="1" applyFont="1" applyAlignment="1">
      <alignment vertical="center" wrapText="1"/>
    </xf>
    <xf numFmtId="49" fontId="6" fillId="0" borderId="5" xfId="0" applyNumberFormat="1" applyFont="1" applyBorder="1">
      <alignment vertical="center"/>
    </xf>
    <xf numFmtId="49" fontId="6" fillId="0" borderId="13" xfId="0" applyNumberFormat="1" applyFont="1" applyBorder="1" applyAlignment="1">
      <alignment vertical="center" wrapText="1"/>
    </xf>
    <xf numFmtId="49" fontId="6" fillId="0" borderId="6" xfId="0" applyNumberFormat="1" applyFont="1" applyBorder="1" applyAlignment="1">
      <alignment vertical="center" wrapText="1"/>
    </xf>
    <xf numFmtId="177" fontId="17" fillId="0" borderId="25" xfId="0" applyNumberFormat="1" applyFont="1" applyBorder="1">
      <alignment vertical="center"/>
    </xf>
    <xf numFmtId="177" fontId="17" fillId="0" borderId="8" xfId="0" applyNumberFormat="1" applyFont="1" applyBorder="1">
      <alignment vertical="center"/>
    </xf>
    <xf numFmtId="177" fontId="17" fillId="0" borderId="28" xfId="0" applyNumberFormat="1" applyFont="1" applyBorder="1">
      <alignment vertical="center"/>
    </xf>
    <xf numFmtId="177" fontId="17" fillId="0" borderId="9" xfId="0" applyNumberFormat="1" applyFont="1" applyBorder="1">
      <alignment vertical="center"/>
    </xf>
    <xf numFmtId="3" fontId="22" fillId="0" borderId="10" xfId="0" applyNumberFormat="1" applyFont="1" applyBorder="1">
      <alignment vertical="center"/>
    </xf>
    <xf numFmtId="49" fontId="2" fillId="0" borderId="18" xfId="0" applyNumberFormat="1" applyFont="1" applyBorder="1">
      <alignment vertical="center"/>
    </xf>
    <xf numFmtId="0" fontId="2" fillId="0" borderId="42" xfId="0" applyFont="1" applyBorder="1">
      <alignment vertical="center"/>
    </xf>
    <xf numFmtId="179" fontId="2" fillId="0" borderId="17" xfId="0" applyNumberFormat="1"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44" xfId="0" applyFont="1" applyBorder="1">
      <alignment vertical="center"/>
    </xf>
    <xf numFmtId="0" fontId="2" fillId="0" borderId="45" xfId="0" applyFont="1" applyBorder="1">
      <alignment vertical="center"/>
    </xf>
    <xf numFmtId="179" fontId="2" fillId="0" borderId="46" xfId="0" applyNumberFormat="1" applyFont="1" applyBorder="1">
      <alignment vertical="center"/>
    </xf>
    <xf numFmtId="49" fontId="6" fillId="0" borderId="34" xfId="0" applyNumberFormat="1" applyFont="1" applyBorder="1" applyAlignment="1">
      <alignment vertical="center" wrapText="1"/>
    </xf>
    <xf numFmtId="49" fontId="6" fillId="0" borderId="40" xfId="0" applyNumberFormat="1" applyFont="1" applyBorder="1" applyAlignment="1">
      <alignment vertical="center" wrapText="1"/>
    </xf>
    <xf numFmtId="49" fontId="6" fillId="0" borderId="14" xfId="0" applyNumberFormat="1" applyFont="1" applyBorder="1" applyAlignment="1">
      <alignment horizontal="centerContinuous" vertical="center"/>
    </xf>
    <xf numFmtId="0" fontId="5" fillId="0" borderId="13" xfId="0" applyFont="1" applyBorder="1" applyAlignment="1">
      <alignment vertical="center" wrapText="1"/>
    </xf>
    <xf numFmtId="0" fontId="5" fillId="0" borderId="5" xfId="0" applyFont="1" applyBorder="1" applyAlignment="1">
      <alignment vertical="center" wrapText="1"/>
    </xf>
    <xf numFmtId="3" fontId="2" fillId="0" borderId="22" xfId="0" applyNumberFormat="1" applyFont="1" applyBorder="1" applyAlignment="1">
      <alignment horizontal="right" vertical="center"/>
    </xf>
    <xf numFmtId="177" fontId="2" fillId="0" borderId="24" xfId="0" applyNumberFormat="1" applyFont="1" applyBorder="1" applyAlignment="1">
      <alignment horizontal="right" vertical="center"/>
    </xf>
    <xf numFmtId="177" fontId="2" fillId="0" borderId="14" xfId="0" applyNumberFormat="1" applyFont="1" applyBorder="1" applyAlignment="1">
      <alignment horizontal="right" vertical="center"/>
    </xf>
    <xf numFmtId="3" fontId="2" fillId="0" borderId="23" xfId="0" applyNumberFormat="1" applyFont="1" applyBorder="1">
      <alignment vertical="center"/>
    </xf>
    <xf numFmtId="177" fontId="2" fillId="0" borderId="52" xfId="0" applyNumberFormat="1" applyFont="1" applyBorder="1">
      <alignment vertical="center"/>
    </xf>
    <xf numFmtId="3" fontId="2" fillId="0" borderId="40" xfId="0" applyNumberFormat="1" applyFont="1" applyBorder="1">
      <alignment vertical="center"/>
    </xf>
    <xf numFmtId="3" fontId="2" fillId="0" borderId="37" xfId="0" applyNumberFormat="1" applyFont="1" applyBorder="1">
      <alignment vertical="center"/>
    </xf>
    <xf numFmtId="3" fontId="2" fillId="0" borderId="31" xfId="0" applyNumberFormat="1" applyFont="1" applyBorder="1">
      <alignment vertical="center"/>
    </xf>
    <xf numFmtId="0" fontId="23" fillId="0" borderId="0" xfId="0" applyFont="1">
      <alignment vertical="center"/>
    </xf>
    <xf numFmtId="49" fontId="15" fillId="0" borderId="3" xfId="0" applyNumberFormat="1" applyFont="1" applyBorder="1">
      <alignment vertical="center"/>
    </xf>
    <xf numFmtId="49" fontId="15" fillId="0" borderId="0" xfId="0" applyNumberFormat="1" applyFont="1">
      <alignment vertical="center"/>
    </xf>
    <xf numFmtId="0" fontId="15" fillId="0" borderId="0" xfId="0" applyFont="1">
      <alignment vertical="center"/>
    </xf>
    <xf numFmtId="3" fontId="15" fillId="0" borderId="8" xfId="0" applyNumberFormat="1" applyFont="1" applyBorder="1">
      <alignment vertical="center"/>
    </xf>
    <xf numFmtId="3" fontId="15" fillId="0" borderId="3" xfId="0" applyNumberFormat="1" applyFont="1" applyBorder="1">
      <alignment vertical="center"/>
    </xf>
    <xf numFmtId="177" fontId="15" fillId="0" borderId="25" xfId="0" applyNumberFormat="1" applyFont="1" applyBorder="1">
      <alignment vertical="center"/>
    </xf>
    <xf numFmtId="177" fontId="15" fillId="0" borderId="8" xfId="0" applyNumberFormat="1" applyFont="1" applyBorder="1">
      <alignment vertical="center"/>
    </xf>
    <xf numFmtId="49" fontId="2" fillId="0" borderId="60" xfId="0" applyNumberFormat="1" applyFont="1" applyBorder="1">
      <alignment vertical="center"/>
    </xf>
    <xf numFmtId="49" fontId="2" fillId="0" borderId="58" xfId="0" applyNumberFormat="1" applyFont="1" applyBorder="1">
      <alignment vertical="center"/>
    </xf>
    <xf numFmtId="0" fontId="2" fillId="0" borderId="58" xfId="0" applyFont="1" applyBorder="1">
      <alignment vertical="center"/>
    </xf>
    <xf numFmtId="3" fontId="2" fillId="0" borderId="57" xfId="0" applyNumberFormat="1" applyFont="1" applyBorder="1">
      <alignment vertical="center"/>
    </xf>
    <xf numFmtId="3" fontId="2" fillId="0" borderId="29" xfId="0" applyNumberFormat="1" applyFont="1" applyBorder="1">
      <alignment vertical="center"/>
    </xf>
    <xf numFmtId="177" fontId="2" fillId="0" borderId="59" xfId="0" applyNumberFormat="1" applyFont="1" applyBorder="1">
      <alignment vertical="center"/>
    </xf>
    <xf numFmtId="177" fontId="2" fillId="0" borderId="57" xfId="0" applyNumberFormat="1" applyFont="1" applyBorder="1">
      <alignment vertical="center"/>
    </xf>
    <xf numFmtId="49" fontId="2" fillId="0" borderId="61" xfId="0" applyNumberFormat="1" applyFont="1" applyBorder="1">
      <alignment vertical="center"/>
    </xf>
    <xf numFmtId="49" fontId="18" fillId="0" borderId="0" xfId="0" applyNumberFormat="1" applyFont="1" applyAlignment="1">
      <alignment horizontal="left" vertical="center"/>
    </xf>
    <xf numFmtId="0" fontId="18" fillId="0" borderId="0" xfId="0" applyFont="1">
      <alignment vertical="center"/>
    </xf>
    <xf numFmtId="184" fontId="4" fillId="0" borderId="0" xfId="0" applyNumberFormat="1" applyFont="1">
      <alignment vertical="center"/>
    </xf>
    <xf numFmtId="0" fontId="4" fillId="0" borderId="1" xfId="0" applyFont="1" applyBorder="1">
      <alignment vertical="center"/>
    </xf>
    <xf numFmtId="0" fontId="4" fillId="0" borderId="12" xfId="0" applyFont="1" applyBorder="1">
      <alignment vertical="center"/>
    </xf>
    <xf numFmtId="0" fontId="24" fillId="0" borderId="15" xfId="0" applyFont="1" applyBorder="1" applyAlignment="1">
      <alignment horizontal="centerContinuous" vertical="center"/>
    </xf>
    <xf numFmtId="0" fontId="24" fillId="0" borderId="14" xfId="0" applyFont="1" applyBorder="1" applyAlignment="1">
      <alignment horizontal="centerContinuous" vertical="center"/>
    </xf>
    <xf numFmtId="0" fontId="24" fillId="0" borderId="15" xfId="0" applyFont="1" applyBorder="1" applyAlignment="1">
      <alignment horizontal="center" vertical="center"/>
    </xf>
    <xf numFmtId="0" fontId="24" fillId="0" borderId="24" xfId="0" applyFont="1" applyBorder="1" applyAlignment="1">
      <alignment horizontal="center" vertical="center"/>
    </xf>
    <xf numFmtId="0" fontId="24" fillId="0" borderId="11" xfId="0" applyFont="1" applyBorder="1" applyAlignment="1">
      <alignment horizontal="centerContinuous" vertical="center"/>
    </xf>
    <xf numFmtId="0" fontId="4" fillId="0" borderId="3" xfId="0" applyFont="1" applyBorder="1">
      <alignment vertical="center"/>
    </xf>
    <xf numFmtId="0" fontId="24" fillId="0" borderId="8" xfId="0" applyFont="1" applyBorder="1" applyAlignment="1">
      <alignment horizontal="center" vertical="top" wrapText="1"/>
    </xf>
    <xf numFmtId="0" fontId="24" fillId="0" borderId="3" xfId="0" applyFont="1" applyBorder="1" applyAlignment="1">
      <alignment horizontal="center" vertical="top" wrapText="1"/>
    </xf>
    <xf numFmtId="0" fontId="24" fillId="0" borderId="25" xfId="0" applyFont="1" applyBorder="1" applyAlignment="1">
      <alignment horizontal="center" vertical="top" wrapText="1"/>
    </xf>
    <xf numFmtId="49" fontId="4" fillId="0" borderId="5" xfId="0" applyNumberFormat="1" applyFont="1" applyBorder="1">
      <alignment vertical="center"/>
    </xf>
    <xf numFmtId="49" fontId="4" fillId="0" borderId="13" xfId="0" applyNumberFormat="1" applyFont="1" applyBorder="1">
      <alignment vertical="center"/>
    </xf>
    <xf numFmtId="0" fontId="4" fillId="0" borderId="13" xfId="0" applyFont="1" applyBorder="1">
      <alignment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176" fontId="4" fillId="0" borderId="28"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0" xfId="0" applyNumberFormat="1" applyFont="1" applyAlignment="1">
      <alignment horizontal="center" vertical="center"/>
    </xf>
    <xf numFmtId="49" fontId="4" fillId="0" borderId="3" xfId="0" applyNumberFormat="1" applyFont="1" applyBorder="1">
      <alignment vertical="center"/>
    </xf>
    <xf numFmtId="3" fontId="4" fillId="0" borderId="8" xfId="0" applyNumberFormat="1" applyFont="1" applyBorder="1">
      <alignment vertical="center"/>
    </xf>
    <xf numFmtId="3" fontId="4" fillId="0" borderId="3" xfId="0" applyNumberFormat="1" applyFont="1" applyBorder="1">
      <alignment vertical="center"/>
    </xf>
    <xf numFmtId="177" fontId="4" fillId="0" borderId="26" xfId="0" applyNumberFormat="1" applyFont="1" applyBorder="1">
      <alignment vertical="center"/>
    </xf>
    <xf numFmtId="177" fontId="4" fillId="0" borderId="8" xfId="0" applyNumberFormat="1" applyFont="1" applyBorder="1">
      <alignment vertical="center"/>
    </xf>
    <xf numFmtId="177" fontId="4" fillId="0" borderId="0" xfId="0" applyNumberFormat="1" applyFont="1">
      <alignment vertical="center"/>
    </xf>
    <xf numFmtId="177" fontId="4" fillId="0" borderId="25" xfId="0" applyNumberFormat="1" applyFont="1" applyBorder="1">
      <alignment vertical="center"/>
    </xf>
    <xf numFmtId="177" fontId="4" fillId="0" borderId="0" xfId="0" applyNumberFormat="1" applyFont="1" applyAlignment="1">
      <alignment horizontal="right" vertical="center"/>
    </xf>
    <xf numFmtId="49" fontId="4" fillId="0" borderId="14" xfId="0" applyNumberFormat="1" applyFont="1" applyBorder="1" applyAlignment="1">
      <alignment horizontal="centerContinuous" vertical="center"/>
    </xf>
    <xf numFmtId="49" fontId="4" fillId="0" borderId="15" xfId="0" applyNumberFormat="1" applyFont="1" applyBorder="1" applyAlignment="1">
      <alignment horizontal="centerContinuous" vertical="center"/>
    </xf>
    <xf numFmtId="0" fontId="4" fillId="0" borderId="15" xfId="0" applyFont="1" applyBorder="1" applyAlignment="1">
      <alignment horizontal="centerContinuous" vertical="center"/>
    </xf>
    <xf numFmtId="3" fontId="4" fillId="0" borderId="10" xfId="0" applyNumberFormat="1" applyFont="1" applyBorder="1">
      <alignment vertical="center"/>
    </xf>
    <xf numFmtId="3" fontId="4" fillId="0" borderId="14" xfId="0" applyNumberFormat="1" applyFont="1" applyBorder="1">
      <alignment vertical="center"/>
    </xf>
    <xf numFmtId="177" fontId="4" fillId="0" borderId="27"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4" fillId="0" borderId="11" xfId="0" applyFont="1" applyBorder="1" applyAlignment="1">
      <alignment horizontal="centerContinuous" vertical="center"/>
    </xf>
    <xf numFmtId="185" fontId="4" fillId="0" borderId="11" xfId="0" applyNumberFormat="1" applyFont="1" applyBorder="1">
      <alignment vertical="center"/>
    </xf>
    <xf numFmtId="185" fontId="4" fillId="0" borderId="10" xfId="0" applyNumberFormat="1" applyFont="1" applyBorder="1">
      <alignment vertical="center"/>
    </xf>
    <xf numFmtId="3" fontId="4" fillId="0" borderId="0" xfId="0" applyNumberFormat="1" applyFont="1">
      <alignment vertical="center"/>
    </xf>
    <xf numFmtId="0" fontId="25" fillId="0" borderId="0" xfId="0" applyFont="1">
      <alignment vertical="center"/>
    </xf>
    <xf numFmtId="0" fontId="2" fillId="3" borderId="0" xfId="0" applyFont="1" applyFill="1">
      <alignment vertical="center"/>
    </xf>
    <xf numFmtId="49" fontId="2" fillId="0" borderId="6" xfId="0" applyNumberFormat="1" applyFont="1" applyBorder="1">
      <alignment vertical="center"/>
    </xf>
    <xf numFmtId="49" fontId="2" fillId="0" borderId="4" xfId="0" applyNumberFormat="1" applyFont="1" applyBorder="1">
      <alignment vertical="center"/>
    </xf>
    <xf numFmtId="49" fontId="2" fillId="0" borderId="10" xfId="0" applyNumberFormat="1" applyFont="1" applyBorder="1" applyAlignment="1">
      <alignment horizontal="center" vertical="top"/>
    </xf>
    <xf numFmtId="0" fontId="2" fillId="0" borderId="10" xfId="0" applyFont="1" applyBorder="1" applyAlignment="1">
      <alignment vertical="top" wrapText="1"/>
    </xf>
    <xf numFmtId="49" fontId="5" fillId="0" borderId="12" xfId="0" applyNumberFormat="1" applyFont="1" applyBorder="1" applyAlignment="1">
      <alignment vertical="center" wrapText="1"/>
    </xf>
    <xf numFmtId="49" fontId="5" fillId="0" borderId="2" xfId="0" applyNumberFormat="1" applyFont="1" applyBorder="1" applyAlignment="1">
      <alignment vertical="center" wrapText="1"/>
    </xf>
    <xf numFmtId="3" fontId="2" fillId="0" borderId="18" xfId="0" applyNumberFormat="1" applyFont="1" applyBorder="1" applyAlignment="1">
      <alignment horizontal="right" vertical="center"/>
    </xf>
    <xf numFmtId="177" fontId="2" fillId="0" borderId="62" xfId="0" applyNumberFormat="1" applyFont="1" applyBorder="1">
      <alignment vertical="center"/>
    </xf>
    <xf numFmtId="177" fontId="2" fillId="0" borderId="18" xfId="0" applyNumberFormat="1" applyFont="1" applyBorder="1" applyAlignment="1">
      <alignment horizontal="right" vertical="center"/>
    </xf>
    <xf numFmtId="177" fontId="2" fillId="0" borderId="63" xfId="0" applyNumberFormat="1" applyFont="1" applyBorder="1" applyAlignment="1">
      <alignment horizontal="right" vertical="center"/>
    </xf>
    <xf numFmtId="177" fontId="2" fillId="0" borderId="19" xfId="0" applyNumberFormat="1" applyFont="1" applyBorder="1">
      <alignment vertical="center"/>
    </xf>
    <xf numFmtId="177" fontId="2" fillId="0" borderId="17" xfId="0" applyNumberFormat="1" applyFont="1" applyBorder="1" applyAlignment="1">
      <alignment horizontal="right" vertical="center"/>
    </xf>
    <xf numFmtId="49" fontId="22" fillId="0" borderId="1" xfId="0" applyNumberFormat="1" applyFont="1" applyBorder="1">
      <alignment vertical="center"/>
    </xf>
    <xf numFmtId="49" fontId="22" fillId="0" borderId="3" xfId="0" applyNumberFormat="1" applyFont="1" applyBorder="1">
      <alignment vertical="center"/>
    </xf>
    <xf numFmtId="49" fontId="16" fillId="0" borderId="0" xfId="0" applyNumberFormat="1" applyFont="1">
      <alignment vertical="center"/>
    </xf>
    <xf numFmtId="49" fontId="5" fillId="0" borderId="0" xfId="0" applyNumberFormat="1" applyFont="1" applyAlignment="1">
      <alignment vertical="center" wrapText="1"/>
    </xf>
    <xf numFmtId="49" fontId="5" fillId="0" borderId="4" xfId="0" applyNumberFormat="1" applyFont="1" applyBorder="1" applyAlignment="1">
      <alignment vertical="center" wrapText="1"/>
    </xf>
    <xf numFmtId="0" fontId="8" fillId="0" borderId="14" xfId="0" applyFont="1" applyBorder="1">
      <alignment vertical="center"/>
    </xf>
    <xf numFmtId="0" fontId="8" fillId="0" borderId="15" xfId="0" applyFont="1" applyBorder="1">
      <alignment vertical="center"/>
    </xf>
    <xf numFmtId="0" fontId="8" fillId="0" borderId="24" xfId="0" applyFont="1" applyBorder="1">
      <alignment vertical="center"/>
    </xf>
    <xf numFmtId="0" fontId="8" fillId="0" borderId="11" xfId="0" applyFont="1" applyBorder="1">
      <alignment vertical="center"/>
    </xf>
    <xf numFmtId="49" fontId="5" fillId="0" borderId="1" xfId="0" applyNumberFormat="1" applyFont="1" applyBorder="1">
      <alignment vertical="center"/>
    </xf>
    <xf numFmtId="179" fontId="2" fillId="0" borderId="11" xfId="0" applyNumberFormat="1" applyFont="1" applyBorder="1">
      <alignment vertical="center"/>
    </xf>
    <xf numFmtId="2" fontId="2" fillId="0" borderId="12" xfId="0" applyNumberFormat="1" applyFont="1" applyBorder="1">
      <alignment vertical="center"/>
    </xf>
    <xf numFmtId="2" fontId="2" fillId="0" borderId="7" xfId="0" applyNumberFormat="1" applyFont="1" applyBorder="1">
      <alignment vertical="center"/>
    </xf>
    <xf numFmtId="2" fontId="2" fillId="0" borderId="1" xfId="0" applyNumberFormat="1" applyFont="1" applyBorder="1" applyAlignment="1">
      <alignment horizontal="right" vertical="center"/>
    </xf>
    <xf numFmtId="2" fontId="2" fillId="0" borderId="7" xfId="0" applyNumberFormat="1" applyFont="1" applyBorder="1" applyAlignment="1">
      <alignment horizontal="right" vertical="center"/>
    </xf>
    <xf numFmtId="2" fontId="2" fillId="0" borderId="0" xfId="0" applyNumberFormat="1" applyFont="1">
      <alignment vertical="center"/>
    </xf>
    <xf numFmtId="2" fontId="2" fillId="0" borderId="8" xfId="0" applyNumberFormat="1" applyFont="1" applyBorder="1">
      <alignment vertical="center"/>
    </xf>
    <xf numFmtId="2" fontId="2" fillId="0" borderId="3" xfId="0" applyNumberFormat="1" applyFont="1" applyBorder="1" applyAlignment="1">
      <alignment horizontal="right" vertical="center"/>
    </xf>
    <xf numFmtId="2" fontId="2" fillId="0" borderId="8" xfId="0" applyNumberFormat="1" applyFont="1" applyBorder="1" applyAlignment="1">
      <alignment horizontal="right" vertical="center"/>
    </xf>
    <xf numFmtId="2" fontId="2" fillId="0" borderId="19" xfId="0" applyNumberFormat="1" applyFont="1" applyBorder="1">
      <alignment vertical="center"/>
    </xf>
    <xf numFmtId="2" fontId="2" fillId="0" borderId="17" xfId="0" applyNumberFormat="1" applyFont="1" applyBorder="1">
      <alignment vertical="center"/>
    </xf>
    <xf numFmtId="2" fontId="2" fillId="0" borderId="18" xfId="0" applyNumberFormat="1" applyFont="1" applyBorder="1" applyAlignment="1">
      <alignment horizontal="right" vertical="center"/>
    </xf>
    <xf numFmtId="2" fontId="2" fillId="0" borderId="17" xfId="0" applyNumberFormat="1" applyFont="1" applyBorder="1" applyAlignment="1">
      <alignment horizontal="right" vertical="center"/>
    </xf>
    <xf numFmtId="2" fontId="2" fillId="0" borderId="15" xfId="0" applyNumberFormat="1" applyFont="1" applyBorder="1">
      <alignment vertical="center"/>
    </xf>
    <xf numFmtId="2" fontId="2" fillId="0" borderId="10" xfId="0" applyNumberFormat="1" applyFont="1" applyBorder="1">
      <alignment vertical="center"/>
    </xf>
    <xf numFmtId="2" fontId="2" fillId="0" borderId="14" xfId="0" applyNumberFormat="1" applyFont="1" applyBorder="1">
      <alignment vertical="center"/>
    </xf>
    <xf numFmtId="177" fontId="2" fillId="0" borderId="1" xfId="0" applyNumberFormat="1" applyFont="1" applyBorder="1">
      <alignment vertical="center"/>
    </xf>
    <xf numFmtId="177" fontId="2" fillId="0" borderId="5" xfId="0" applyNumberFormat="1" applyFont="1" applyBorder="1">
      <alignment vertical="center"/>
    </xf>
    <xf numFmtId="177" fontId="2" fillId="0" borderId="5" xfId="0" applyNumberFormat="1" applyFont="1" applyBorder="1" applyAlignment="1">
      <alignment horizontal="right" vertical="center"/>
    </xf>
    <xf numFmtId="180" fontId="2" fillId="0" borderId="0" xfId="0" applyNumberFormat="1" applyFont="1">
      <alignment vertical="center"/>
    </xf>
    <xf numFmtId="176" fontId="2" fillId="0" borderId="64" xfId="0" applyNumberFormat="1" applyFont="1" applyBorder="1" applyAlignment="1">
      <alignment horizontal="center" vertical="center"/>
    </xf>
    <xf numFmtId="176" fontId="2" fillId="0" borderId="6" xfId="0" applyNumberFormat="1" applyFont="1" applyBorder="1" applyAlignment="1">
      <alignment horizontal="center" vertical="center"/>
    </xf>
    <xf numFmtId="177" fontId="2" fillId="0" borderId="64" xfId="0" applyNumberFormat="1" applyFont="1" applyBorder="1">
      <alignment vertical="center"/>
    </xf>
    <xf numFmtId="177" fontId="2" fillId="0" borderId="25" xfId="0" applyNumberFormat="1" applyFont="1" applyBorder="1" applyAlignment="1">
      <alignment horizontal="right" vertical="center"/>
    </xf>
    <xf numFmtId="178" fontId="2" fillId="0" borderId="0" xfId="0" applyNumberFormat="1" applyFont="1">
      <alignment vertical="center"/>
    </xf>
    <xf numFmtId="177" fontId="2" fillId="0" borderId="10" xfId="0" applyNumberFormat="1" applyFont="1" applyBorder="1" applyAlignment="1">
      <alignment horizontal="center" vertical="top" wrapText="1"/>
    </xf>
    <xf numFmtId="177" fontId="2" fillId="0" borderId="10" xfId="0" applyNumberFormat="1" applyFont="1" applyBorder="1" applyAlignment="1">
      <alignment vertical="top" wrapText="1"/>
    </xf>
    <xf numFmtId="178" fontId="2" fillId="0" borderId="10" xfId="0" applyNumberFormat="1" applyFont="1" applyBorder="1" applyAlignment="1">
      <alignment vertical="top" wrapText="1"/>
    </xf>
    <xf numFmtId="49" fontId="2" fillId="0" borderId="7" xfId="0" applyNumberFormat="1" applyFont="1" applyBorder="1" applyAlignment="1">
      <alignment horizontal="center" vertical="center"/>
    </xf>
    <xf numFmtId="49" fontId="5" fillId="0" borderId="12" xfId="0" applyNumberFormat="1" applyFont="1" applyBorder="1">
      <alignment vertical="center"/>
    </xf>
    <xf numFmtId="182" fontId="2" fillId="0" borderId="0" xfId="3" applyNumberFormat="1" applyFont="1" applyFill="1">
      <alignment vertical="center"/>
    </xf>
    <xf numFmtId="49" fontId="5" fillId="0" borderId="3" xfId="0" applyNumberFormat="1" applyFont="1" applyBorder="1" applyAlignment="1">
      <alignment vertical="center" wrapText="1"/>
    </xf>
    <xf numFmtId="49" fontId="5" fillId="0" borderId="41" xfId="0" applyNumberFormat="1" applyFont="1" applyBorder="1" applyAlignment="1">
      <alignment vertical="center" wrapText="1"/>
    </xf>
    <xf numFmtId="49" fontId="5" fillId="0" borderId="29" xfId="0" applyNumberFormat="1" applyFont="1" applyBorder="1">
      <alignment vertical="center"/>
    </xf>
    <xf numFmtId="49" fontId="5" fillId="0" borderId="51" xfId="0" applyNumberFormat="1" applyFont="1" applyBorder="1">
      <alignment vertical="center"/>
    </xf>
    <xf numFmtId="49" fontId="5" fillId="0" borderId="34" xfId="0" applyNumberFormat="1" applyFont="1" applyBorder="1">
      <alignment vertical="center"/>
    </xf>
    <xf numFmtId="49" fontId="5" fillId="0" borderId="35" xfId="0" applyNumberFormat="1" applyFont="1" applyBorder="1">
      <alignment vertical="center"/>
    </xf>
    <xf numFmtId="49" fontId="5" fillId="0" borderId="5" xfId="0" applyNumberFormat="1" applyFont="1" applyBorder="1">
      <alignment vertical="center"/>
    </xf>
    <xf numFmtId="49" fontId="5" fillId="0" borderId="13" xfId="0" applyNumberFormat="1" applyFont="1" applyBorder="1">
      <alignment vertical="center"/>
    </xf>
    <xf numFmtId="49" fontId="5" fillId="0" borderId="0" xfId="0" applyNumberFormat="1" applyFont="1">
      <alignment vertical="center"/>
    </xf>
    <xf numFmtId="49" fontId="5" fillId="0" borderId="56" xfId="0" applyNumberFormat="1" applyFont="1" applyBorder="1">
      <alignment vertical="center"/>
    </xf>
    <xf numFmtId="49" fontId="2" fillId="0" borderId="8" xfId="0" applyNumberFormat="1" applyFont="1" applyBorder="1">
      <alignment vertical="center"/>
    </xf>
    <xf numFmtId="49" fontId="2" fillId="0" borderId="9" xfId="0" applyNumberFormat="1" applyFont="1" applyBorder="1">
      <alignment vertical="center"/>
    </xf>
    <xf numFmtId="49" fontId="5" fillId="0" borderId="1" xfId="0" applyNumberFormat="1" applyFont="1" applyBorder="1" applyAlignment="1">
      <alignment vertical="center" wrapText="1"/>
    </xf>
    <xf numFmtId="49" fontId="5" fillId="0" borderId="65" xfId="0" applyNumberFormat="1" applyFont="1" applyBorder="1">
      <alignment vertical="center"/>
    </xf>
    <xf numFmtId="49" fontId="5" fillId="0" borderId="40" xfId="0" applyNumberFormat="1" applyFont="1" applyBorder="1">
      <alignment vertical="center"/>
    </xf>
    <xf numFmtId="0" fontId="2" fillId="0" borderId="49" xfId="0" applyFont="1" applyBorder="1">
      <alignment vertical="center"/>
    </xf>
    <xf numFmtId="3" fontId="2" fillId="0" borderId="66" xfId="0" applyNumberFormat="1" applyFont="1" applyBorder="1">
      <alignment vertical="center"/>
    </xf>
    <xf numFmtId="177" fontId="2" fillId="0" borderId="66" xfId="0" applyNumberFormat="1" applyFont="1" applyBorder="1">
      <alignment vertical="center"/>
    </xf>
    <xf numFmtId="49" fontId="5" fillId="0" borderId="53" xfId="0" applyNumberFormat="1" applyFont="1" applyBorder="1">
      <alignment vertical="center"/>
    </xf>
    <xf numFmtId="49" fontId="5" fillId="0" borderId="19" xfId="0" applyNumberFormat="1" applyFont="1" applyBorder="1">
      <alignment vertical="center"/>
    </xf>
    <xf numFmtId="176" fontId="2" fillId="0" borderId="49" xfId="0" applyNumberFormat="1" applyFont="1" applyBorder="1">
      <alignment vertical="center"/>
    </xf>
    <xf numFmtId="176" fontId="2" fillId="0" borderId="42" xfId="0" applyNumberFormat="1" applyFont="1" applyBorder="1">
      <alignment vertical="center"/>
    </xf>
    <xf numFmtId="49" fontId="5" fillId="0" borderId="55" xfId="0" applyNumberFormat="1" applyFont="1" applyBorder="1">
      <alignment vertical="center"/>
    </xf>
    <xf numFmtId="0" fontId="5" fillId="0" borderId="1" xfId="0" applyFont="1" applyBorder="1">
      <alignment vertical="center"/>
    </xf>
    <xf numFmtId="0" fontId="5" fillId="0" borderId="12" xfId="0" applyFont="1" applyBorder="1">
      <alignment vertical="center"/>
    </xf>
    <xf numFmtId="0" fontId="5" fillId="0" borderId="12" xfId="0" applyFont="1" applyBorder="1" applyAlignment="1">
      <alignment horizontal="centerContinuous" vertical="center"/>
    </xf>
    <xf numFmtId="0" fontId="5" fillId="0" borderId="2" xfId="0" applyFont="1" applyBorder="1">
      <alignment vertical="center"/>
    </xf>
    <xf numFmtId="0" fontId="5" fillId="0" borderId="1" xfId="0" applyFont="1" applyBorder="1" applyAlignment="1">
      <alignment horizontal="center" vertical="top" wrapText="1"/>
    </xf>
    <xf numFmtId="49" fontId="26" fillId="0" borderId="1" xfId="0" applyNumberFormat="1" applyFont="1" applyBorder="1">
      <alignment vertical="center"/>
    </xf>
    <xf numFmtId="49" fontId="26" fillId="0" borderId="2" xfId="0" applyNumberFormat="1" applyFont="1" applyBorder="1">
      <alignment vertical="center"/>
    </xf>
    <xf numFmtId="0" fontId="26" fillId="0" borderId="14" xfId="0" applyFont="1" applyBorder="1" applyAlignment="1">
      <alignment horizontal="centerContinuous" vertical="center"/>
    </xf>
    <xf numFmtId="0" fontId="26" fillId="0" borderId="15" xfId="0" applyFont="1" applyBorder="1" applyAlignment="1">
      <alignment horizontal="centerContinuous" vertical="center"/>
    </xf>
    <xf numFmtId="0" fontId="26" fillId="0" borderId="21" xfId="0" applyFont="1" applyBorder="1" applyAlignment="1">
      <alignment horizontal="centerContinuous" vertical="center"/>
    </xf>
    <xf numFmtId="0" fontId="26" fillId="0" borderId="14" xfId="0" applyFont="1" applyBorder="1" applyAlignment="1">
      <alignment horizontal="centerContinuous" vertical="center" wrapText="1"/>
    </xf>
    <xf numFmtId="0" fontId="26" fillId="0" borderId="24" xfId="0" applyFont="1" applyBorder="1" applyAlignment="1">
      <alignment horizontal="centerContinuous" vertical="center" wrapText="1"/>
    </xf>
    <xf numFmtId="0" fontId="26" fillId="0" borderId="11" xfId="0" applyFont="1" applyBorder="1" applyAlignment="1">
      <alignment horizontal="centerContinuous" vertical="center"/>
    </xf>
    <xf numFmtId="49" fontId="26" fillId="0" borderId="5" xfId="0" applyNumberFormat="1" applyFont="1" applyBorder="1">
      <alignment vertical="center"/>
    </xf>
    <xf numFmtId="49" fontId="26" fillId="0" borderId="6" xfId="0" applyNumberFormat="1" applyFont="1" applyBorder="1">
      <alignment vertical="center"/>
    </xf>
    <xf numFmtId="0" fontId="26" fillId="0" borderId="8" xfId="0" applyFont="1" applyBorder="1" applyAlignment="1">
      <alignment horizontal="center" vertical="top" wrapText="1"/>
    </xf>
    <xf numFmtId="0" fontId="26" fillId="0" borderId="3" xfId="0" applyFont="1" applyBorder="1" applyAlignment="1">
      <alignment horizontal="center" vertical="top" wrapText="1"/>
    </xf>
    <xf numFmtId="0" fontId="26" fillId="0" borderId="7" xfId="0" applyFont="1" applyBorder="1" applyAlignment="1">
      <alignment horizontal="center" vertical="top" wrapText="1"/>
    </xf>
    <xf numFmtId="0" fontId="26" fillId="0" borderId="22" xfId="0" applyFont="1" applyBorder="1" applyAlignment="1">
      <alignment horizontal="center" vertical="top" wrapText="1"/>
    </xf>
    <xf numFmtId="0" fontId="26" fillId="0" borderId="4" xfId="0" applyFont="1" applyBorder="1" applyAlignment="1">
      <alignment horizontal="center" vertical="top" wrapText="1"/>
    </xf>
    <xf numFmtId="0" fontId="26" fillId="0" borderId="10" xfId="0" applyFont="1" applyBorder="1" applyAlignment="1">
      <alignment horizontal="center" vertical="top" wrapText="1"/>
    </xf>
    <xf numFmtId="0" fontId="26" fillId="0" borderId="25" xfId="0" applyFont="1" applyBorder="1" applyAlignment="1">
      <alignment horizontal="center" vertical="top" wrapText="1"/>
    </xf>
    <xf numFmtId="49" fontId="26" fillId="0" borderId="3" xfId="0" applyNumberFormat="1" applyFont="1" applyBorder="1">
      <alignment vertical="center"/>
    </xf>
    <xf numFmtId="3" fontId="26" fillId="0" borderId="1" xfId="0" applyNumberFormat="1" applyFont="1" applyBorder="1">
      <alignment vertical="center"/>
    </xf>
    <xf numFmtId="177" fontId="26" fillId="0" borderId="23" xfId="0" applyNumberFormat="1" applyFont="1" applyBorder="1">
      <alignment vertical="center"/>
    </xf>
    <xf numFmtId="3" fontId="26" fillId="0" borderId="7" xfId="0" applyNumberFormat="1" applyFont="1" applyBorder="1">
      <alignment vertical="center"/>
    </xf>
    <xf numFmtId="3" fontId="26" fillId="0" borderId="2" xfId="0" applyNumberFormat="1" applyFont="1" applyBorder="1">
      <alignment vertical="center"/>
    </xf>
    <xf numFmtId="3" fontId="26" fillId="0" borderId="26" xfId="0" applyNumberFormat="1" applyFont="1" applyBorder="1">
      <alignment vertical="center"/>
    </xf>
    <xf numFmtId="177" fontId="26" fillId="0" borderId="7" xfId="0" applyNumberFormat="1" applyFont="1" applyBorder="1">
      <alignment vertical="center"/>
    </xf>
    <xf numFmtId="49" fontId="26" fillId="0" borderId="4" xfId="0" applyNumberFormat="1" applyFont="1" applyBorder="1">
      <alignment vertical="center"/>
    </xf>
    <xf numFmtId="3" fontId="26" fillId="0" borderId="3" xfId="0" applyNumberFormat="1" applyFont="1" applyBorder="1">
      <alignment vertical="center"/>
    </xf>
    <xf numFmtId="177" fontId="26" fillId="0" borderId="22" xfId="0" applyNumberFormat="1" applyFont="1" applyBorder="1">
      <alignment vertical="center"/>
    </xf>
    <xf numFmtId="3" fontId="26" fillId="0" borderId="8" xfId="0" applyNumberFormat="1" applyFont="1" applyBorder="1">
      <alignment vertical="center"/>
    </xf>
    <xf numFmtId="3" fontId="26" fillId="0" borderId="4" xfId="0" applyNumberFormat="1" applyFont="1" applyBorder="1">
      <alignment vertical="center"/>
    </xf>
    <xf numFmtId="3" fontId="26" fillId="0" borderId="25" xfId="0" applyNumberFormat="1" applyFont="1" applyBorder="1">
      <alignment vertical="center"/>
    </xf>
    <xf numFmtId="177" fontId="26" fillId="0" borderId="8" xfId="0" applyNumberFormat="1" applyFont="1" applyBorder="1">
      <alignment vertical="center"/>
    </xf>
    <xf numFmtId="3" fontId="26" fillId="0" borderId="5" xfId="0" applyNumberFormat="1" applyFont="1" applyBorder="1">
      <alignment vertical="center"/>
    </xf>
    <xf numFmtId="177" fontId="26" fillId="0" borderId="31" xfId="0" applyNumberFormat="1" applyFont="1" applyBorder="1">
      <alignment vertical="center"/>
    </xf>
    <xf numFmtId="3" fontId="26" fillId="0" borderId="9" xfId="0" applyNumberFormat="1" applyFont="1" applyBorder="1">
      <alignment vertical="center"/>
    </xf>
    <xf numFmtId="3" fontId="26" fillId="0" borderId="6" xfId="0" applyNumberFormat="1" applyFont="1" applyBorder="1">
      <alignment vertical="center"/>
    </xf>
    <xf numFmtId="3" fontId="26" fillId="0" borderId="28" xfId="0" applyNumberFormat="1" applyFont="1" applyBorder="1">
      <alignment vertical="center"/>
    </xf>
    <xf numFmtId="177" fontId="26" fillId="0" borderId="9" xfId="0" applyNumberFormat="1" applyFont="1" applyBorder="1">
      <alignment vertical="center"/>
    </xf>
    <xf numFmtId="49" fontId="26" fillId="0" borderId="5" xfId="0" applyNumberFormat="1" applyFont="1" applyBorder="1" applyAlignment="1">
      <alignment horizontal="centerContinuous" vertical="center"/>
    </xf>
    <xf numFmtId="49" fontId="2" fillId="0" borderId="3" xfId="0" applyNumberFormat="1" applyFont="1" applyBorder="1" applyAlignment="1">
      <alignment vertical="center" wrapText="1"/>
    </xf>
    <xf numFmtId="49" fontId="2" fillId="0" borderId="4" xfId="0" applyNumberFormat="1" applyFont="1" applyBorder="1" applyAlignment="1">
      <alignment vertical="center" wrapText="1"/>
    </xf>
    <xf numFmtId="0" fontId="26" fillId="0" borderId="24" xfId="0" applyFont="1" applyBorder="1" applyAlignment="1">
      <alignment horizontal="center" vertical="center" wrapText="1"/>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5" fillId="0" borderId="38" xfId="0" applyFont="1" applyBorder="1" applyAlignment="1">
      <alignment vertical="center" wrapText="1"/>
    </xf>
    <xf numFmtId="0" fontId="5" fillId="0" borderId="41" xfId="0" applyFont="1" applyBorder="1" applyAlignment="1">
      <alignment vertical="center" wrapText="1"/>
    </xf>
    <xf numFmtId="0" fontId="5" fillId="0" borderId="51" xfId="0" applyFont="1" applyBorder="1" applyAlignment="1">
      <alignment vertical="center" wrapText="1"/>
    </xf>
    <xf numFmtId="0" fontId="5" fillId="0" borderId="34" xfId="0" applyFont="1" applyBorder="1" applyAlignment="1">
      <alignment vertical="center" wrapText="1"/>
    </xf>
    <xf numFmtId="0" fontId="5" fillId="0" borderId="55" xfId="0" applyFont="1" applyBorder="1" applyAlignment="1">
      <alignment vertical="center" wrapText="1"/>
    </xf>
    <xf numFmtId="0" fontId="22" fillId="0" borderId="5" xfId="0" applyFont="1" applyBorder="1" applyAlignment="1">
      <alignment vertical="center" wrapText="1"/>
    </xf>
    <xf numFmtId="0" fontId="22" fillId="0" borderId="13" xfId="0" applyFont="1" applyBorder="1" applyAlignment="1">
      <alignment vertical="center" wrapText="1"/>
    </xf>
    <xf numFmtId="49" fontId="5" fillId="0" borderId="3" xfId="0" applyNumberFormat="1" applyFont="1" applyBorder="1" applyAlignment="1">
      <alignment vertical="center" wrapText="1"/>
    </xf>
    <xf numFmtId="49" fontId="5" fillId="0" borderId="0" xfId="0" applyNumberFormat="1" applyFont="1" applyAlignment="1">
      <alignment vertical="center" wrapText="1"/>
    </xf>
    <xf numFmtId="49" fontId="5" fillId="0" borderId="4" xfId="0" applyNumberFormat="1" applyFont="1" applyBorder="1" applyAlignment="1">
      <alignment vertical="center" wrapText="1"/>
    </xf>
    <xf numFmtId="49" fontId="5" fillId="0" borderId="55" xfId="0" applyNumberFormat="1" applyFont="1" applyBorder="1" applyAlignment="1">
      <alignment vertical="center" wrapText="1"/>
    </xf>
    <xf numFmtId="49" fontId="5" fillId="0" borderId="41" xfId="0" applyNumberFormat="1" applyFont="1" applyBorder="1" applyAlignment="1">
      <alignment vertical="center" wrapText="1"/>
    </xf>
    <xf numFmtId="49" fontId="5" fillId="0" borderId="51" xfId="0" applyNumberFormat="1" applyFont="1" applyBorder="1" applyAlignment="1">
      <alignment vertical="center" wrapText="1"/>
    </xf>
    <xf numFmtId="49" fontId="5" fillId="0" borderId="34"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38" xfId="0" applyNumberFormat="1" applyFont="1" applyBorder="1" applyAlignment="1">
      <alignment vertical="center" wrapText="1"/>
    </xf>
    <xf numFmtId="49" fontId="5" fillId="0" borderId="49" xfId="0" applyNumberFormat="1" applyFont="1" applyBorder="1" applyAlignment="1">
      <alignment vertical="center" wrapText="1"/>
    </xf>
    <xf numFmtId="49" fontId="5" fillId="0" borderId="40"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0" xfId="0" applyNumberFormat="1" applyFont="1" applyAlignment="1">
      <alignment vertical="center" wrapText="1"/>
    </xf>
    <xf numFmtId="49" fontId="6" fillId="0" borderId="4" xfId="0" applyNumberFormat="1" applyFont="1" applyBorder="1" applyAlignment="1">
      <alignment vertical="center" wrapText="1"/>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1" fillId="0" borderId="35" xfId="0" applyNumberFormat="1" applyFont="1" applyBorder="1" applyAlignment="1">
      <alignment vertical="center" wrapText="1"/>
    </xf>
    <xf numFmtId="49" fontId="11" fillId="0" borderId="34" xfId="0" applyNumberFormat="1" applyFont="1" applyBorder="1" applyAlignment="1">
      <alignment vertical="center" wrapText="1"/>
    </xf>
    <xf numFmtId="49" fontId="11" fillId="0" borderId="40" xfId="0" applyNumberFormat="1" applyFont="1" applyBorder="1" applyAlignment="1">
      <alignment vertical="center" wrapText="1"/>
    </xf>
    <xf numFmtId="49" fontId="5" fillId="0" borderId="29" xfId="0" applyNumberFormat="1" applyFont="1" applyBorder="1" applyAlignment="1">
      <alignment vertical="center" wrapText="1"/>
    </xf>
    <xf numFmtId="49" fontId="5" fillId="0" borderId="43" xfId="0" applyNumberFormat="1" applyFont="1" applyBorder="1" applyAlignment="1">
      <alignment vertical="center" wrapText="1"/>
    </xf>
    <xf numFmtId="49" fontId="5" fillId="0" borderId="44" xfId="0" applyNumberFormat="1" applyFont="1" applyBorder="1" applyAlignment="1">
      <alignment vertical="center" wrapText="1"/>
    </xf>
    <xf numFmtId="49" fontId="5" fillId="0" borderId="45" xfId="0" applyNumberFormat="1" applyFont="1" applyBorder="1" applyAlignment="1">
      <alignment vertical="center" wrapText="1"/>
    </xf>
    <xf numFmtId="49" fontId="5" fillId="0" borderId="18" xfId="0" applyNumberFormat="1" applyFont="1" applyBorder="1" applyAlignment="1">
      <alignment vertical="center" wrapText="1"/>
    </xf>
    <xf numFmtId="49" fontId="5" fillId="0" borderId="19" xfId="0" applyNumberFormat="1" applyFont="1" applyBorder="1" applyAlignment="1">
      <alignment vertical="center" wrapText="1"/>
    </xf>
    <xf numFmtId="49" fontId="5" fillId="0" borderId="42" xfId="0" applyNumberFormat="1" applyFont="1" applyBorder="1" applyAlignment="1">
      <alignment vertical="center" wrapText="1"/>
    </xf>
    <xf numFmtId="0" fontId="2" fillId="0" borderId="0" xfId="0" applyFont="1" applyFill="1">
      <alignment vertical="center"/>
    </xf>
    <xf numFmtId="0" fontId="7" fillId="0" borderId="0" xfId="0" applyFont="1" applyFill="1">
      <alignment vertical="center"/>
    </xf>
    <xf numFmtId="49" fontId="2" fillId="0" borderId="0" xfId="0" applyNumberFormat="1" applyFont="1" applyFill="1" applyAlignment="1">
      <alignment horizontal="centerContinuous" vertical="center"/>
    </xf>
    <xf numFmtId="0" fontId="2" fillId="0" borderId="0" xfId="0" applyFont="1" applyFill="1" applyAlignment="1">
      <alignment horizontal="centerContinuous" vertical="center"/>
    </xf>
    <xf numFmtId="177" fontId="2" fillId="0" borderId="0" xfId="0" applyNumberFormat="1" applyFont="1" applyFill="1">
      <alignment vertical="center"/>
    </xf>
    <xf numFmtId="178" fontId="2" fillId="0" borderId="0" xfId="0" applyNumberFormat="1" applyFont="1" applyFill="1">
      <alignment vertical="center"/>
    </xf>
    <xf numFmtId="49" fontId="2" fillId="0" borderId="14" xfId="0" applyNumberFormat="1" applyFont="1" applyFill="1" applyBorder="1" applyAlignment="1">
      <alignment horizontal="centerContinuous" vertical="center"/>
    </xf>
    <xf numFmtId="49" fontId="2" fillId="0" borderId="15" xfId="0" applyNumberFormat="1" applyFont="1" applyFill="1" applyBorder="1" applyAlignment="1">
      <alignment horizontal="centerContinuous" vertical="center"/>
    </xf>
    <xf numFmtId="0" fontId="2" fillId="0" borderId="11" xfId="0" applyFont="1" applyFill="1" applyBorder="1" applyAlignment="1">
      <alignment horizontal="centerContinuous" vertical="center"/>
    </xf>
    <xf numFmtId="177" fontId="2" fillId="0" borderId="10" xfId="0" applyNumberFormat="1" applyFont="1" applyFill="1" applyBorder="1" applyAlignment="1">
      <alignment horizontal="center" vertical="top" wrapText="1"/>
    </xf>
    <xf numFmtId="177" fontId="2" fillId="0" borderId="10" xfId="0" applyNumberFormat="1" applyFont="1" applyFill="1" applyBorder="1" applyAlignment="1">
      <alignment vertical="top" wrapText="1"/>
    </xf>
    <xf numFmtId="178" fontId="2" fillId="0" borderId="10" xfId="0" applyNumberFormat="1" applyFont="1" applyFill="1" applyBorder="1" applyAlignment="1">
      <alignment vertical="top" wrapText="1"/>
    </xf>
    <xf numFmtId="0" fontId="2" fillId="0" borderId="10" xfId="0" applyFont="1" applyFill="1" applyBorder="1" applyAlignment="1">
      <alignment vertical="top" wrapText="1"/>
    </xf>
    <xf numFmtId="0" fontId="2" fillId="0" borderId="10" xfId="0" applyFont="1" applyFill="1" applyBorder="1" applyAlignment="1">
      <alignment horizontal="center" vertical="top" wrapText="1"/>
    </xf>
    <xf numFmtId="49" fontId="2" fillId="0" borderId="7" xfId="0" applyNumberFormat="1" applyFont="1" applyFill="1" applyBorder="1" applyAlignment="1">
      <alignment horizontal="center" vertical="center"/>
    </xf>
    <xf numFmtId="49" fontId="5" fillId="0" borderId="1" xfId="0" applyNumberFormat="1" applyFont="1" applyFill="1" applyBorder="1" applyAlignment="1">
      <alignment vertical="center" wrapText="1"/>
    </xf>
    <xf numFmtId="49" fontId="5" fillId="0" borderId="65" xfId="0" applyNumberFormat="1" applyFont="1" applyFill="1" applyBorder="1">
      <alignment vertical="center"/>
    </xf>
    <xf numFmtId="49" fontId="5" fillId="0" borderId="12" xfId="0" applyNumberFormat="1" applyFont="1" applyFill="1" applyBorder="1">
      <alignment vertical="center"/>
    </xf>
    <xf numFmtId="0" fontId="2" fillId="0" borderId="2" xfId="0" applyFont="1" applyFill="1" applyBorder="1">
      <alignment vertical="center"/>
    </xf>
    <xf numFmtId="3" fontId="2" fillId="0" borderId="7" xfId="0" applyNumberFormat="1" applyFont="1" applyFill="1" applyBorder="1">
      <alignment vertical="center"/>
    </xf>
    <xf numFmtId="177" fontId="2" fillId="0" borderId="7" xfId="0" applyNumberFormat="1" applyFont="1" applyFill="1" applyBorder="1">
      <alignment vertical="center"/>
    </xf>
    <xf numFmtId="49" fontId="2" fillId="0" borderId="8" xfId="0" applyNumberFormat="1" applyFont="1" applyFill="1" applyBorder="1">
      <alignment vertical="center"/>
    </xf>
    <xf numFmtId="49" fontId="5" fillId="0" borderId="5" xfId="0" applyNumberFormat="1" applyFont="1" applyFill="1" applyBorder="1">
      <alignment vertical="center"/>
    </xf>
    <xf numFmtId="49" fontId="5" fillId="0" borderId="55" xfId="0" applyNumberFormat="1" applyFont="1" applyFill="1" applyBorder="1">
      <alignment vertical="center"/>
    </xf>
    <xf numFmtId="49" fontId="5" fillId="0" borderId="41" xfId="0" applyNumberFormat="1" applyFont="1" applyFill="1" applyBorder="1" applyAlignment="1">
      <alignment vertical="center" wrapText="1"/>
    </xf>
    <xf numFmtId="0" fontId="2" fillId="0" borderId="49" xfId="0" applyFont="1" applyFill="1" applyBorder="1">
      <alignment vertical="center"/>
    </xf>
    <xf numFmtId="3" fontId="2" fillId="0" borderId="66" xfId="0" applyNumberFormat="1" applyFont="1" applyFill="1" applyBorder="1">
      <alignment vertical="center"/>
    </xf>
    <xf numFmtId="177" fontId="2" fillId="0" borderId="66" xfId="0" applyNumberFormat="1" applyFont="1" applyFill="1" applyBorder="1">
      <alignment vertical="center"/>
    </xf>
    <xf numFmtId="49" fontId="5" fillId="0" borderId="3" xfId="0" applyNumberFormat="1" applyFont="1" applyFill="1" applyBorder="1" applyAlignment="1">
      <alignment vertical="center" wrapText="1"/>
    </xf>
    <xf numFmtId="49" fontId="5" fillId="0" borderId="53" xfId="0" applyNumberFormat="1" applyFont="1" applyFill="1" applyBorder="1">
      <alignment vertical="center"/>
    </xf>
    <xf numFmtId="49" fontId="5" fillId="0" borderId="19" xfId="0" applyNumberFormat="1" applyFont="1" applyFill="1" applyBorder="1">
      <alignment vertical="center"/>
    </xf>
    <xf numFmtId="0" fontId="2" fillId="0" borderId="42" xfId="0" applyFont="1" applyFill="1" applyBorder="1">
      <alignment vertical="center"/>
    </xf>
    <xf numFmtId="3" fontId="2" fillId="0" borderId="17" xfId="0" applyNumberFormat="1" applyFont="1" applyFill="1" applyBorder="1">
      <alignment vertical="center"/>
    </xf>
    <xf numFmtId="177" fontId="2" fillId="0" borderId="17" xfId="0" applyNumberFormat="1" applyFont="1" applyFill="1" applyBorder="1">
      <alignment vertical="center"/>
    </xf>
    <xf numFmtId="49" fontId="2" fillId="0" borderId="9" xfId="0" applyNumberFormat="1" applyFont="1" applyFill="1" applyBorder="1">
      <alignment vertical="center"/>
    </xf>
    <xf numFmtId="0" fontId="2" fillId="0" borderId="6" xfId="0" applyFont="1" applyFill="1" applyBorder="1">
      <alignment vertical="center"/>
    </xf>
    <xf numFmtId="3" fontId="2" fillId="0" borderId="9" xfId="0" applyNumberFormat="1" applyFont="1" applyFill="1" applyBorder="1">
      <alignment vertical="center"/>
    </xf>
    <xf numFmtId="177" fontId="2" fillId="0" borderId="9" xfId="0" applyNumberFormat="1" applyFont="1" applyFill="1" applyBorder="1">
      <alignment vertical="center"/>
    </xf>
    <xf numFmtId="176" fontId="2" fillId="0" borderId="4" xfId="0" applyNumberFormat="1" applyFont="1" applyFill="1" applyBorder="1">
      <alignment vertical="center"/>
    </xf>
    <xf numFmtId="177" fontId="2" fillId="0" borderId="8" xfId="0" applyNumberFormat="1" applyFont="1" applyFill="1" applyBorder="1">
      <alignment vertical="center"/>
    </xf>
    <xf numFmtId="176" fontId="2" fillId="0" borderId="49" xfId="0" applyNumberFormat="1" applyFont="1" applyFill="1" applyBorder="1">
      <alignment vertical="center"/>
    </xf>
    <xf numFmtId="176" fontId="2" fillId="0" borderId="42" xfId="0" applyNumberFormat="1" applyFont="1" applyFill="1" applyBorder="1">
      <alignment vertical="center"/>
    </xf>
    <xf numFmtId="176" fontId="2" fillId="0" borderId="6" xfId="0" applyNumberFormat="1" applyFont="1" applyFill="1" applyBorder="1">
      <alignment vertical="center"/>
    </xf>
    <xf numFmtId="0" fontId="4" fillId="0" borderId="0" xfId="0" applyFont="1" applyFill="1">
      <alignment vertical="center"/>
    </xf>
    <xf numFmtId="3" fontId="2" fillId="0" borderId="0" xfId="0" applyNumberFormat="1" applyFont="1" applyFill="1">
      <alignment vertical="center"/>
    </xf>
    <xf numFmtId="49" fontId="2" fillId="0" borderId="0" xfId="0" applyNumberFormat="1" applyFont="1" applyFill="1">
      <alignment vertical="center"/>
    </xf>
    <xf numFmtId="0" fontId="2" fillId="0" borderId="1" xfId="0" applyFont="1" applyFill="1" applyBorder="1">
      <alignment vertical="center"/>
    </xf>
    <xf numFmtId="0" fontId="2" fillId="0" borderId="12" xfId="0" applyFont="1" applyFill="1" applyBorder="1">
      <alignment vertical="center"/>
    </xf>
    <xf numFmtId="0" fontId="5" fillId="0" borderId="14" xfId="0" applyFont="1" applyFill="1" applyBorder="1">
      <alignment vertical="center"/>
    </xf>
    <xf numFmtId="0" fontId="5" fillId="0" borderId="15" xfId="0" applyFont="1" applyFill="1" applyBorder="1">
      <alignment vertical="center"/>
    </xf>
    <xf numFmtId="0" fontId="5" fillId="0" borderId="15" xfId="0" applyFont="1" applyFill="1" applyBorder="1" applyAlignment="1">
      <alignment horizontal="centerContinuous" vertical="center"/>
    </xf>
    <xf numFmtId="0" fontId="5" fillId="0" borderId="24" xfId="0" applyFont="1" applyFill="1" applyBorder="1">
      <alignment vertical="center"/>
    </xf>
    <xf numFmtId="0" fontId="5" fillId="0" borderId="11" xfId="0" applyFont="1" applyFill="1" applyBorder="1">
      <alignment vertical="center"/>
    </xf>
    <xf numFmtId="49" fontId="2" fillId="0" borderId="3" xfId="0" applyNumberFormat="1" applyFont="1" applyFill="1" applyBorder="1">
      <alignment vertical="center"/>
    </xf>
    <xf numFmtId="0" fontId="2" fillId="0" borderId="4" xfId="0" applyFont="1" applyFill="1" applyBorder="1">
      <alignment vertical="center"/>
    </xf>
    <xf numFmtId="0" fontId="5" fillId="0" borderId="8"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25" xfId="0" applyFont="1" applyFill="1" applyBorder="1" applyAlignment="1">
      <alignment horizontal="center" vertical="top" wrapText="1"/>
    </xf>
    <xf numFmtId="49" fontId="2" fillId="0" borderId="5" xfId="0" applyNumberFormat="1" applyFont="1" applyFill="1" applyBorder="1">
      <alignment vertical="center"/>
    </xf>
    <xf numFmtId="0" fontId="2" fillId="0" borderId="13" xfId="0" applyFont="1" applyFill="1" applyBorder="1">
      <alignment vertical="center"/>
    </xf>
    <xf numFmtId="0" fontId="2" fillId="0" borderId="9"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2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3" fontId="2" fillId="0" borderId="8" xfId="0" applyNumberFormat="1" applyFont="1" applyFill="1" applyBorder="1">
      <alignment vertical="center"/>
    </xf>
    <xf numFmtId="3" fontId="2" fillId="0" borderId="3" xfId="0" applyNumberFormat="1" applyFont="1" applyFill="1" applyBorder="1">
      <alignment vertical="center"/>
    </xf>
    <xf numFmtId="177" fontId="2" fillId="0" borderId="25" xfId="0" applyNumberFormat="1" applyFont="1" applyFill="1" applyBorder="1">
      <alignment vertical="center"/>
    </xf>
    <xf numFmtId="177" fontId="2" fillId="0" borderId="4" xfId="0" applyNumberFormat="1" applyFont="1" applyFill="1" applyBorder="1">
      <alignment vertical="center"/>
    </xf>
    <xf numFmtId="0" fontId="2" fillId="0" borderId="15" xfId="0" applyFont="1" applyFill="1" applyBorder="1" applyAlignment="1">
      <alignment horizontal="centerContinuous" vertical="center"/>
    </xf>
    <xf numFmtId="3" fontId="2" fillId="0" borderId="10" xfId="0" applyNumberFormat="1" applyFont="1" applyFill="1" applyBorder="1">
      <alignment vertical="center"/>
    </xf>
    <xf numFmtId="3" fontId="2" fillId="0" borderId="14" xfId="0" applyNumberFormat="1" applyFont="1" applyFill="1" applyBorder="1">
      <alignment vertical="center"/>
    </xf>
    <xf numFmtId="177" fontId="2" fillId="0" borderId="27"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2" fillId="0" borderId="10" xfId="0" applyNumberFormat="1" applyFont="1" applyFill="1" applyBorder="1" applyAlignment="1">
      <alignment horizontal="right" vertical="center"/>
    </xf>
    <xf numFmtId="3" fontId="6" fillId="0" borderId="10" xfId="0" applyNumberFormat="1" applyFont="1" applyFill="1" applyBorder="1">
      <alignment vertical="center"/>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66FFFF"/>
      <color rgb="FFFFCCFF"/>
      <color rgb="FFCCFFCC"/>
      <color rgb="FFFFFF99"/>
      <color rgb="FFFF99FF"/>
      <color rgb="FFCCECFF"/>
      <color rgb="FFFFCC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2"/>
  <sheetViews>
    <sheetView showGridLines="0" view="pageBreakPreview" zoomScaleNormal="100" zoomScaleSheetLayoutView="100" workbookViewId="0">
      <selection activeCell="T11" sqref="T11"/>
    </sheetView>
  </sheetViews>
  <sheetFormatPr defaultColWidth="9.09765625" defaultRowHeight="15" customHeight="1" outlineLevelCol="1" x14ac:dyDescent="0.2"/>
  <cols>
    <col min="1" max="1" width="0.8984375" style="1" customWidth="1"/>
    <col min="2" max="2" width="7.69921875" style="1" customWidth="1"/>
    <col min="3" max="3" width="2" style="1" customWidth="1" outlineLevel="1"/>
    <col min="4" max="5" width="7.69921875" style="1" customWidth="1"/>
    <col min="6" max="7" width="7.69921875" style="1" hidden="1" customWidth="1" outlineLevel="1"/>
    <col min="8" max="8" width="7.69921875" style="1" customWidth="1" collapsed="1"/>
    <col min="9" max="10" width="7.69921875" style="1" customWidth="1"/>
    <col min="11" max="12" width="7.69921875" style="1" hidden="1" customWidth="1" outlineLevel="1"/>
    <col min="13" max="13" width="7.69921875" style="1" customWidth="1" collapsed="1"/>
    <col min="14" max="15" width="7.69921875" style="1" customWidth="1"/>
    <col min="16" max="17" width="7.69921875" style="1" hidden="1" customWidth="1" outlineLevel="1"/>
    <col min="18" max="18" width="7.69921875" style="1" customWidth="1" collapsed="1"/>
    <col min="19" max="20" width="7.69921875" style="1" customWidth="1"/>
    <col min="21" max="22" width="7.69921875" style="1" hidden="1" customWidth="1" outlineLevel="1"/>
    <col min="23" max="23" width="7.69921875" style="1" customWidth="1" collapsed="1"/>
    <col min="24" max="25" width="7.69921875" style="1" customWidth="1"/>
    <col min="26" max="27" width="7.69921875" style="1" hidden="1" customWidth="1" outlineLevel="1"/>
    <col min="28" max="28" width="7.69921875" style="1" customWidth="1" collapsed="1"/>
    <col min="29" max="30" width="7.69921875" style="1" customWidth="1"/>
    <col min="31" max="32" width="7.69921875" style="1" hidden="1" customWidth="1" outlineLevel="1"/>
    <col min="33" max="33" width="7.69921875" style="1" customWidth="1" collapsed="1"/>
    <col min="34" max="35" width="7.69921875" style="1" customWidth="1"/>
    <col min="36" max="37" width="7.69921875" style="1" hidden="1" customWidth="1" outlineLevel="1"/>
    <col min="38" max="38" width="7.69921875" style="1" customWidth="1" collapsed="1"/>
    <col min="39" max="39" width="6.69921875" style="1" customWidth="1"/>
    <col min="40" max="40" width="2.69921875" style="1" customWidth="1"/>
    <col min="41" max="42" width="9.09765625" style="1"/>
    <col min="43" max="48" width="8.69921875" style="1" customWidth="1"/>
    <col min="49" max="16384" width="9.09765625" style="1"/>
  </cols>
  <sheetData>
    <row r="1" spans="1:38" ht="15" customHeight="1" x14ac:dyDescent="0.2">
      <c r="A1" s="1" t="s">
        <v>52</v>
      </c>
      <c r="B1" s="15"/>
      <c r="C1" s="15"/>
      <c r="D1" s="15"/>
      <c r="E1" s="15"/>
      <c r="F1" s="15"/>
      <c r="G1" s="15"/>
    </row>
    <row r="2" spans="1:38" ht="44.65" customHeight="1" x14ac:dyDescent="0.2">
      <c r="B2" s="433"/>
      <c r="C2" s="434"/>
      <c r="D2" s="435" t="s">
        <v>121</v>
      </c>
      <c r="E2" s="436"/>
      <c r="F2" s="436"/>
      <c r="G2" s="436"/>
      <c r="H2" s="437"/>
      <c r="I2" s="438" t="s">
        <v>505</v>
      </c>
      <c r="J2" s="436"/>
      <c r="K2" s="436"/>
      <c r="L2" s="436"/>
      <c r="M2" s="437"/>
      <c r="N2" s="473" t="s">
        <v>506</v>
      </c>
      <c r="O2" s="474"/>
      <c r="P2" s="474"/>
      <c r="Q2" s="474"/>
      <c r="R2" s="475"/>
      <c r="S2" s="473" t="s">
        <v>507</v>
      </c>
      <c r="T2" s="474"/>
      <c r="U2" s="474"/>
      <c r="V2" s="474"/>
      <c r="W2" s="475"/>
      <c r="X2" s="438" t="s">
        <v>503</v>
      </c>
      <c r="Y2" s="436"/>
      <c r="Z2" s="436"/>
      <c r="AA2" s="436"/>
      <c r="AB2" s="437"/>
      <c r="AC2" s="438" t="s">
        <v>502</v>
      </c>
      <c r="AD2" s="436"/>
      <c r="AE2" s="436"/>
      <c r="AF2" s="436"/>
      <c r="AG2" s="437"/>
      <c r="AH2" s="439" t="s">
        <v>504</v>
      </c>
      <c r="AI2" s="436"/>
      <c r="AJ2" s="436"/>
      <c r="AK2" s="436"/>
      <c r="AL2" s="440"/>
    </row>
    <row r="3" spans="1:38" ht="28.15" customHeight="1" x14ac:dyDescent="0.2">
      <c r="B3" s="441"/>
      <c r="C3" s="442"/>
      <c r="D3" s="443" t="s">
        <v>299</v>
      </c>
      <c r="E3" s="443" t="s">
        <v>339</v>
      </c>
      <c r="F3" s="444" t="s">
        <v>354</v>
      </c>
      <c r="G3" s="445" t="s">
        <v>355</v>
      </c>
      <c r="H3" s="446" t="s">
        <v>340</v>
      </c>
      <c r="I3" s="443" t="s">
        <v>299</v>
      </c>
      <c r="J3" s="443" t="s">
        <v>339</v>
      </c>
      <c r="K3" s="444" t="s">
        <v>354</v>
      </c>
      <c r="L3" s="445" t="s">
        <v>355</v>
      </c>
      <c r="M3" s="446" t="s">
        <v>340</v>
      </c>
      <c r="N3" s="443" t="s">
        <v>299</v>
      </c>
      <c r="O3" s="443" t="s">
        <v>339</v>
      </c>
      <c r="P3" s="444" t="s">
        <v>354</v>
      </c>
      <c r="Q3" s="445" t="s">
        <v>355</v>
      </c>
      <c r="R3" s="446" t="s">
        <v>340</v>
      </c>
      <c r="S3" s="443" t="s">
        <v>299</v>
      </c>
      <c r="T3" s="443" t="s">
        <v>339</v>
      </c>
      <c r="U3" s="444" t="s">
        <v>354</v>
      </c>
      <c r="V3" s="445" t="s">
        <v>355</v>
      </c>
      <c r="W3" s="446" t="s">
        <v>340</v>
      </c>
      <c r="X3" s="447" t="s">
        <v>299</v>
      </c>
      <c r="Y3" s="443" t="s">
        <v>339</v>
      </c>
      <c r="Z3" s="444" t="s">
        <v>354</v>
      </c>
      <c r="AA3" s="448" t="s">
        <v>355</v>
      </c>
      <c r="AB3" s="446" t="s">
        <v>340</v>
      </c>
      <c r="AC3" s="443" t="s">
        <v>299</v>
      </c>
      <c r="AD3" s="443" t="s">
        <v>339</v>
      </c>
      <c r="AE3" s="444" t="s">
        <v>354</v>
      </c>
      <c r="AF3" s="448" t="s">
        <v>355</v>
      </c>
      <c r="AG3" s="446" t="s">
        <v>340</v>
      </c>
      <c r="AH3" s="449" t="s">
        <v>299</v>
      </c>
      <c r="AI3" s="443" t="s">
        <v>339</v>
      </c>
      <c r="AJ3" s="444" t="s">
        <v>354</v>
      </c>
      <c r="AK3" s="448" t="s">
        <v>355</v>
      </c>
      <c r="AL3" s="443" t="s">
        <v>340</v>
      </c>
    </row>
    <row r="4" spans="1:38" ht="18" customHeight="1" x14ac:dyDescent="0.2">
      <c r="B4" s="450" t="s">
        <v>5</v>
      </c>
      <c r="C4" s="434"/>
      <c r="D4" s="451">
        <f>SUM(I4,X4)</f>
        <v>379</v>
      </c>
      <c r="E4" s="451">
        <f t="shared" ref="E4:G4" si="0">SUM(J4,Y4)</f>
        <v>117</v>
      </c>
      <c r="F4" s="451">
        <f t="shared" si="0"/>
        <v>8</v>
      </c>
      <c r="G4" s="451">
        <f t="shared" si="0"/>
        <v>254</v>
      </c>
      <c r="H4" s="452">
        <f>E4/D4*100</f>
        <v>30.87071240105541</v>
      </c>
      <c r="I4" s="451">
        <f>SUM(N4,S4)</f>
        <v>192</v>
      </c>
      <c r="J4" s="451">
        <f t="shared" ref="J4:K4" si="1">SUM(O4,T4)</f>
        <v>52</v>
      </c>
      <c r="K4" s="451">
        <f t="shared" si="1"/>
        <v>5</v>
      </c>
      <c r="L4" s="451">
        <f>I4-SUM(J4:K4)</f>
        <v>135</v>
      </c>
      <c r="M4" s="452">
        <f>J4/I4*100</f>
        <v>27.083333333333332</v>
      </c>
      <c r="N4" s="451">
        <v>61</v>
      </c>
      <c r="O4" s="451">
        <v>17</v>
      </c>
      <c r="P4" s="451">
        <v>1</v>
      </c>
      <c r="Q4" s="451">
        <f>N4-SUM(O4:P4)</f>
        <v>43</v>
      </c>
      <c r="R4" s="452">
        <f t="shared" ref="R4:R51" si="2">O4/N4*100</f>
        <v>27.868852459016392</v>
      </c>
      <c r="S4" s="453">
        <v>131</v>
      </c>
      <c r="T4" s="453">
        <v>35</v>
      </c>
      <c r="U4" s="451">
        <v>4</v>
      </c>
      <c r="V4" s="451">
        <f>S4-SUM(T4:U4)</f>
        <v>92</v>
      </c>
      <c r="W4" s="452">
        <f t="shared" ref="W4:W51" si="3">T4/S4*100</f>
        <v>26.717557251908396</v>
      </c>
      <c r="X4" s="453">
        <v>187</v>
      </c>
      <c r="Y4" s="453">
        <v>65</v>
      </c>
      <c r="Z4" s="451">
        <v>3</v>
      </c>
      <c r="AA4" s="451">
        <f>X4-SUM(Y4:Z4)</f>
        <v>119</v>
      </c>
      <c r="AB4" s="452">
        <f t="shared" ref="AB4:AB51" si="4">Y4/X4*100</f>
        <v>34.759358288770052</v>
      </c>
      <c r="AC4" s="454">
        <v>169</v>
      </c>
      <c r="AD4" s="454">
        <v>57</v>
      </c>
      <c r="AE4" s="454">
        <v>3</v>
      </c>
      <c r="AF4" s="451">
        <f>AC4-SUM(AD4:AE4)</f>
        <v>109</v>
      </c>
      <c r="AG4" s="452">
        <f t="shared" ref="AG4:AG51" si="5">IF(AC4=0,0,AD4/AC4*100)</f>
        <v>33.727810650887577</v>
      </c>
      <c r="AH4" s="455">
        <v>79</v>
      </c>
      <c r="AI4" s="454">
        <v>25</v>
      </c>
      <c r="AJ4" s="454">
        <v>1</v>
      </c>
      <c r="AK4" s="451">
        <f>AH4-SUM(AI4:AJ4)</f>
        <v>53</v>
      </c>
      <c r="AL4" s="456">
        <f t="shared" ref="AL4:AL51" si="6">IF(AH4=0,0,AI4/AH4*100)</f>
        <v>31.645569620253166</v>
      </c>
    </row>
    <row r="5" spans="1:38" ht="18" customHeight="1" x14ac:dyDescent="0.2">
      <c r="B5" s="450" t="s">
        <v>6</v>
      </c>
      <c r="C5" s="457"/>
      <c r="D5" s="458">
        <f t="shared" ref="D5:D50" si="7">SUM(I5,X5)</f>
        <v>87</v>
      </c>
      <c r="E5" s="458">
        <f t="shared" ref="E5:E50" si="8">SUM(J5,Y5)</f>
        <v>34</v>
      </c>
      <c r="F5" s="458">
        <f t="shared" ref="F5:F50" si="9">SUM(K5,Z5)</f>
        <v>0</v>
      </c>
      <c r="G5" s="458">
        <f t="shared" ref="G5:G50" si="10">SUM(L5,AA5)</f>
        <v>53</v>
      </c>
      <c r="H5" s="459">
        <f t="shared" ref="H5:H51" si="11">E5/D5*100</f>
        <v>39.080459770114942</v>
      </c>
      <c r="I5" s="458">
        <f t="shared" ref="I5:I50" si="12">SUM(N5,S5)</f>
        <v>62</v>
      </c>
      <c r="J5" s="458">
        <f t="shared" ref="J5:J50" si="13">SUM(O5,T5)</f>
        <v>27</v>
      </c>
      <c r="K5" s="458">
        <f t="shared" ref="K5:K50" si="14">SUM(P5,U5)</f>
        <v>0</v>
      </c>
      <c r="L5" s="458">
        <f t="shared" ref="L5:L50" si="15">I5-SUM(J5:K5)</f>
        <v>35</v>
      </c>
      <c r="M5" s="459">
        <f t="shared" ref="M5:M51" si="16">J5/I5*100</f>
        <v>43.548387096774192</v>
      </c>
      <c r="N5" s="458">
        <v>4</v>
      </c>
      <c r="O5" s="458">
        <v>3</v>
      </c>
      <c r="P5" s="458">
        <v>0</v>
      </c>
      <c r="Q5" s="458">
        <f t="shared" ref="Q5:Q50" si="17">N5-SUM(O5:P5)</f>
        <v>1</v>
      </c>
      <c r="R5" s="459">
        <f t="shared" si="2"/>
        <v>75</v>
      </c>
      <c r="S5" s="460">
        <v>58</v>
      </c>
      <c r="T5" s="460">
        <v>24</v>
      </c>
      <c r="U5" s="458">
        <v>0</v>
      </c>
      <c r="V5" s="458">
        <f t="shared" ref="V5:V50" si="18">S5-SUM(T5:U5)</f>
        <v>34</v>
      </c>
      <c r="W5" s="459">
        <f t="shared" si="3"/>
        <v>41.379310344827587</v>
      </c>
      <c r="X5" s="460">
        <v>25</v>
      </c>
      <c r="Y5" s="460">
        <v>7</v>
      </c>
      <c r="Z5" s="458">
        <v>0</v>
      </c>
      <c r="AA5" s="458">
        <f t="shared" ref="AA5:AA50" si="19">X5-SUM(Y5:Z5)</f>
        <v>18</v>
      </c>
      <c r="AB5" s="459">
        <f t="shared" si="4"/>
        <v>28.000000000000004</v>
      </c>
      <c r="AC5" s="461">
        <v>23</v>
      </c>
      <c r="AD5" s="461">
        <v>7</v>
      </c>
      <c r="AE5" s="461">
        <v>0</v>
      </c>
      <c r="AF5" s="458">
        <f t="shared" ref="AF5:AF50" si="20">AC5-SUM(AD5:AE5)</f>
        <v>16</v>
      </c>
      <c r="AG5" s="459">
        <f t="shared" si="5"/>
        <v>30.434782608695656</v>
      </c>
      <c r="AH5" s="462">
        <v>6</v>
      </c>
      <c r="AI5" s="461">
        <v>3</v>
      </c>
      <c r="AJ5" s="461">
        <v>0</v>
      </c>
      <c r="AK5" s="458">
        <f t="shared" ref="AK5:AK50" si="21">AH5-SUM(AI5:AJ5)</f>
        <v>3</v>
      </c>
      <c r="AL5" s="463">
        <f t="shared" si="6"/>
        <v>50</v>
      </c>
    </row>
    <row r="6" spans="1:38" ht="18" customHeight="1" x14ac:dyDescent="0.2">
      <c r="B6" s="450" t="s">
        <v>7</v>
      </c>
      <c r="C6" s="457"/>
      <c r="D6" s="458">
        <f t="shared" si="7"/>
        <v>58</v>
      </c>
      <c r="E6" s="458">
        <f t="shared" si="8"/>
        <v>23</v>
      </c>
      <c r="F6" s="458">
        <f t="shared" si="9"/>
        <v>0</v>
      </c>
      <c r="G6" s="458">
        <f t="shared" si="10"/>
        <v>35</v>
      </c>
      <c r="H6" s="459">
        <f t="shared" si="11"/>
        <v>39.655172413793103</v>
      </c>
      <c r="I6" s="458">
        <f t="shared" si="12"/>
        <v>36</v>
      </c>
      <c r="J6" s="458">
        <f t="shared" si="13"/>
        <v>17</v>
      </c>
      <c r="K6" s="458">
        <f t="shared" si="14"/>
        <v>0</v>
      </c>
      <c r="L6" s="458">
        <f t="shared" si="15"/>
        <v>19</v>
      </c>
      <c r="M6" s="459">
        <f t="shared" si="16"/>
        <v>47.222222222222221</v>
      </c>
      <c r="N6" s="458">
        <v>4</v>
      </c>
      <c r="O6" s="458">
        <v>2</v>
      </c>
      <c r="P6" s="458">
        <v>0</v>
      </c>
      <c r="Q6" s="458">
        <f t="shared" si="17"/>
        <v>2</v>
      </c>
      <c r="R6" s="459">
        <f t="shared" si="2"/>
        <v>50</v>
      </c>
      <c r="S6" s="460">
        <v>32</v>
      </c>
      <c r="T6" s="460">
        <v>15</v>
      </c>
      <c r="U6" s="458">
        <v>0</v>
      </c>
      <c r="V6" s="458">
        <f t="shared" si="18"/>
        <v>17</v>
      </c>
      <c r="W6" s="459">
        <f t="shared" si="3"/>
        <v>46.875</v>
      </c>
      <c r="X6" s="460">
        <v>22</v>
      </c>
      <c r="Y6" s="460">
        <v>6</v>
      </c>
      <c r="Z6" s="458">
        <v>0</v>
      </c>
      <c r="AA6" s="458">
        <f t="shared" si="19"/>
        <v>16</v>
      </c>
      <c r="AB6" s="459">
        <f t="shared" si="4"/>
        <v>27.27272727272727</v>
      </c>
      <c r="AC6" s="461">
        <v>19</v>
      </c>
      <c r="AD6" s="461">
        <v>5</v>
      </c>
      <c r="AE6" s="461">
        <v>0</v>
      </c>
      <c r="AF6" s="458">
        <f t="shared" si="20"/>
        <v>14</v>
      </c>
      <c r="AG6" s="459">
        <f t="shared" si="5"/>
        <v>26.315789473684209</v>
      </c>
      <c r="AH6" s="462">
        <v>7</v>
      </c>
      <c r="AI6" s="461">
        <v>3</v>
      </c>
      <c r="AJ6" s="461">
        <v>0</v>
      </c>
      <c r="AK6" s="458">
        <f t="shared" si="21"/>
        <v>4</v>
      </c>
      <c r="AL6" s="463">
        <f t="shared" si="6"/>
        <v>42.857142857142854</v>
      </c>
    </row>
    <row r="7" spans="1:38" ht="18" customHeight="1" x14ac:dyDescent="0.2">
      <c r="B7" s="450" t="s">
        <v>8</v>
      </c>
      <c r="C7" s="457"/>
      <c r="D7" s="458">
        <f t="shared" si="7"/>
        <v>86</v>
      </c>
      <c r="E7" s="458">
        <f t="shared" si="8"/>
        <v>31</v>
      </c>
      <c r="F7" s="458">
        <f t="shared" si="9"/>
        <v>1</v>
      </c>
      <c r="G7" s="458">
        <f t="shared" si="10"/>
        <v>54</v>
      </c>
      <c r="H7" s="459">
        <f t="shared" si="11"/>
        <v>36.046511627906973</v>
      </c>
      <c r="I7" s="458">
        <f t="shared" si="12"/>
        <v>52</v>
      </c>
      <c r="J7" s="458">
        <f t="shared" si="13"/>
        <v>17</v>
      </c>
      <c r="K7" s="458">
        <f t="shared" si="14"/>
        <v>1</v>
      </c>
      <c r="L7" s="458">
        <f t="shared" si="15"/>
        <v>34</v>
      </c>
      <c r="M7" s="459">
        <f t="shared" si="16"/>
        <v>32.692307692307693</v>
      </c>
      <c r="N7" s="458">
        <v>18</v>
      </c>
      <c r="O7" s="458">
        <v>6</v>
      </c>
      <c r="P7" s="458">
        <v>0</v>
      </c>
      <c r="Q7" s="458">
        <f t="shared" si="17"/>
        <v>12</v>
      </c>
      <c r="R7" s="459">
        <f t="shared" si="2"/>
        <v>33.333333333333329</v>
      </c>
      <c r="S7" s="460">
        <v>34</v>
      </c>
      <c r="T7" s="460">
        <v>11</v>
      </c>
      <c r="U7" s="458">
        <v>1</v>
      </c>
      <c r="V7" s="458">
        <f t="shared" si="18"/>
        <v>22</v>
      </c>
      <c r="W7" s="459">
        <f t="shared" si="3"/>
        <v>32.352941176470587</v>
      </c>
      <c r="X7" s="460">
        <v>34</v>
      </c>
      <c r="Y7" s="460">
        <v>14</v>
      </c>
      <c r="Z7" s="458">
        <v>0</v>
      </c>
      <c r="AA7" s="458">
        <f t="shared" si="19"/>
        <v>20</v>
      </c>
      <c r="AB7" s="459">
        <f t="shared" si="4"/>
        <v>41.17647058823529</v>
      </c>
      <c r="AC7" s="461">
        <v>29</v>
      </c>
      <c r="AD7" s="461">
        <v>13</v>
      </c>
      <c r="AE7" s="461">
        <v>0</v>
      </c>
      <c r="AF7" s="458">
        <f t="shared" si="20"/>
        <v>16</v>
      </c>
      <c r="AG7" s="459">
        <f t="shared" si="5"/>
        <v>44.827586206896555</v>
      </c>
      <c r="AH7" s="462">
        <v>23</v>
      </c>
      <c r="AI7" s="461">
        <v>7</v>
      </c>
      <c r="AJ7" s="461">
        <v>0</v>
      </c>
      <c r="AK7" s="458">
        <f t="shared" si="21"/>
        <v>16</v>
      </c>
      <c r="AL7" s="463">
        <f t="shared" si="6"/>
        <v>30.434782608695656</v>
      </c>
    </row>
    <row r="8" spans="1:38" ht="18" customHeight="1" x14ac:dyDescent="0.2">
      <c r="B8" s="450" t="s">
        <v>9</v>
      </c>
      <c r="C8" s="457"/>
      <c r="D8" s="458">
        <f t="shared" si="7"/>
        <v>45</v>
      </c>
      <c r="E8" s="458">
        <f t="shared" si="8"/>
        <v>16</v>
      </c>
      <c r="F8" s="458">
        <f t="shared" si="9"/>
        <v>0</v>
      </c>
      <c r="G8" s="458">
        <f t="shared" si="10"/>
        <v>29</v>
      </c>
      <c r="H8" s="459">
        <f t="shared" si="11"/>
        <v>35.555555555555557</v>
      </c>
      <c r="I8" s="458">
        <f t="shared" si="12"/>
        <v>24</v>
      </c>
      <c r="J8" s="458">
        <f t="shared" si="13"/>
        <v>6</v>
      </c>
      <c r="K8" s="458">
        <f t="shared" si="14"/>
        <v>0</v>
      </c>
      <c r="L8" s="458">
        <f t="shared" si="15"/>
        <v>18</v>
      </c>
      <c r="M8" s="459">
        <f t="shared" si="16"/>
        <v>25</v>
      </c>
      <c r="N8" s="458">
        <v>10</v>
      </c>
      <c r="O8" s="458">
        <v>3</v>
      </c>
      <c r="P8" s="458">
        <v>0</v>
      </c>
      <c r="Q8" s="458">
        <f t="shared" si="17"/>
        <v>7</v>
      </c>
      <c r="R8" s="459">
        <f t="shared" si="2"/>
        <v>30</v>
      </c>
      <c r="S8" s="460">
        <v>14</v>
      </c>
      <c r="T8" s="460">
        <v>3</v>
      </c>
      <c r="U8" s="458">
        <v>0</v>
      </c>
      <c r="V8" s="458">
        <f t="shared" si="18"/>
        <v>11</v>
      </c>
      <c r="W8" s="459">
        <f t="shared" si="3"/>
        <v>21.428571428571427</v>
      </c>
      <c r="X8" s="460">
        <v>21</v>
      </c>
      <c r="Y8" s="460">
        <v>10</v>
      </c>
      <c r="Z8" s="458">
        <v>0</v>
      </c>
      <c r="AA8" s="458">
        <f t="shared" si="19"/>
        <v>11</v>
      </c>
      <c r="AB8" s="459">
        <f t="shared" si="4"/>
        <v>47.619047619047613</v>
      </c>
      <c r="AC8" s="461">
        <v>13</v>
      </c>
      <c r="AD8" s="461">
        <v>6</v>
      </c>
      <c r="AE8" s="461">
        <v>0</v>
      </c>
      <c r="AF8" s="458">
        <f t="shared" si="20"/>
        <v>7</v>
      </c>
      <c r="AG8" s="459">
        <f t="shared" si="5"/>
        <v>46.153846153846153</v>
      </c>
      <c r="AH8" s="462">
        <v>18</v>
      </c>
      <c r="AI8" s="461">
        <v>7</v>
      </c>
      <c r="AJ8" s="461">
        <v>0</v>
      </c>
      <c r="AK8" s="458">
        <f t="shared" si="21"/>
        <v>11</v>
      </c>
      <c r="AL8" s="463">
        <f t="shared" si="6"/>
        <v>38.888888888888893</v>
      </c>
    </row>
    <row r="9" spans="1:38" ht="18" customHeight="1" x14ac:dyDescent="0.2">
      <c r="B9" s="450" t="s">
        <v>10</v>
      </c>
      <c r="C9" s="457"/>
      <c r="D9" s="458">
        <f t="shared" si="7"/>
        <v>54</v>
      </c>
      <c r="E9" s="458">
        <f t="shared" si="8"/>
        <v>23</v>
      </c>
      <c r="F9" s="458">
        <f t="shared" si="9"/>
        <v>1</v>
      </c>
      <c r="G9" s="458">
        <f t="shared" si="10"/>
        <v>30</v>
      </c>
      <c r="H9" s="459">
        <f t="shared" si="11"/>
        <v>42.592592592592595</v>
      </c>
      <c r="I9" s="458">
        <f t="shared" si="12"/>
        <v>35</v>
      </c>
      <c r="J9" s="458">
        <f t="shared" si="13"/>
        <v>13</v>
      </c>
      <c r="K9" s="458">
        <f t="shared" si="14"/>
        <v>1</v>
      </c>
      <c r="L9" s="458">
        <f t="shared" si="15"/>
        <v>21</v>
      </c>
      <c r="M9" s="459">
        <f t="shared" si="16"/>
        <v>37.142857142857146</v>
      </c>
      <c r="N9" s="458">
        <v>9</v>
      </c>
      <c r="O9" s="458">
        <v>2</v>
      </c>
      <c r="P9" s="458">
        <v>0</v>
      </c>
      <c r="Q9" s="458">
        <f t="shared" si="17"/>
        <v>7</v>
      </c>
      <c r="R9" s="459">
        <f t="shared" si="2"/>
        <v>22.222222222222221</v>
      </c>
      <c r="S9" s="460">
        <v>26</v>
      </c>
      <c r="T9" s="460">
        <v>11</v>
      </c>
      <c r="U9" s="458">
        <v>1</v>
      </c>
      <c r="V9" s="458">
        <f t="shared" si="18"/>
        <v>14</v>
      </c>
      <c r="W9" s="459">
        <f t="shared" si="3"/>
        <v>42.307692307692307</v>
      </c>
      <c r="X9" s="460">
        <v>19</v>
      </c>
      <c r="Y9" s="460">
        <v>10</v>
      </c>
      <c r="Z9" s="458">
        <v>0</v>
      </c>
      <c r="AA9" s="458">
        <f t="shared" si="19"/>
        <v>9</v>
      </c>
      <c r="AB9" s="459">
        <f t="shared" si="4"/>
        <v>52.631578947368418</v>
      </c>
      <c r="AC9" s="461">
        <v>17</v>
      </c>
      <c r="AD9" s="461">
        <v>9</v>
      </c>
      <c r="AE9" s="461">
        <v>0</v>
      </c>
      <c r="AF9" s="458">
        <f t="shared" si="20"/>
        <v>8</v>
      </c>
      <c r="AG9" s="459">
        <f t="shared" si="5"/>
        <v>52.941176470588239</v>
      </c>
      <c r="AH9" s="462">
        <v>11</v>
      </c>
      <c r="AI9" s="461">
        <v>3</v>
      </c>
      <c r="AJ9" s="461">
        <v>0</v>
      </c>
      <c r="AK9" s="458">
        <f t="shared" si="21"/>
        <v>8</v>
      </c>
      <c r="AL9" s="463">
        <f t="shared" si="6"/>
        <v>27.27272727272727</v>
      </c>
    </row>
    <row r="10" spans="1:38" ht="18" customHeight="1" x14ac:dyDescent="0.2">
      <c r="B10" s="450" t="s">
        <v>11</v>
      </c>
      <c r="C10" s="457"/>
      <c r="D10" s="458">
        <f t="shared" si="7"/>
        <v>69</v>
      </c>
      <c r="E10" s="458">
        <f t="shared" si="8"/>
        <v>18</v>
      </c>
      <c r="F10" s="458">
        <f t="shared" si="9"/>
        <v>0</v>
      </c>
      <c r="G10" s="458">
        <f t="shared" si="10"/>
        <v>51</v>
      </c>
      <c r="H10" s="459">
        <f t="shared" si="11"/>
        <v>26.086956521739129</v>
      </c>
      <c r="I10" s="458">
        <f t="shared" si="12"/>
        <v>37</v>
      </c>
      <c r="J10" s="458">
        <f t="shared" si="13"/>
        <v>11</v>
      </c>
      <c r="K10" s="458">
        <f t="shared" si="14"/>
        <v>0</v>
      </c>
      <c r="L10" s="458">
        <f t="shared" si="15"/>
        <v>26</v>
      </c>
      <c r="M10" s="459">
        <f t="shared" si="16"/>
        <v>29.72972972972973</v>
      </c>
      <c r="N10" s="458">
        <v>18</v>
      </c>
      <c r="O10" s="458">
        <v>3</v>
      </c>
      <c r="P10" s="458">
        <v>0</v>
      </c>
      <c r="Q10" s="458">
        <f t="shared" si="17"/>
        <v>15</v>
      </c>
      <c r="R10" s="459">
        <f t="shared" si="2"/>
        <v>16.666666666666664</v>
      </c>
      <c r="S10" s="460">
        <v>19</v>
      </c>
      <c r="T10" s="460">
        <v>8</v>
      </c>
      <c r="U10" s="458">
        <v>0</v>
      </c>
      <c r="V10" s="458">
        <f t="shared" si="18"/>
        <v>11</v>
      </c>
      <c r="W10" s="459">
        <f t="shared" si="3"/>
        <v>42.105263157894733</v>
      </c>
      <c r="X10" s="460">
        <v>32</v>
      </c>
      <c r="Y10" s="460">
        <v>7</v>
      </c>
      <c r="Z10" s="458">
        <v>0</v>
      </c>
      <c r="AA10" s="458">
        <f t="shared" si="19"/>
        <v>25</v>
      </c>
      <c r="AB10" s="459">
        <f t="shared" si="4"/>
        <v>21.875</v>
      </c>
      <c r="AC10" s="461">
        <v>28</v>
      </c>
      <c r="AD10" s="461">
        <v>7</v>
      </c>
      <c r="AE10" s="461">
        <v>0</v>
      </c>
      <c r="AF10" s="458">
        <f t="shared" si="20"/>
        <v>21</v>
      </c>
      <c r="AG10" s="459">
        <f t="shared" si="5"/>
        <v>25</v>
      </c>
      <c r="AH10" s="462">
        <v>22</v>
      </c>
      <c r="AI10" s="461">
        <v>3</v>
      </c>
      <c r="AJ10" s="461">
        <v>0</v>
      </c>
      <c r="AK10" s="458">
        <f t="shared" si="21"/>
        <v>19</v>
      </c>
      <c r="AL10" s="463">
        <f t="shared" si="6"/>
        <v>13.636363636363635</v>
      </c>
    </row>
    <row r="11" spans="1:38" ht="18" customHeight="1" x14ac:dyDescent="0.2">
      <c r="B11" s="450" t="s">
        <v>12</v>
      </c>
      <c r="C11" s="457"/>
      <c r="D11" s="458">
        <f t="shared" si="7"/>
        <v>105</v>
      </c>
      <c r="E11" s="458">
        <f t="shared" si="8"/>
        <v>26</v>
      </c>
      <c r="F11" s="458">
        <f t="shared" si="9"/>
        <v>0</v>
      </c>
      <c r="G11" s="458">
        <f t="shared" si="10"/>
        <v>79</v>
      </c>
      <c r="H11" s="459">
        <f t="shared" si="11"/>
        <v>24.761904761904763</v>
      </c>
      <c r="I11" s="458">
        <f t="shared" si="12"/>
        <v>50</v>
      </c>
      <c r="J11" s="458">
        <f t="shared" si="13"/>
        <v>10</v>
      </c>
      <c r="K11" s="458">
        <f t="shared" si="14"/>
        <v>0</v>
      </c>
      <c r="L11" s="458">
        <f t="shared" si="15"/>
        <v>40</v>
      </c>
      <c r="M11" s="459">
        <f t="shared" si="16"/>
        <v>20</v>
      </c>
      <c r="N11" s="458">
        <v>23</v>
      </c>
      <c r="O11" s="458">
        <v>3</v>
      </c>
      <c r="P11" s="458">
        <v>0</v>
      </c>
      <c r="Q11" s="458">
        <f t="shared" si="17"/>
        <v>20</v>
      </c>
      <c r="R11" s="459">
        <f t="shared" si="2"/>
        <v>13.043478260869565</v>
      </c>
      <c r="S11" s="460">
        <v>27</v>
      </c>
      <c r="T11" s="460">
        <v>7</v>
      </c>
      <c r="U11" s="458">
        <v>0</v>
      </c>
      <c r="V11" s="458">
        <f t="shared" si="18"/>
        <v>20</v>
      </c>
      <c r="W11" s="459">
        <f t="shared" si="3"/>
        <v>25.925925925925924</v>
      </c>
      <c r="X11" s="460">
        <v>55</v>
      </c>
      <c r="Y11" s="460">
        <v>16</v>
      </c>
      <c r="Z11" s="458">
        <v>0</v>
      </c>
      <c r="AA11" s="458">
        <f t="shared" si="19"/>
        <v>39</v>
      </c>
      <c r="AB11" s="459">
        <f t="shared" si="4"/>
        <v>29.09090909090909</v>
      </c>
      <c r="AC11" s="461">
        <v>53</v>
      </c>
      <c r="AD11" s="461">
        <v>15</v>
      </c>
      <c r="AE11" s="461">
        <v>0</v>
      </c>
      <c r="AF11" s="458">
        <f t="shared" si="20"/>
        <v>38</v>
      </c>
      <c r="AG11" s="459">
        <f t="shared" si="5"/>
        <v>28.30188679245283</v>
      </c>
      <c r="AH11" s="462">
        <v>25</v>
      </c>
      <c r="AI11" s="461">
        <v>4</v>
      </c>
      <c r="AJ11" s="461">
        <v>0</v>
      </c>
      <c r="AK11" s="458">
        <f t="shared" si="21"/>
        <v>21</v>
      </c>
      <c r="AL11" s="463">
        <f t="shared" si="6"/>
        <v>16</v>
      </c>
    </row>
    <row r="12" spans="1:38" ht="18" customHeight="1" x14ac:dyDescent="0.2">
      <c r="B12" s="450" t="s">
        <v>13</v>
      </c>
      <c r="C12" s="457"/>
      <c r="D12" s="458">
        <f t="shared" si="7"/>
        <v>76</v>
      </c>
      <c r="E12" s="458">
        <f t="shared" si="8"/>
        <v>21</v>
      </c>
      <c r="F12" s="458">
        <f t="shared" si="9"/>
        <v>2</v>
      </c>
      <c r="G12" s="458">
        <f t="shared" si="10"/>
        <v>53</v>
      </c>
      <c r="H12" s="459">
        <f t="shared" si="11"/>
        <v>27.631578947368425</v>
      </c>
      <c r="I12" s="458">
        <f t="shared" si="12"/>
        <v>30</v>
      </c>
      <c r="J12" s="458">
        <f t="shared" si="13"/>
        <v>9</v>
      </c>
      <c r="K12" s="458">
        <f t="shared" si="14"/>
        <v>1</v>
      </c>
      <c r="L12" s="458">
        <f t="shared" si="15"/>
        <v>20</v>
      </c>
      <c r="M12" s="459">
        <f t="shared" si="16"/>
        <v>30</v>
      </c>
      <c r="N12" s="458">
        <v>15</v>
      </c>
      <c r="O12" s="458">
        <v>4</v>
      </c>
      <c r="P12" s="458">
        <v>0</v>
      </c>
      <c r="Q12" s="458">
        <f t="shared" si="17"/>
        <v>11</v>
      </c>
      <c r="R12" s="459">
        <f t="shared" si="2"/>
        <v>26.666666666666668</v>
      </c>
      <c r="S12" s="460">
        <v>15</v>
      </c>
      <c r="T12" s="460">
        <v>5</v>
      </c>
      <c r="U12" s="458">
        <v>1</v>
      </c>
      <c r="V12" s="458">
        <f t="shared" si="18"/>
        <v>9</v>
      </c>
      <c r="W12" s="459">
        <f t="shared" si="3"/>
        <v>33.333333333333329</v>
      </c>
      <c r="X12" s="460">
        <v>46</v>
      </c>
      <c r="Y12" s="460">
        <v>12</v>
      </c>
      <c r="Z12" s="458">
        <v>1</v>
      </c>
      <c r="AA12" s="458">
        <f t="shared" si="19"/>
        <v>33</v>
      </c>
      <c r="AB12" s="459">
        <f t="shared" si="4"/>
        <v>26.086956521739129</v>
      </c>
      <c r="AC12" s="461">
        <v>40</v>
      </c>
      <c r="AD12" s="461">
        <v>10</v>
      </c>
      <c r="AE12" s="461">
        <v>1</v>
      </c>
      <c r="AF12" s="458">
        <f t="shared" si="20"/>
        <v>29</v>
      </c>
      <c r="AG12" s="459">
        <f t="shared" si="5"/>
        <v>25</v>
      </c>
      <c r="AH12" s="462">
        <v>21</v>
      </c>
      <c r="AI12" s="461">
        <v>6</v>
      </c>
      <c r="AJ12" s="461">
        <v>0</v>
      </c>
      <c r="AK12" s="458">
        <f t="shared" si="21"/>
        <v>15</v>
      </c>
      <c r="AL12" s="463">
        <f t="shared" si="6"/>
        <v>28.571428571428569</v>
      </c>
    </row>
    <row r="13" spans="1:38" ht="18" customHeight="1" x14ac:dyDescent="0.2">
      <c r="B13" s="450" t="s">
        <v>14</v>
      </c>
      <c r="C13" s="457"/>
      <c r="D13" s="458">
        <f t="shared" si="7"/>
        <v>143</v>
      </c>
      <c r="E13" s="458">
        <f t="shared" si="8"/>
        <v>48</v>
      </c>
      <c r="F13" s="458">
        <f t="shared" si="9"/>
        <v>1</v>
      </c>
      <c r="G13" s="458">
        <f t="shared" si="10"/>
        <v>94</v>
      </c>
      <c r="H13" s="459">
        <f t="shared" si="11"/>
        <v>33.566433566433567</v>
      </c>
      <c r="I13" s="458">
        <f t="shared" si="12"/>
        <v>98</v>
      </c>
      <c r="J13" s="458">
        <f t="shared" si="13"/>
        <v>33</v>
      </c>
      <c r="K13" s="458">
        <f t="shared" si="14"/>
        <v>1</v>
      </c>
      <c r="L13" s="458">
        <f t="shared" si="15"/>
        <v>64</v>
      </c>
      <c r="M13" s="459">
        <f t="shared" si="16"/>
        <v>33.673469387755098</v>
      </c>
      <c r="N13" s="458">
        <v>30</v>
      </c>
      <c r="O13" s="458">
        <v>10</v>
      </c>
      <c r="P13" s="458">
        <v>1</v>
      </c>
      <c r="Q13" s="458">
        <f t="shared" si="17"/>
        <v>19</v>
      </c>
      <c r="R13" s="459">
        <f t="shared" si="2"/>
        <v>33.333333333333329</v>
      </c>
      <c r="S13" s="460">
        <v>68</v>
      </c>
      <c r="T13" s="460">
        <v>23</v>
      </c>
      <c r="U13" s="458">
        <v>0</v>
      </c>
      <c r="V13" s="458">
        <f t="shared" si="18"/>
        <v>45</v>
      </c>
      <c r="W13" s="459">
        <f t="shared" si="3"/>
        <v>33.82352941176471</v>
      </c>
      <c r="X13" s="460">
        <v>45</v>
      </c>
      <c r="Y13" s="460">
        <v>15</v>
      </c>
      <c r="Z13" s="458">
        <v>0</v>
      </c>
      <c r="AA13" s="458">
        <f t="shared" si="19"/>
        <v>30</v>
      </c>
      <c r="AB13" s="459">
        <f t="shared" si="4"/>
        <v>33.333333333333329</v>
      </c>
      <c r="AC13" s="461">
        <v>41</v>
      </c>
      <c r="AD13" s="461">
        <v>14</v>
      </c>
      <c r="AE13" s="461">
        <v>0</v>
      </c>
      <c r="AF13" s="458">
        <f t="shared" si="20"/>
        <v>27</v>
      </c>
      <c r="AG13" s="459">
        <f t="shared" si="5"/>
        <v>34.146341463414636</v>
      </c>
      <c r="AH13" s="462">
        <v>34</v>
      </c>
      <c r="AI13" s="461">
        <v>11</v>
      </c>
      <c r="AJ13" s="461">
        <v>1</v>
      </c>
      <c r="AK13" s="458">
        <f t="shared" si="21"/>
        <v>22</v>
      </c>
      <c r="AL13" s="463">
        <f t="shared" si="6"/>
        <v>32.352941176470587</v>
      </c>
    </row>
    <row r="14" spans="1:38" ht="18" customHeight="1" x14ac:dyDescent="0.2">
      <c r="B14" s="450" t="s">
        <v>15</v>
      </c>
      <c r="C14" s="457"/>
      <c r="D14" s="458">
        <f t="shared" si="7"/>
        <v>343</v>
      </c>
      <c r="E14" s="458">
        <f t="shared" si="8"/>
        <v>127</v>
      </c>
      <c r="F14" s="458">
        <f t="shared" si="9"/>
        <v>2</v>
      </c>
      <c r="G14" s="458">
        <f t="shared" si="10"/>
        <v>214</v>
      </c>
      <c r="H14" s="459">
        <f t="shared" si="11"/>
        <v>37.026239067055393</v>
      </c>
      <c r="I14" s="458">
        <f t="shared" si="12"/>
        <v>210</v>
      </c>
      <c r="J14" s="458">
        <f t="shared" si="13"/>
        <v>83</v>
      </c>
      <c r="K14" s="458">
        <f t="shared" si="14"/>
        <v>2</v>
      </c>
      <c r="L14" s="458">
        <f t="shared" si="15"/>
        <v>125</v>
      </c>
      <c r="M14" s="459">
        <f t="shared" si="16"/>
        <v>39.523809523809526</v>
      </c>
      <c r="N14" s="458">
        <v>156</v>
      </c>
      <c r="O14" s="458">
        <v>67</v>
      </c>
      <c r="P14" s="458">
        <v>1</v>
      </c>
      <c r="Q14" s="458">
        <f t="shared" si="17"/>
        <v>88</v>
      </c>
      <c r="R14" s="459">
        <f t="shared" si="2"/>
        <v>42.948717948717949</v>
      </c>
      <c r="S14" s="460">
        <v>54</v>
      </c>
      <c r="T14" s="460">
        <v>16</v>
      </c>
      <c r="U14" s="458">
        <v>1</v>
      </c>
      <c r="V14" s="458">
        <f t="shared" si="18"/>
        <v>37</v>
      </c>
      <c r="W14" s="459">
        <f t="shared" si="3"/>
        <v>29.629629629629626</v>
      </c>
      <c r="X14" s="460">
        <v>133</v>
      </c>
      <c r="Y14" s="460">
        <v>44</v>
      </c>
      <c r="Z14" s="458">
        <v>0</v>
      </c>
      <c r="AA14" s="458">
        <f t="shared" si="19"/>
        <v>89</v>
      </c>
      <c r="AB14" s="459">
        <f t="shared" si="4"/>
        <v>33.082706766917291</v>
      </c>
      <c r="AC14" s="461">
        <v>92</v>
      </c>
      <c r="AD14" s="461">
        <v>32</v>
      </c>
      <c r="AE14" s="461">
        <v>0</v>
      </c>
      <c r="AF14" s="458">
        <f t="shared" si="20"/>
        <v>60</v>
      </c>
      <c r="AG14" s="459">
        <f t="shared" si="5"/>
        <v>34.782608695652172</v>
      </c>
      <c r="AH14" s="462">
        <v>197</v>
      </c>
      <c r="AI14" s="461">
        <v>79</v>
      </c>
      <c r="AJ14" s="461">
        <v>1</v>
      </c>
      <c r="AK14" s="458">
        <f t="shared" si="21"/>
        <v>117</v>
      </c>
      <c r="AL14" s="463">
        <f t="shared" si="6"/>
        <v>40.101522842639589</v>
      </c>
    </row>
    <row r="15" spans="1:38" ht="18" customHeight="1" x14ac:dyDescent="0.2">
      <c r="B15" s="450" t="s">
        <v>16</v>
      </c>
      <c r="C15" s="457"/>
      <c r="D15" s="458">
        <f t="shared" si="7"/>
        <v>248</v>
      </c>
      <c r="E15" s="458">
        <f t="shared" si="8"/>
        <v>88</v>
      </c>
      <c r="F15" s="458">
        <f t="shared" si="9"/>
        <v>1</v>
      </c>
      <c r="G15" s="458">
        <f t="shared" si="10"/>
        <v>159</v>
      </c>
      <c r="H15" s="459">
        <f t="shared" si="11"/>
        <v>35.483870967741936</v>
      </c>
      <c r="I15" s="458">
        <f t="shared" si="12"/>
        <v>140</v>
      </c>
      <c r="J15" s="458">
        <f t="shared" si="13"/>
        <v>47</v>
      </c>
      <c r="K15" s="458">
        <f t="shared" si="14"/>
        <v>1</v>
      </c>
      <c r="L15" s="458">
        <f t="shared" si="15"/>
        <v>92</v>
      </c>
      <c r="M15" s="459">
        <f t="shared" si="16"/>
        <v>33.571428571428569</v>
      </c>
      <c r="N15" s="458">
        <v>81</v>
      </c>
      <c r="O15" s="458">
        <v>32</v>
      </c>
      <c r="P15" s="458">
        <v>0</v>
      </c>
      <c r="Q15" s="458">
        <f t="shared" si="17"/>
        <v>49</v>
      </c>
      <c r="R15" s="459">
        <f t="shared" si="2"/>
        <v>39.506172839506171</v>
      </c>
      <c r="S15" s="460">
        <v>59</v>
      </c>
      <c r="T15" s="460">
        <v>15</v>
      </c>
      <c r="U15" s="458">
        <v>1</v>
      </c>
      <c r="V15" s="458">
        <f t="shared" si="18"/>
        <v>43</v>
      </c>
      <c r="W15" s="459">
        <f t="shared" si="3"/>
        <v>25.423728813559322</v>
      </c>
      <c r="X15" s="460">
        <v>108</v>
      </c>
      <c r="Y15" s="460">
        <v>41</v>
      </c>
      <c r="Z15" s="458">
        <v>0</v>
      </c>
      <c r="AA15" s="458">
        <f t="shared" si="19"/>
        <v>67</v>
      </c>
      <c r="AB15" s="459">
        <f t="shared" si="4"/>
        <v>37.962962962962962</v>
      </c>
      <c r="AC15" s="461">
        <v>95</v>
      </c>
      <c r="AD15" s="461">
        <v>37</v>
      </c>
      <c r="AE15" s="461">
        <v>0</v>
      </c>
      <c r="AF15" s="458">
        <f t="shared" si="20"/>
        <v>58</v>
      </c>
      <c r="AG15" s="459">
        <f t="shared" si="5"/>
        <v>38.94736842105263</v>
      </c>
      <c r="AH15" s="462">
        <v>94</v>
      </c>
      <c r="AI15" s="461">
        <v>36</v>
      </c>
      <c r="AJ15" s="461">
        <v>0</v>
      </c>
      <c r="AK15" s="458">
        <f t="shared" si="21"/>
        <v>58</v>
      </c>
      <c r="AL15" s="463">
        <f t="shared" si="6"/>
        <v>38.297872340425535</v>
      </c>
    </row>
    <row r="16" spans="1:38" ht="18" customHeight="1" x14ac:dyDescent="0.2">
      <c r="B16" s="450" t="s">
        <v>17</v>
      </c>
      <c r="C16" s="457"/>
      <c r="D16" s="458">
        <f t="shared" si="7"/>
        <v>537</v>
      </c>
      <c r="E16" s="458">
        <f t="shared" si="8"/>
        <v>269</v>
      </c>
      <c r="F16" s="458">
        <f t="shared" si="9"/>
        <v>5</v>
      </c>
      <c r="G16" s="458">
        <f t="shared" si="10"/>
        <v>263</v>
      </c>
      <c r="H16" s="459">
        <f t="shared" si="11"/>
        <v>50.093109869646177</v>
      </c>
      <c r="I16" s="458">
        <f t="shared" si="12"/>
        <v>359</v>
      </c>
      <c r="J16" s="458">
        <f t="shared" si="13"/>
        <v>190</v>
      </c>
      <c r="K16" s="458">
        <f t="shared" si="14"/>
        <v>4</v>
      </c>
      <c r="L16" s="458">
        <f t="shared" si="15"/>
        <v>165</v>
      </c>
      <c r="M16" s="459">
        <f t="shared" si="16"/>
        <v>52.924791086350979</v>
      </c>
      <c r="N16" s="458">
        <v>315</v>
      </c>
      <c r="O16" s="458">
        <v>173</v>
      </c>
      <c r="P16" s="458">
        <v>4</v>
      </c>
      <c r="Q16" s="458">
        <f t="shared" si="17"/>
        <v>138</v>
      </c>
      <c r="R16" s="459">
        <f t="shared" si="2"/>
        <v>54.920634920634924</v>
      </c>
      <c r="S16" s="460">
        <v>44</v>
      </c>
      <c r="T16" s="460">
        <v>17</v>
      </c>
      <c r="U16" s="458">
        <v>0</v>
      </c>
      <c r="V16" s="458">
        <f t="shared" si="18"/>
        <v>27</v>
      </c>
      <c r="W16" s="459">
        <f t="shared" si="3"/>
        <v>38.636363636363633</v>
      </c>
      <c r="X16" s="460">
        <v>178</v>
      </c>
      <c r="Y16" s="460">
        <v>79</v>
      </c>
      <c r="Z16" s="458">
        <v>1</v>
      </c>
      <c r="AA16" s="458">
        <f t="shared" si="19"/>
        <v>98</v>
      </c>
      <c r="AB16" s="459">
        <f t="shared" si="4"/>
        <v>44.382022471910112</v>
      </c>
      <c r="AC16" s="461">
        <v>142</v>
      </c>
      <c r="AD16" s="461">
        <v>59</v>
      </c>
      <c r="AE16" s="461">
        <v>1</v>
      </c>
      <c r="AF16" s="458">
        <f t="shared" si="20"/>
        <v>82</v>
      </c>
      <c r="AG16" s="459">
        <f t="shared" si="5"/>
        <v>41.549295774647888</v>
      </c>
      <c r="AH16" s="462">
        <v>351</v>
      </c>
      <c r="AI16" s="461">
        <v>193</v>
      </c>
      <c r="AJ16" s="461">
        <v>4</v>
      </c>
      <c r="AK16" s="458">
        <f t="shared" si="21"/>
        <v>154</v>
      </c>
      <c r="AL16" s="463">
        <f t="shared" si="6"/>
        <v>54.985754985754987</v>
      </c>
    </row>
    <row r="17" spans="2:38" ht="18" customHeight="1" x14ac:dyDescent="0.2">
      <c r="B17" s="450" t="s">
        <v>18</v>
      </c>
      <c r="C17" s="457"/>
      <c r="D17" s="458">
        <f t="shared" si="7"/>
        <v>425</v>
      </c>
      <c r="E17" s="458">
        <f t="shared" si="8"/>
        <v>184</v>
      </c>
      <c r="F17" s="458">
        <f t="shared" si="9"/>
        <v>1</v>
      </c>
      <c r="G17" s="458">
        <f t="shared" si="10"/>
        <v>240</v>
      </c>
      <c r="H17" s="459">
        <f t="shared" si="11"/>
        <v>43.294117647058819</v>
      </c>
      <c r="I17" s="458">
        <f t="shared" si="12"/>
        <v>304</v>
      </c>
      <c r="J17" s="458">
        <f t="shared" si="13"/>
        <v>132</v>
      </c>
      <c r="K17" s="458">
        <f t="shared" si="14"/>
        <v>1</v>
      </c>
      <c r="L17" s="458">
        <f t="shared" si="15"/>
        <v>171</v>
      </c>
      <c r="M17" s="459">
        <f t="shared" si="16"/>
        <v>43.421052631578952</v>
      </c>
      <c r="N17" s="458">
        <v>214</v>
      </c>
      <c r="O17" s="458">
        <v>104</v>
      </c>
      <c r="P17" s="458">
        <v>0</v>
      </c>
      <c r="Q17" s="458">
        <f t="shared" si="17"/>
        <v>110</v>
      </c>
      <c r="R17" s="459">
        <f t="shared" si="2"/>
        <v>48.598130841121495</v>
      </c>
      <c r="S17" s="460">
        <v>90</v>
      </c>
      <c r="T17" s="460">
        <v>28</v>
      </c>
      <c r="U17" s="458">
        <v>1</v>
      </c>
      <c r="V17" s="458">
        <f t="shared" si="18"/>
        <v>61</v>
      </c>
      <c r="W17" s="459">
        <f t="shared" si="3"/>
        <v>31.111111111111111</v>
      </c>
      <c r="X17" s="460">
        <v>121</v>
      </c>
      <c r="Y17" s="460">
        <v>52</v>
      </c>
      <c r="Z17" s="458">
        <v>0</v>
      </c>
      <c r="AA17" s="458">
        <f t="shared" si="19"/>
        <v>69</v>
      </c>
      <c r="AB17" s="459">
        <f t="shared" si="4"/>
        <v>42.97520661157025</v>
      </c>
      <c r="AC17" s="461">
        <v>106</v>
      </c>
      <c r="AD17" s="461">
        <v>48</v>
      </c>
      <c r="AE17" s="461">
        <v>0</v>
      </c>
      <c r="AF17" s="458">
        <f t="shared" si="20"/>
        <v>58</v>
      </c>
      <c r="AG17" s="459">
        <f t="shared" si="5"/>
        <v>45.283018867924532</v>
      </c>
      <c r="AH17" s="462">
        <v>229</v>
      </c>
      <c r="AI17" s="461">
        <v>108</v>
      </c>
      <c r="AJ17" s="461">
        <v>0</v>
      </c>
      <c r="AK17" s="458">
        <f t="shared" si="21"/>
        <v>121</v>
      </c>
      <c r="AL17" s="463">
        <f t="shared" si="6"/>
        <v>47.161572052401745</v>
      </c>
    </row>
    <row r="18" spans="2:38" ht="18" customHeight="1" x14ac:dyDescent="0.2">
      <c r="B18" s="450" t="s">
        <v>19</v>
      </c>
      <c r="C18" s="457"/>
      <c r="D18" s="458">
        <f t="shared" si="7"/>
        <v>66</v>
      </c>
      <c r="E18" s="458">
        <f t="shared" si="8"/>
        <v>30</v>
      </c>
      <c r="F18" s="458">
        <f t="shared" si="9"/>
        <v>0</v>
      </c>
      <c r="G18" s="458">
        <f t="shared" si="10"/>
        <v>36</v>
      </c>
      <c r="H18" s="459">
        <f t="shared" si="11"/>
        <v>45.454545454545453</v>
      </c>
      <c r="I18" s="458">
        <f t="shared" si="12"/>
        <v>33</v>
      </c>
      <c r="J18" s="458">
        <f t="shared" si="13"/>
        <v>14</v>
      </c>
      <c r="K18" s="458">
        <f t="shared" si="14"/>
        <v>0</v>
      </c>
      <c r="L18" s="458">
        <f t="shared" si="15"/>
        <v>19</v>
      </c>
      <c r="M18" s="459">
        <f t="shared" si="16"/>
        <v>42.424242424242422</v>
      </c>
      <c r="N18" s="458">
        <v>17</v>
      </c>
      <c r="O18" s="458">
        <v>8</v>
      </c>
      <c r="P18" s="458">
        <v>0</v>
      </c>
      <c r="Q18" s="458">
        <f t="shared" si="17"/>
        <v>9</v>
      </c>
      <c r="R18" s="459">
        <f t="shared" si="2"/>
        <v>47.058823529411761</v>
      </c>
      <c r="S18" s="460">
        <v>16</v>
      </c>
      <c r="T18" s="460">
        <v>6</v>
      </c>
      <c r="U18" s="458">
        <v>0</v>
      </c>
      <c r="V18" s="458">
        <f t="shared" si="18"/>
        <v>10</v>
      </c>
      <c r="W18" s="459">
        <f t="shared" si="3"/>
        <v>37.5</v>
      </c>
      <c r="X18" s="460">
        <v>33</v>
      </c>
      <c r="Y18" s="460">
        <v>16</v>
      </c>
      <c r="Z18" s="458">
        <v>0</v>
      </c>
      <c r="AA18" s="458">
        <f t="shared" si="19"/>
        <v>17</v>
      </c>
      <c r="AB18" s="459">
        <f t="shared" si="4"/>
        <v>48.484848484848484</v>
      </c>
      <c r="AC18" s="461">
        <v>28</v>
      </c>
      <c r="AD18" s="461">
        <v>14</v>
      </c>
      <c r="AE18" s="461">
        <v>0</v>
      </c>
      <c r="AF18" s="458">
        <f t="shared" si="20"/>
        <v>14</v>
      </c>
      <c r="AG18" s="459">
        <f t="shared" si="5"/>
        <v>50</v>
      </c>
      <c r="AH18" s="462">
        <v>22</v>
      </c>
      <c r="AI18" s="461">
        <v>10</v>
      </c>
      <c r="AJ18" s="461">
        <v>0</v>
      </c>
      <c r="AK18" s="458">
        <f t="shared" si="21"/>
        <v>12</v>
      </c>
      <c r="AL18" s="463">
        <f t="shared" si="6"/>
        <v>45.454545454545453</v>
      </c>
    </row>
    <row r="19" spans="2:38" ht="18" customHeight="1" x14ac:dyDescent="0.2">
      <c r="B19" s="450" t="s">
        <v>20</v>
      </c>
      <c r="C19" s="457"/>
      <c r="D19" s="458">
        <f t="shared" si="7"/>
        <v>43</v>
      </c>
      <c r="E19" s="458">
        <f t="shared" si="8"/>
        <v>17</v>
      </c>
      <c r="F19" s="458">
        <f t="shared" si="9"/>
        <v>1</v>
      </c>
      <c r="G19" s="458">
        <f t="shared" si="10"/>
        <v>25</v>
      </c>
      <c r="H19" s="459">
        <f t="shared" si="11"/>
        <v>39.534883720930232</v>
      </c>
      <c r="I19" s="458">
        <f t="shared" si="12"/>
        <v>19</v>
      </c>
      <c r="J19" s="458">
        <f t="shared" si="13"/>
        <v>6</v>
      </c>
      <c r="K19" s="458">
        <f t="shared" si="14"/>
        <v>1</v>
      </c>
      <c r="L19" s="458">
        <f t="shared" si="15"/>
        <v>12</v>
      </c>
      <c r="M19" s="459">
        <f t="shared" si="16"/>
        <v>31.578947368421051</v>
      </c>
      <c r="N19" s="458">
        <v>1</v>
      </c>
      <c r="O19" s="458">
        <v>0</v>
      </c>
      <c r="P19" s="458">
        <v>0</v>
      </c>
      <c r="Q19" s="458">
        <f t="shared" si="17"/>
        <v>1</v>
      </c>
      <c r="R19" s="459">
        <f t="shared" si="2"/>
        <v>0</v>
      </c>
      <c r="S19" s="460">
        <v>18</v>
      </c>
      <c r="T19" s="460">
        <v>6</v>
      </c>
      <c r="U19" s="458">
        <v>1</v>
      </c>
      <c r="V19" s="458">
        <f t="shared" si="18"/>
        <v>11</v>
      </c>
      <c r="W19" s="459">
        <f t="shared" si="3"/>
        <v>33.333333333333329</v>
      </c>
      <c r="X19" s="460">
        <v>24</v>
      </c>
      <c r="Y19" s="460">
        <v>11</v>
      </c>
      <c r="Z19" s="458">
        <v>0</v>
      </c>
      <c r="AA19" s="458">
        <f t="shared" si="19"/>
        <v>13</v>
      </c>
      <c r="AB19" s="459">
        <f t="shared" si="4"/>
        <v>45.833333333333329</v>
      </c>
      <c r="AC19" s="461">
        <v>24</v>
      </c>
      <c r="AD19" s="461">
        <v>11</v>
      </c>
      <c r="AE19" s="461">
        <v>0</v>
      </c>
      <c r="AF19" s="458">
        <f t="shared" si="20"/>
        <v>13</v>
      </c>
      <c r="AG19" s="459">
        <f t="shared" si="5"/>
        <v>45.833333333333329</v>
      </c>
      <c r="AH19" s="462">
        <v>1</v>
      </c>
      <c r="AI19" s="461">
        <v>0</v>
      </c>
      <c r="AJ19" s="461">
        <v>0</v>
      </c>
      <c r="AK19" s="458">
        <f t="shared" si="21"/>
        <v>1</v>
      </c>
      <c r="AL19" s="463">
        <f t="shared" si="6"/>
        <v>0</v>
      </c>
    </row>
    <row r="20" spans="2:38" ht="18" customHeight="1" x14ac:dyDescent="0.2">
      <c r="B20" s="450" t="s">
        <v>21</v>
      </c>
      <c r="C20" s="457"/>
      <c r="D20" s="458">
        <f t="shared" si="7"/>
        <v>47</v>
      </c>
      <c r="E20" s="458">
        <f t="shared" si="8"/>
        <v>18</v>
      </c>
      <c r="F20" s="458">
        <f t="shared" si="9"/>
        <v>1</v>
      </c>
      <c r="G20" s="458">
        <f t="shared" si="10"/>
        <v>28</v>
      </c>
      <c r="H20" s="459">
        <f t="shared" si="11"/>
        <v>38.297872340425535</v>
      </c>
      <c r="I20" s="458">
        <f t="shared" si="12"/>
        <v>29</v>
      </c>
      <c r="J20" s="458">
        <f t="shared" si="13"/>
        <v>8</v>
      </c>
      <c r="K20" s="458">
        <f t="shared" si="14"/>
        <v>1</v>
      </c>
      <c r="L20" s="458">
        <f t="shared" si="15"/>
        <v>20</v>
      </c>
      <c r="M20" s="459">
        <f t="shared" si="16"/>
        <v>27.586206896551722</v>
      </c>
      <c r="N20" s="458">
        <v>5</v>
      </c>
      <c r="O20" s="458">
        <v>1</v>
      </c>
      <c r="P20" s="458">
        <v>0</v>
      </c>
      <c r="Q20" s="458">
        <f t="shared" si="17"/>
        <v>4</v>
      </c>
      <c r="R20" s="459">
        <f t="shared" si="2"/>
        <v>20</v>
      </c>
      <c r="S20" s="460">
        <v>24</v>
      </c>
      <c r="T20" s="460">
        <v>7</v>
      </c>
      <c r="U20" s="458">
        <v>1</v>
      </c>
      <c r="V20" s="458">
        <f t="shared" si="18"/>
        <v>16</v>
      </c>
      <c r="W20" s="459">
        <f t="shared" si="3"/>
        <v>29.166666666666668</v>
      </c>
      <c r="X20" s="460">
        <v>18</v>
      </c>
      <c r="Y20" s="460">
        <v>10</v>
      </c>
      <c r="Z20" s="458">
        <v>0</v>
      </c>
      <c r="AA20" s="458">
        <f t="shared" si="19"/>
        <v>8</v>
      </c>
      <c r="AB20" s="459">
        <f t="shared" si="4"/>
        <v>55.555555555555557</v>
      </c>
      <c r="AC20" s="461">
        <v>16</v>
      </c>
      <c r="AD20" s="461">
        <v>10</v>
      </c>
      <c r="AE20" s="461">
        <v>0</v>
      </c>
      <c r="AF20" s="458">
        <f t="shared" si="20"/>
        <v>6</v>
      </c>
      <c r="AG20" s="459">
        <f t="shared" si="5"/>
        <v>62.5</v>
      </c>
      <c r="AH20" s="462">
        <v>7</v>
      </c>
      <c r="AI20" s="461">
        <v>1</v>
      </c>
      <c r="AJ20" s="461">
        <v>0</v>
      </c>
      <c r="AK20" s="458">
        <f t="shared" si="21"/>
        <v>6</v>
      </c>
      <c r="AL20" s="463">
        <f t="shared" si="6"/>
        <v>14.285714285714285</v>
      </c>
    </row>
    <row r="21" spans="2:38" ht="18" customHeight="1" x14ac:dyDescent="0.2">
      <c r="B21" s="450" t="s">
        <v>22</v>
      </c>
      <c r="C21" s="457"/>
      <c r="D21" s="458">
        <f t="shared" si="7"/>
        <v>24</v>
      </c>
      <c r="E21" s="458">
        <f t="shared" si="8"/>
        <v>6</v>
      </c>
      <c r="F21" s="458">
        <f t="shared" si="9"/>
        <v>0</v>
      </c>
      <c r="G21" s="458">
        <f t="shared" si="10"/>
        <v>18</v>
      </c>
      <c r="H21" s="459">
        <f t="shared" si="11"/>
        <v>25</v>
      </c>
      <c r="I21" s="458">
        <f t="shared" si="12"/>
        <v>7</v>
      </c>
      <c r="J21" s="458">
        <f t="shared" si="13"/>
        <v>1</v>
      </c>
      <c r="K21" s="458">
        <f t="shared" si="14"/>
        <v>0</v>
      </c>
      <c r="L21" s="458">
        <f t="shared" si="15"/>
        <v>6</v>
      </c>
      <c r="M21" s="459">
        <f t="shared" si="16"/>
        <v>14.285714285714285</v>
      </c>
      <c r="N21" s="458">
        <v>3</v>
      </c>
      <c r="O21" s="458">
        <v>1</v>
      </c>
      <c r="P21" s="458">
        <v>0</v>
      </c>
      <c r="Q21" s="458">
        <f t="shared" si="17"/>
        <v>2</v>
      </c>
      <c r="R21" s="459">
        <f t="shared" si="2"/>
        <v>33.333333333333329</v>
      </c>
      <c r="S21" s="460">
        <v>4</v>
      </c>
      <c r="T21" s="460">
        <v>0</v>
      </c>
      <c r="U21" s="458">
        <v>0</v>
      </c>
      <c r="V21" s="458">
        <f t="shared" si="18"/>
        <v>4</v>
      </c>
      <c r="W21" s="459">
        <f t="shared" si="3"/>
        <v>0</v>
      </c>
      <c r="X21" s="460">
        <v>17</v>
      </c>
      <c r="Y21" s="460">
        <v>5</v>
      </c>
      <c r="Z21" s="458">
        <v>0</v>
      </c>
      <c r="AA21" s="458">
        <f t="shared" si="19"/>
        <v>12</v>
      </c>
      <c r="AB21" s="459">
        <f t="shared" si="4"/>
        <v>29.411764705882355</v>
      </c>
      <c r="AC21" s="461">
        <v>14</v>
      </c>
      <c r="AD21" s="461">
        <v>4</v>
      </c>
      <c r="AE21" s="461">
        <v>0</v>
      </c>
      <c r="AF21" s="458">
        <f t="shared" si="20"/>
        <v>10</v>
      </c>
      <c r="AG21" s="459">
        <f t="shared" si="5"/>
        <v>28.571428571428569</v>
      </c>
      <c r="AH21" s="462">
        <v>6</v>
      </c>
      <c r="AI21" s="461">
        <v>2</v>
      </c>
      <c r="AJ21" s="461">
        <v>0</v>
      </c>
      <c r="AK21" s="458">
        <f t="shared" si="21"/>
        <v>4</v>
      </c>
      <c r="AL21" s="463">
        <f t="shared" si="6"/>
        <v>33.333333333333329</v>
      </c>
    </row>
    <row r="22" spans="2:38" ht="18" customHeight="1" x14ac:dyDescent="0.2">
      <c r="B22" s="450" t="s">
        <v>23</v>
      </c>
      <c r="C22" s="457"/>
      <c r="D22" s="458">
        <f t="shared" si="7"/>
        <v>29</v>
      </c>
      <c r="E22" s="458">
        <f t="shared" si="8"/>
        <v>11</v>
      </c>
      <c r="F22" s="458">
        <f t="shared" si="9"/>
        <v>0</v>
      </c>
      <c r="G22" s="458">
        <f t="shared" si="10"/>
        <v>18</v>
      </c>
      <c r="H22" s="459">
        <f t="shared" si="11"/>
        <v>37.931034482758619</v>
      </c>
      <c r="I22" s="458">
        <f t="shared" si="12"/>
        <v>11</v>
      </c>
      <c r="J22" s="458">
        <f t="shared" si="13"/>
        <v>5</v>
      </c>
      <c r="K22" s="458">
        <f t="shared" si="14"/>
        <v>0</v>
      </c>
      <c r="L22" s="458">
        <f t="shared" si="15"/>
        <v>6</v>
      </c>
      <c r="M22" s="459">
        <f t="shared" si="16"/>
        <v>45.454545454545453</v>
      </c>
      <c r="N22" s="458">
        <v>4</v>
      </c>
      <c r="O22" s="458">
        <v>2</v>
      </c>
      <c r="P22" s="458">
        <v>0</v>
      </c>
      <c r="Q22" s="458">
        <f t="shared" si="17"/>
        <v>2</v>
      </c>
      <c r="R22" s="459">
        <f t="shared" si="2"/>
        <v>50</v>
      </c>
      <c r="S22" s="460">
        <v>7</v>
      </c>
      <c r="T22" s="460">
        <v>3</v>
      </c>
      <c r="U22" s="458">
        <v>0</v>
      </c>
      <c r="V22" s="458">
        <f t="shared" si="18"/>
        <v>4</v>
      </c>
      <c r="W22" s="459">
        <f t="shared" si="3"/>
        <v>42.857142857142854</v>
      </c>
      <c r="X22" s="460">
        <v>18</v>
      </c>
      <c r="Y22" s="460">
        <v>6</v>
      </c>
      <c r="Z22" s="458">
        <v>0</v>
      </c>
      <c r="AA22" s="458">
        <f t="shared" si="19"/>
        <v>12</v>
      </c>
      <c r="AB22" s="459">
        <f t="shared" si="4"/>
        <v>33.333333333333329</v>
      </c>
      <c r="AC22" s="461">
        <v>16</v>
      </c>
      <c r="AD22" s="461">
        <v>5</v>
      </c>
      <c r="AE22" s="461">
        <v>0</v>
      </c>
      <c r="AF22" s="458">
        <f t="shared" si="20"/>
        <v>11</v>
      </c>
      <c r="AG22" s="459">
        <f t="shared" si="5"/>
        <v>31.25</v>
      </c>
      <c r="AH22" s="462">
        <v>6</v>
      </c>
      <c r="AI22" s="461">
        <v>3</v>
      </c>
      <c r="AJ22" s="461">
        <v>0</v>
      </c>
      <c r="AK22" s="458">
        <f t="shared" si="21"/>
        <v>3</v>
      </c>
      <c r="AL22" s="463">
        <f t="shared" si="6"/>
        <v>50</v>
      </c>
    </row>
    <row r="23" spans="2:38" ht="18" customHeight="1" x14ac:dyDescent="0.2">
      <c r="B23" s="450" t="s">
        <v>24</v>
      </c>
      <c r="C23" s="457"/>
      <c r="D23" s="458">
        <f t="shared" si="7"/>
        <v>96</v>
      </c>
      <c r="E23" s="458">
        <f t="shared" si="8"/>
        <v>39</v>
      </c>
      <c r="F23" s="458">
        <f t="shared" si="9"/>
        <v>1</v>
      </c>
      <c r="G23" s="458">
        <f t="shared" si="10"/>
        <v>56</v>
      </c>
      <c r="H23" s="459">
        <f t="shared" si="11"/>
        <v>40.625</v>
      </c>
      <c r="I23" s="458">
        <f t="shared" si="12"/>
        <v>63</v>
      </c>
      <c r="J23" s="458">
        <f t="shared" si="13"/>
        <v>26</v>
      </c>
      <c r="K23" s="458">
        <f t="shared" si="14"/>
        <v>1</v>
      </c>
      <c r="L23" s="458">
        <f t="shared" si="15"/>
        <v>36</v>
      </c>
      <c r="M23" s="459">
        <f t="shared" si="16"/>
        <v>41.269841269841265</v>
      </c>
      <c r="N23" s="458">
        <v>30</v>
      </c>
      <c r="O23" s="458">
        <v>17</v>
      </c>
      <c r="P23" s="458">
        <v>0</v>
      </c>
      <c r="Q23" s="458">
        <f t="shared" si="17"/>
        <v>13</v>
      </c>
      <c r="R23" s="459">
        <f t="shared" si="2"/>
        <v>56.666666666666664</v>
      </c>
      <c r="S23" s="460">
        <v>33</v>
      </c>
      <c r="T23" s="460">
        <v>9</v>
      </c>
      <c r="U23" s="458">
        <v>1</v>
      </c>
      <c r="V23" s="458">
        <f t="shared" si="18"/>
        <v>23</v>
      </c>
      <c r="W23" s="459">
        <f t="shared" si="3"/>
        <v>27.27272727272727</v>
      </c>
      <c r="X23" s="460">
        <v>33</v>
      </c>
      <c r="Y23" s="460">
        <v>13</v>
      </c>
      <c r="Z23" s="458">
        <v>0</v>
      </c>
      <c r="AA23" s="458">
        <f t="shared" si="19"/>
        <v>20</v>
      </c>
      <c r="AB23" s="459">
        <f t="shared" si="4"/>
        <v>39.393939393939391</v>
      </c>
      <c r="AC23" s="461">
        <v>25</v>
      </c>
      <c r="AD23" s="461">
        <v>9</v>
      </c>
      <c r="AE23" s="461">
        <v>0</v>
      </c>
      <c r="AF23" s="458">
        <f t="shared" si="20"/>
        <v>16</v>
      </c>
      <c r="AG23" s="459">
        <f t="shared" si="5"/>
        <v>36</v>
      </c>
      <c r="AH23" s="462">
        <v>38</v>
      </c>
      <c r="AI23" s="461">
        <v>21</v>
      </c>
      <c r="AJ23" s="461">
        <v>0</v>
      </c>
      <c r="AK23" s="458">
        <f t="shared" si="21"/>
        <v>17</v>
      </c>
      <c r="AL23" s="463">
        <f t="shared" si="6"/>
        <v>55.26315789473685</v>
      </c>
    </row>
    <row r="24" spans="2:38" ht="18" customHeight="1" x14ac:dyDescent="0.2">
      <c r="B24" s="450" t="s">
        <v>25</v>
      </c>
      <c r="C24" s="457"/>
      <c r="D24" s="458">
        <f t="shared" si="7"/>
        <v>88</v>
      </c>
      <c r="E24" s="458">
        <f t="shared" si="8"/>
        <v>28</v>
      </c>
      <c r="F24" s="458">
        <f t="shared" si="9"/>
        <v>0</v>
      </c>
      <c r="G24" s="458">
        <f t="shared" si="10"/>
        <v>60</v>
      </c>
      <c r="H24" s="459">
        <f t="shared" si="11"/>
        <v>31.818181818181817</v>
      </c>
      <c r="I24" s="458">
        <f t="shared" si="12"/>
        <v>55</v>
      </c>
      <c r="J24" s="458">
        <f t="shared" si="13"/>
        <v>14</v>
      </c>
      <c r="K24" s="458">
        <f t="shared" si="14"/>
        <v>0</v>
      </c>
      <c r="L24" s="458">
        <f t="shared" si="15"/>
        <v>41</v>
      </c>
      <c r="M24" s="459">
        <f t="shared" si="16"/>
        <v>25.454545454545453</v>
      </c>
      <c r="N24" s="458">
        <v>10</v>
      </c>
      <c r="O24" s="458">
        <v>3</v>
      </c>
      <c r="P24" s="458">
        <v>0</v>
      </c>
      <c r="Q24" s="458">
        <f t="shared" si="17"/>
        <v>7</v>
      </c>
      <c r="R24" s="459">
        <f t="shared" si="2"/>
        <v>30</v>
      </c>
      <c r="S24" s="460">
        <v>45</v>
      </c>
      <c r="T24" s="460">
        <v>11</v>
      </c>
      <c r="U24" s="458">
        <v>0</v>
      </c>
      <c r="V24" s="458">
        <f t="shared" si="18"/>
        <v>34</v>
      </c>
      <c r="W24" s="459">
        <f t="shared" si="3"/>
        <v>24.444444444444443</v>
      </c>
      <c r="X24" s="460">
        <v>33</v>
      </c>
      <c r="Y24" s="460">
        <v>14</v>
      </c>
      <c r="Z24" s="458">
        <v>0</v>
      </c>
      <c r="AA24" s="458">
        <f t="shared" si="19"/>
        <v>19</v>
      </c>
      <c r="AB24" s="459">
        <f t="shared" si="4"/>
        <v>42.424242424242422</v>
      </c>
      <c r="AC24" s="461">
        <v>32</v>
      </c>
      <c r="AD24" s="461">
        <v>14</v>
      </c>
      <c r="AE24" s="461">
        <v>0</v>
      </c>
      <c r="AF24" s="458">
        <f t="shared" si="20"/>
        <v>18</v>
      </c>
      <c r="AG24" s="459">
        <f t="shared" si="5"/>
        <v>43.75</v>
      </c>
      <c r="AH24" s="462">
        <v>11</v>
      </c>
      <c r="AI24" s="461">
        <v>3</v>
      </c>
      <c r="AJ24" s="461">
        <v>0</v>
      </c>
      <c r="AK24" s="458">
        <f t="shared" si="21"/>
        <v>8</v>
      </c>
      <c r="AL24" s="463">
        <f t="shared" si="6"/>
        <v>27.27272727272727</v>
      </c>
    </row>
    <row r="25" spans="2:38" ht="18" customHeight="1" x14ac:dyDescent="0.2">
      <c r="B25" s="450" t="s">
        <v>26</v>
      </c>
      <c r="C25" s="457"/>
      <c r="D25" s="458">
        <f t="shared" si="7"/>
        <v>127</v>
      </c>
      <c r="E25" s="458">
        <f t="shared" si="8"/>
        <v>47</v>
      </c>
      <c r="F25" s="458">
        <f t="shared" si="9"/>
        <v>0</v>
      </c>
      <c r="G25" s="458">
        <f t="shared" si="10"/>
        <v>80</v>
      </c>
      <c r="H25" s="459">
        <f t="shared" si="11"/>
        <v>37.00787401574803</v>
      </c>
      <c r="I25" s="458">
        <f t="shared" si="12"/>
        <v>79</v>
      </c>
      <c r="J25" s="458">
        <f t="shared" si="13"/>
        <v>29</v>
      </c>
      <c r="K25" s="458">
        <f t="shared" si="14"/>
        <v>0</v>
      </c>
      <c r="L25" s="458">
        <f t="shared" si="15"/>
        <v>50</v>
      </c>
      <c r="M25" s="459">
        <f t="shared" si="16"/>
        <v>36.708860759493675</v>
      </c>
      <c r="N25" s="458">
        <v>43</v>
      </c>
      <c r="O25" s="458">
        <v>16</v>
      </c>
      <c r="P25" s="458">
        <v>0</v>
      </c>
      <c r="Q25" s="458">
        <f t="shared" si="17"/>
        <v>27</v>
      </c>
      <c r="R25" s="459">
        <f t="shared" si="2"/>
        <v>37.209302325581397</v>
      </c>
      <c r="S25" s="460">
        <v>36</v>
      </c>
      <c r="T25" s="460">
        <v>13</v>
      </c>
      <c r="U25" s="458">
        <v>0</v>
      </c>
      <c r="V25" s="458">
        <f t="shared" si="18"/>
        <v>23</v>
      </c>
      <c r="W25" s="459">
        <f t="shared" si="3"/>
        <v>36.111111111111107</v>
      </c>
      <c r="X25" s="460">
        <v>48</v>
      </c>
      <c r="Y25" s="460">
        <v>18</v>
      </c>
      <c r="Z25" s="458">
        <v>0</v>
      </c>
      <c r="AA25" s="458">
        <f t="shared" si="19"/>
        <v>30</v>
      </c>
      <c r="AB25" s="459">
        <f t="shared" si="4"/>
        <v>37.5</v>
      </c>
      <c r="AC25" s="461">
        <v>42</v>
      </c>
      <c r="AD25" s="461">
        <v>17</v>
      </c>
      <c r="AE25" s="461">
        <v>0</v>
      </c>
      <c r="AF25" s="458">
        <f t="shared" si="20"/>
        <v>25</v>
      </c>
      <c r="AG25" s="459">
        <f t="shared" si="5"/>
        <v>40.476190476190474</v>
      </c>
      <c r="AH25" s="462">
        <v>49</v>
      </c>
      <c r="AI25" s="461">
        <v>17</v>
      </c>
      <c r="AJ25" s="461">
        <v>0</v>
      </c>
      <c r="AK25" s="458">
        <f t="shared" si="21"/>
        <v>32</v>
      </c>
      <c r="AL25" s="463">
        <f t="shared" si="6"/>
        <v>34.693877551020407</v>
      </c>
    </row>
    <row r="26" spans="2:38" ht="18" customHeight="1" x14ac:dyDescent="0.2">
      <c r="B26" s="450" t="s">
        <v>27</v>
      </c>
      <c r="C26" s="457"/>
      <c r="D26" s="458">
        <f t="shared" si="7"/>
        <v>327</v>
      </c>
      <c r="E26" s="458">
        <f t="shared" si="8"/>
        <v>114</v>
      </c>
      <c r="F26" s="458">
        <f t="shared" si="9"/>
        <v>1</v>
      </c>
      <c r="G26" s="458">
        <f t="shared" si="10"/>
        <v>212</v>
      </c>
      <c r="H26" s="459">
        <f t="shared" si="11"/>
        <v>34.862385321100916</v>
      </c>
      <c r="I26" s="458">
        <f t="shared" si="12"/>
        <v>237</v>
      </c>
      <c r="J26" s="458">
        <f t="shared" si="13"/>
        <v>76</v>
      </c>
      <c r="K26" s="458">
        <f t="shared" si="14"/>
        <v>0</v>
      </c>
      <c r="L26" s="458">
        <f t="shared" si="15"/>
        <v>161</v>
      </c>
      <c r="M26" s="459">
        <f t="shared" si="16"/>
        <v>32.067510548523209</v>
      </c>
      <c r="N26" s="458">
        <v>86</v>
      </c>
      <c r="O26" s="458">
        <v>36</v>
      </c>
      <c r="P26" s="458">
        <v>0</v>
      </c>
      <c r="Q26" s="458">
        <f t="shared" si="17"/>
        <v>50</v>
      </c>
      <c r="R26" s="459">
        <f t="shared" si="2"/>
        <v>41.860465116279073</v>
      </c>
      <c r="S26" s="460">
        <v>151</v>
      </c>
      <c r="T26" s="460">
        <v>40</v>
      </c>
      <c r="U26" s="458">
        <v>0</v>
      </c>
      <c r="V26" s="458">
        <f t="shared" si="18"/>
        <v>111</v>
      </c>
      <c r="W26" s="459">
        <f t="shared" si="3"/>
        <v>26.490066225165563</v>
      </c>
      <c r="X26" s="460">
        <v>90</v>
      </c>
      <c r="Y26" s="460">
        <v>38</v>
      </c>
      <c r="Z26" s="458">
        <v>1</v>
      </c>
      <c r="AA26" s="458">
        <f t="shared" si="19"/>
        <v>51</v>
      </c>
      <c r="AB26" s="459">
        <f t="shared" si="4"/>
        <v>42.222222222222221</v>
      </c>
      <c r="AC26" s="461">
        <v>81</v>
      </c>
      <c r="AD26" s="461">
        <v>35</v>
      </c>
      <c r="AE26" s="461">
        <v>1</v>
      </c>
      <c r="AF26" s="458">
        <f t="shared" si="20"/>
        <v>45</v>
      </c>
      <c r="AG26" s="459">
        <f t="shared" si="5"/>
        <v>43.209876543209873</v>
      </c>
      <c r="AH26" s="462">
        <v>95</v>
      </c>
      <c r="AI26" s="461">
        <v>39</v>
      </c>
      <c r="AJ26" s="461">
        <v>0</v>
      </c>
      <c r="AK26" s="458">
        <f t="shared" si="21"/>
        <v>56</v>
      </c>
      <c r="AL26" s="463">
        <f t="shared" si="6"/>
        <v>41.05263157894737</v>
      </c>
    </row>
    <row r="27" spans="2:38" ht="18" customHeight="1" x14ac:dyDescent="0.2">
      <c r="B27" s="450" t="s">
        <v>28</v>
      </c>
      <c r="C27" s="457"/>
      <c r="D27" s="458">
        <f t="shared" si="7"/>
        <v>81</v>
      </c>
      <c r="E27" s="458">
        <f t="shared" si="8"/>
        <v>22</v>
      </c>
      <c r="F27" s="458">
        <f t="shared" si="9"/>
        <v>0</v>
      </c>
      <c r="G27" s="458">
        <f t="shared" si="10"/>
        <v>59</v>
      </c>
      <c r="H27" s="459">
        <f t="shared" si="11"/>
        <v>27.160493827160494</v>
      </c>
      <c r="I27" s="458">
        <f t="shared" si="12"/>
        <v>38</v>
      </c>
      <c r="J27" s="458">
        <f t="shared" si="13"/>
        <v>14</v>
      </c>
      <c r="K27" s="458">
        <f t="shared" si="14"/>
        <v>0</v>
      </c>
      <c r="L27" s="458">
        <f t="shared" si="15"/>
        <v>24</v>
      </c>
      <c r="M27" s="459">
        <f t="shared" si="16"/>
        <v>36.84210526315789</v>
      </c>
      <c r="N27" s="458">
        <v>11</v>
      </c>
      <c r="O27" s="458">
        <v>4</v>
      </c>
      <c r="P27" s="458">
        <v>0</v>
      </c>
      <c r="Q27" s="458">
        <f t="shared" si="17"/>
        <v>7</v>
      </c>
      <c r="R27" s="459">
        <f t="shared" si="2"/>
        <v>36.363636363636367</v>
      </c>
      <c r="S27" s="460">
        <v>27</v>
      </c>
      <c r="T27" s="460">
        <v>10</v>
      </c>
      <c r="U27" s="458">
        <v>0</v>
      </c>
      <c r="V27" s="458">
        <f t="shared" si="18"/>
        <v>17</v>
      </c>
      <c r="W27" s="459">
        <f t="shared" si="3"/>
        <v>37.037037037037038</v>
      </c>
      <c r="X27" s="460">
        <v>43</v>
      </c>
      <c r="Y27" s="460">
        <v>8</v>
      </c>
      <c r="Z27" s="458">
        <v>0</v>
      </c>
      <c r="AA27" s="458">
        <f t="shared" si="19"/>
        <v>35</v>
      </c>
      <c r="AB27" s="459">
        <f t="shared" si="4"/>
        <v>18.604651162790699</v>
      </c>
      <c r="AC27" s="461">
        <v>39</v>
      </c>
      <c r="AD27" s="461">
        <v>8</v>
      </c>
      <c r="AE27" s="461">
        <v>0</v>
      </c>
      <c r="AF27" s="458">
        <f t="shared" si="20"/>
        <v>31</v>
      </c>
      <c r="AG27" s="459">
        <f t="shared" si="5"/>
        <v>20.512820512820511</v>
      </c>
      <c r="AH27" s="462">
        <v>15</v>
      </c>
      <c r="AI27" s="461">
        <v>4</v>
      </c>
      <c r="AJ27" s="461">
        <v>0</v>
      </c>
      <c r="AK27" s="458">
        <f t="shared" si="21"/>
        <v>11</v>
      </c>
      <c r="AL27" s="463">
        <f t="shared" si="6"/>
        <v>26.666666666666668</v>
      </c>
    </row>
    <row r="28" spans="2:38" ht="18" customHeight="1" x14ac:dyDescent="0.2">
      <c r="B28" s="450" t="s">
        <v>29</v>
      </c>
      <c r="C28" s="457"/>
      <c r="D28" s="458">
        <f t="shared" si="7"/>
        <v>37</v>
      </c>
      <c r="E28" s="458">
        <f t="shared" si="8"/>
        <v>12</v>
      </c>
      <c r="F28" s="458">
        <f t="shared" si="9"/>
        <v>0</v>
      </c>
      <c r="G28" s="458">
        <f t="shared" si="10"/>
        <v>25</v>
      </c>
      <c r="H28" s="459">
        <f t="shared" si="11"/>
        <v>32.432432432432435</v>
      </c>
      <c r="I28" s="458">
        <f t="shared" si="12"/>
        <v>12</v>
      </c>
      <c r="J28" s="458">
        <f t="shared" si="13"/>
        <v>3</v>
      </c>
      <c r="K28" s="458">
        <f t="shared" si="14"/>
        <v>0</v>
      </c>
      <c r="L28" s="458">
        <f t="shared" si="15"/>
        <v>9</v>
      </c>
      <c r="M28" s="459">
        <f t="shared" si="16"/>
        <v>25</v>
      </c>
      <c r="N28" s="458">
        <v>4</v>
      </c>
      <c r="O28" s="458">
        <v>1</v>
      </c>
      <c r="P28" s="458">
        <v>0</v>
      </c>
      <c r="Q28" s="458">
        <f t="shared" si="17"/>
        <v>3</v>
      </c>
      <c r="R28" s="459">
        <f t="shared" si="2"/>
        <v>25</v>
      </c>
      <c r="S28" s="460">
        <v>8</v>
      </c>
      <c r="T28" s="460">
        <v>2</v>
      </c>
      <c r="U28" s="458">
        <v>0</v>
      </c>
      <c r="V28" s="458">
        <f t="shared" si="18"/>
        <v>6</v>
      </c>
      <c r="W28" s="459">
        <f t="shared" si="3"/>
        <v>25</v>
      </c>
      <c r="X28" s="460">
        <v>25</v>
      </c>
      <c r="Y28" s="460">
        <v>9</v>
      </c>
      <c r="Z28" s="458">
        <v>0</v>
      </c>
      <c r="AA28" s="458">
        <f t="shared" si="19"/>
        <v>16</v>
      </c>
      <c r="AB28" s="459">
        <f t="shared" si="4"/>
        <v>36</v>
      </c>
      <c r="AC28" s="461">
        <v>24</v>
      </c>
      <c r="AD28" s="461">
        <v>9</v>
      </c>
      <c r="AE28" s="461">
        <v>0</v>
      </c>
      <c r="AF28" s="458">
        <f t="shared" si="20"/>
        <v>15</v>
      </c>
      <c r="AG28" s="459">
        <f t="shared" si="5"/>
        <v>37.5</v>
      </c>
      <c r="AH28" s="462">
        <v>5</v>
      </c>
      <c r="AI28" s="461">
        <v>1</v>
      </c>
      <c r="AJ28" s="461">
        <v>0</v>
      </c>
      <c r="AK28" s="458">
        <f t="shared" si="21"/>
        <v>4</v>
      </c>
      <c r="AL28" s="463">
        <f t="shared" si="6"/>
        <v>20</v>
      </c>
    </row>
    <row r="29" spans="2:38" ht="18" customHeight="1" x14ac:dyDescent="0.2">
      <c r="B29" s="450" t="s">
        <v>30</v>
      </c>
      <c r="C29" s="457"/>
      <c r="D29" s="458">
        <f t="shared" si="7"/>
        <v>69</v>
      </c>
      <c r="E29" s="458">
        <f t="shared" si="8"/>
        <v>33</v>
      </c>
      <c r="F29" s="458">
        <f t="shared" si="9"/>
        <v>1</v>
      </c>
      <c r="G29" s="458">
        <f t="shared" si="10"/>
        <v>35</v>
      </c>
      <c r="H29" s="459">
        <f t="shared" si="11"/>
        <v>47.826086956521742</v>
      </c>
      <c r="I29" s="458">
        <f t="shared" si="12"/>
        <v>31</v>
      </c>
      <c r="J29" s="458">
        <f t="shared" si="13"/>
        <v>16</v>
      </c>
      <c r="K29" s="458">
        <f t="shared" si="14"/>
        <v>1</v>
      </c>
      <c r="L29" s="458">
        <f t="shared" si="15"/>
        <v>14</v>
      </c>
      <c r="M29" s="459">
        <f t="shared" si="16"/>
        <v>51.612903225806448</v>
      </c>
      <c r="N29" s="458">
        <v>23</v>
      </c>
      <c r="O29" s="458">
        <v>13</v>
      </c>
      <c r="P29" s="458">
        <v>1</v>
      </c>
      <c r="Q29" s="458">
        <f t="shared" si="17"/>
        <v>9</v>
      </c>
      <c r="R29" s="459">
        <f t="shared" si="2"/>
        <v>56.521739130434781</v>
      </c>
      <c r="S29" s="460">
        <v>8</v>
      </c>
      <c r="T29" s="460">
        <v>3</v>
      </c>
      <c r="U29" s="458">
        <v>0</v>
      </c>
      <c r="V29" s="458">
        <f t="shared" si="18"/>
        <v>5</v>
      </c>
      <c r="W29" s="459">
        <f t="shared" si="3"/>
        <v>37.5</v>
      </c>
      <c r="X29" s="460">
        <v>38</v>
      </c>
      <c r="Y29" s="460">
        <v>17</v>
      </c>
      <c r="Z29" s="458">
        <v>0</v>
      </c>
      <c r="AA29" s="458">
        <f t="shared" si="19"/>
        <v>21</v>
      </c>
      <c r="AB29" s="459">
        <f t="shared" si="4"/>
        <v>44.736842105263158</v>
      </c>
      <c r="AC29" s="461">
        <v>30</v>
      </c>
      <c r="AD29" s="461">
        <v>13</v>
      </c>
      <c r="AE29" s="461">
        <v>0</v>
      </c>
      <c r="AF29" s="458">
        <f t="shared" si="20"/>
        <v>17</v>
      </c>
      <c r="AG29" s="459">
        <f t="shared" si="5"/>
        <v>43.333333333333336</v>
      </c>
      <c r="AH29" s="462">
        <v>31</v>
      </c>
      <c r="AI29" s="461">
        <v>17</v>
      </c>
      <c r="AJ29" s="461">
        <v>1</v>
      </c>
      <c r="AK29" s="458">
        <f t="shared" si="21"/>
        <v>13</v>
      </c>
      <c r="AL29" s="463">
        <f t="shared" si="6"/>
        <v>54.838709677419352</v>
      </c>
    </row>
    <row r="30" spans="2:38" ht="18" customHeight="1" x14ac:dyDescent="0.2">
      <c r="B30" s="450" t="s">
        <v>31</v>
      </c>
      <c r="C30" s="457"/>
      <c r="D30" s="458">
        <f t="shared" si="7"/>
        <v>561</v>
      </c>
      <c r="E30" s="458">
        <f t="shared" si="8"/>
        <v>188</v>
      </c>
      <c r="F30" s="458">
        <f t="shared" si="9"/>
        <v>3</v>
      </c>
      <c r="G30" s="458">
        <f t="shared" si="10"/>
        <v>370</v>
      </c>
      <c r="H30" s="459">
        <f t="shared" si="11"/>
        <v>33.511586452762927</v>
      </c>
      <c r="I30" s="458">
        <f t="shared" si="12"/>
        <v>301</v>
      </c>
      <c r="J30" s="458">
        <f t="shared" si="13"/>
        <v>110</v>
      </c>
      <c r="K30" s="458">
        <f t="shared" si="14"/>
        <v>3</v>
      </c>
      <c r="L30" s="458">
        <f t="shared" si="15"/>
        <v>188</v>
      </c>
      <c r="M30" s="459">
        <f t="shared" si="16"/>
        <v>36.544850498338874</v>
      </c>
      <c r="N30" s="458">
        <v>117</v>
      </c>
      <c r="O30" s="458">
        <v>48</v>
      </c>
      <c r="P30" s="458">
        <v>1</v>
      </c>
      <c r="Q30" s="458">
        <f t="shared" si="17"/>
        <v>68</v>
      </c>
      <c r="R30" s="459">
        <f t="shared" si="2"/>
        <v>41.025641025641022</v>
      </c>
      <c r="S30" s="460">
        <v>184</v>
      </c>
      <c r="T30" s="460">
        <v>62</v>
      </c>
      <c r="U30" s="458">
        <v>2</v>
      </c>
      <c r="V30" s="458">
        <f t="shared" si="18"/>
        <v>120</v>
      </c>
      <c r="W30" s="459">
        <f t="shared" si="3"/>
        <v>33.695652173913047</v>
      </c>
      <c r="X30" s="460">
        <v>260</v>
      </c>
      <c r="Y30" s="460">
        <v>78</v>
      </c>
      <c r="Z30" s="458">
        <v>0</v>
      </c>
      <c r="AA30" s="458">
        <f t="shared" si="19"/>
        <v>182</v>
      </c>
      <c r="AB30" s="459">
        <f t="shared" si="4"/>
        <v>30</v>
      </c>
      <c r="AC30" s="461">
        <v>235</v>
      </c>
      <c r="AD30" s="461">
        <v>68</v>
      </c>
      <c r="AE30" s="461">
        <v>0</v>
      </c>
      <c r="AF30" s="458">
        <f t="shared" si="20"/>
        <v>167</v>
      </c>
      <c r="AG30" s="459">
        <f t="shared" si="5"/>
        <v>28.936170212765955</v>
      </c>
      <c r="AH30" s="462">
        <v>142</v>
      </c>
      <c r="AI30" s="461">
        <v>58</v>
      </c>
      <c r="AJ30" s="461">
        <v>1</v>
      </c>
      <c r="AK30" s="458">
        <f t="shared" si="21"/>
        <v>83</v>
      </c>
      <c r="AL30" s="463">
        <f t="shared" si="6"/>
        <v>40.845070422535215</v>
      </c>
    </row>
    <row r="31" spans="2:38" ht="18" customHeight="1" x14ac:dyDescent="0.2">
      <c r="B31" s="450" t="s">
        <v>32</v>
      </c>
      <c r="C31" s="457"/>
      <c r="D31" s="458">
        <f t="shared" si="7"/>
        <v>205</v>
      </c>
      <c r="E31" s="458">
        <f t="shared" si="8"/>
        <v>76</v>
      </c>
      <c r="F31" s="458">
        <f t="shared" si="9"/>
        <v>0</v>
      </c>
      <c r="G31" s="458">
        <f t="shared" si="10"/>
        <v>129</v>
      </c>
      <c r="H31" s="459">
        <f t="shared" si="11"/>
        <v>37.073170731707314</v>
      </c>
      <c r="I31" s="458">
        <f t="shared" si="12"/>
        <v>93</v>
      </c>
      <c r="J31" s="458">
        <f t="shared" si="13"/>
        <v>32</v>
      </c>
      <c r="K31" s="458">
        <f t="shared" si="14"/>
        <v>0</v>
      </c>
      <c r="L31" s="458">
        <f t="shared" si="15"/>
        <v>61</v>
      </c>
      <c r="M31" s="459">
        <f t="shared" si="16"/>
        <v>34.408602150537639</v>
      </c>
      <c r="N31" s="458">
        <v>58</v>
      </c>
      <c r="O31" s="458">
        <v>23</v>
      </c>
      <c r="P31" s="458">
        <v>0</v>
      </c>
      <c r="Q31" s="458">
        <f t="shared" si="17"/>
        <v>35</v>
      </c>
      <c r="R31" s="459">
        <f t="shared" si="2"/>
        <v>39.655172413793103</v>
      </c>
      <c r="S31" s="460">
        <v>35</v>
      </c>
      <c r="T31" s="460">
        <v>9</v>
      </c>
      <c r="U31" s="458">
        <v>0</v>
      </c>
      <c r="V31" s="458">
        <f t="shared" si="18"/>
        <v>26</v>
      </c>
      <c r="W31" s="459">
        <f t="shared" si="3"/>
        <v>25.714285714285712</v>
      </c>
      <c r="X31" s="460">
        <v>112</v>
      </c>
      <c r="Y31" s="460">
        <v>44</v>
      </c>
      <c r="Z31" s="458">
        <v>0</v>
      </c>
      <c r="AA31" s="458">
        <f t="shared" si="19"/>
        <v>68</v>
      </c>
      <c r="AB31" s="459">
        <f t="shared" si="4"/>
        <v>39.285714285714285</v>
      </c>
      <c r="AC31" s="461">
        <v>98</v>
      </c>
      <c r="AD31" s="461">
        <v>39</v>
      </c>
      <c r="AE31" s="461">
        <v>0</v>
      </c>
      <c r="AF31" s="458">
        <f t="shared" si="20"/>
        <v>59</v>
      </c>
      <c r="AG31" s="459">
        <f t="shared" si="5"/>
        <v>39.795918367346935</v>
      </c>
      <c r="AH31" s="462">
        <v>72</v>
      </c>
      <c r="AI31" s="461">
        <v>28</v>
      </c>
      <c r="AJ31" s="461">
        <v>0</v>
      </c>
      <c r="AK31" s="458">
        <f t="shared" si="21"/>
        <v>44</v>
      </c>
      <c r="AL31" s="463">
        <f t="shared" si="6"/>
        <v>38.888888888888893</v>
      </c>
    </row>
    <row r="32" spans="2:38" ht="18" customHeight="1" x14ac:dyDescent="0.2">
      <c r="B32" s="450" t="s">
        <v>33</v>
      </c>
      <c r="C32" s="457"/>
      <c r="D32" s="458">
        <f t="shared" si="7"/>
        <v>49</v>
      </c>
      <c r="E32" s="458">
        <f t="shared" si="8"/>
        <v>16</v>
      </c>
      <c r="F32" s="458">
        <f t="shared" si="9"/>
        <v>0</v>
      </c>
      <c r="G32" s="458">
        <f t="shared" si="10"/>
        <v>33</v>
      </c>
      <c r="H32" s="459">
        <f t="shared" si="11"/>
        <v>32.653061224489797</v>
      </c>
      <c r="I32" s="458">
        <f t="shared" si="12"/>
        <v>31</v>
      </c>
      <c r="J32" s="458">
        <f t="shared" si="13"/>
        <v>8</v>
      </c>
      <c r="K32" s="458">
        <f t="shared" si="14"/>
        <v>0</v>
      </c>
      <c r="L32" s="458">
        <f t="shared" si="15"/>
        <v>23</v>
      </c>
      <c r="M32" s="459">
        <f t="shared" si="16"/>
        <v>25.806451612903224</v>
      </c>
      <c r="N32" s="458">
        <v>13</v>
      </c>
      <c r="O32" s="458">
        <v>3</v>
      </c>
      <c r="P32" s="458">
        <v>0</v>
      </c>
      <c r="Q32" s="458">
        <f t="shared" si="17"/>
        <v>10</v>
      </c>
      <c r="R32" s="459">
        <f t="shared" si="2"/>
        <v>23.076923076923077</v>
      </c>
      <c r="S32" s="460">
        <v>18</v>
      </c>
      <c r="T32" s="460">
        <v>5</v>
      </c>
      <c r="U32" s="458">
        <v>0</v>
      </c>
      <c r="V32" s="458">
        <f t="shared" si="18"/>
        <v>13</v>
      </c>
      <c r="W32" s="459">
        <f t="shared" si="3"/>
        <v>27.777777777777779</v>
      </c>
      <c r="X32" s="460">
        <v>18</v>
      </c>
      <c r="Y32" s="460">
        <v>8</v>
      </c>
      <c r="Z32" s="458">
        <v>0</v>
      </c>
      <c r="AA32" s="458">
        <f t="shared" si="19"/>
        <v>10</v>
      </c>
      <c r="AB32" s="459">
        <f t="shared" si="4"/>
        <v>44.444444444444443</v>
      </c>
      <c r="AC32" s="461">
        <v>14</v>
      </c>
      <c r="AD32" s="461">
        <v>7</v>
      </c>
      <c r="AE32" s="461">
        <v>0</v>
      </c>
      <c r="AF32" s="458">
        <f t="shared" si="20"/>
        <v>7</v>
      </c>
      <c r="AG32" s="459">
        <f t="shared" si="5"/>
        <v>50</v>
      </c>
      <c r="AH32" s="462">
        <v>17</v>
      </c>
      <c r="AI32" s="461">
        <v>4</v>
      </c>
      <c r="AJ32" s="461">
        <v>0</v>
      </c>
      <c r="AK32" s="458">
        <f t="shared" si="21"/>
        <v>13</v>
      </c>
      <c r="AL32" s="463">
        <f t="shared" si="6"/>
        <v>23.52941176470588</v>
      </c>
    </row>
    <row r="33" spans="2:38" ht="18" customHeight="1" x14ac:dyDescent="0.2">
      <c r="B33" s="450" t="s">
        <v>34</v>
      </c>
      <c r="C33" s="457"/>
      <c r="D33" s="458">
        <f t="shared" si="7"/>
        <v>61</v>
      </c>
      <c r="E33" s="458">
        <f t="shared" si="8"/>
        <v>18</v>
      </c>
      <c r="F33" s="458">
        <f t="shared" si="9"/>
        <v>0</v>
      </c>
      <c r="G33" s="458">
        <f t="shared" si="10"/>
        <v>43</v>
      </c>
      <c r="H33" s="459">
        <f t="shared" si="11"/>
        <v>29.508196721311474</v>
      </c>
      <c r="I33" s="458">
        <f t="shared" si="12"/>
        <v>34</v>
      </c>
      <c r="J33" s="458">
        <f t="shared" si="13"/>
        <v>9</v>
      </c>
      <c r="K33" s="458">
        <f t="shared" si="14"/>
        <v>0</v>
      </c>
      <c r="L33" s="458">
        <f t="shared" si="15"/>
        <v>25</v>
      </c>
      <c r="M33" s="459">
        <f t="shared" si="16"/>
        <v>26.47058823529412</v>
      </c>
      <c r="N33" s="458">
        <v>6</v>
      </c>
      <c r="O33" s="458">
        <v>1</v>
      </c>
      <c r="P33" s="458">
        <v>0</v>
      </c>
      <c r="Q33" s="458">
        <f t="shared" si="17"/>
        <v>5</v>
      </c>
      <c r="R33" s="459">
        <f t="shared" si="2"/>
        <v>16.666666666666664</v>
      </c>
      <c r="S33" s="460">
        <v>28</v>
      </c>
      <c r="T33" s="460">
        <v>8</v>
      </c>
      <c r="U33" s="458">
        <v>0</v>
      </c>
      <c r="V33" s="458">
        <f t="shared" si="18"/>
        <v>20</v>
      </c>
      <c r="W33" s="459">
        <f t="shared" si="3"/>
        <v>28.571428571428569</v>
      </c>
      <c r="X33" s="460">
        <v>27</v>
      </c>
      <c r="Y33" s="460">
        <v>9</v>
      </c>
      <c r="Z33" s="458">
        <v>0</v>
      </c>
      <c r="AA33" s="458">
        <f t="shared" si="19"/>
        <v>18</v>
      </c>
      <c r="AB33" s="459">
        <f t="shared" si="4"/>
        <v>33.333333333333329</v>
      </c>
      <c r="AC33" s="461">
        <v>23</v>
      </c>
      <c r="AD33" s="461">
        <v>8</v>
      </c>
      <c r="AE33" s="461">
        <v>0</v>
      </c>
      <c r="AF33" s="458">
        <f t="shared" si="20"/>
        <v>15</v>
      </c>
      <c r="AG33" s="459">
        <f t="shared" si="5"/>
        <v>34.782608695652172</v>
      </c>
      <c r="AH33" s="462">
        <v>10</v>
      </c>
      <c r="AI33" s="461">
        <v>2</v>
      </c>
      <c r="AJ33" s="461">
        <v>0</v>
      </c>
      <c r="AK33" s="458">
        <f t="shared" si="21"/>
        <v>8</v>
      </c>
      <c r="AL33" s="463">
        <f t="shared" si="6"/>
        <v>20</v>
      </c>
    </row>
    <row r="34" spans="2:38" ht="18" customHeight="1" x14ac:dyDescent="0.2">
      <c r="B34" s="450" t="s">
        <v>35</v>
      </c>
      <c r="C34" s="457"/>
      <c r="D34" s="458">
        <f t="shared" si="7"/>
        <v>29</v>
      </c>
      <c r="E34" s="458">
        <f t="shared" si="8"/>
        <v>8</v>
      </c>
      <c r="F34" s="458">
        <f t="shared" si="9"/>
        <v>0</v>
      </c>
      <c r="G34" s="458">
        <f t="shared" si="10"/>
        <v>21</v>
      </c>
      <c r="H34" s="459">
        <f t="shared" si="11"/>
        <v>27.586206896551722</v>
      </c>
      <c r="I34" s="458">
        <f t="shared" si="12"/>
        <v>14</v>
      </c>
      <c r="J34" s="458">
        <f t="shared" si="13"/>
        <v>6</v>
      </c>
      <c r="K34" s="458">
        <f t="shared" si="14"/>
        <v>0</v>
      </c>
      <c r="L34" s="458">
        <f t="shared" si="15"/>
        <v>8</v>
      </c>
      <c r="M34" s="459">
        <f t="shared" si="16"/>
        <v>42.857142857142854</v>
      </c>
      <c r="N34" s="458">
        <v>6</v>
      </c>
      <c r="O34" s="458">
        <v>3</v>
      </c>
      <c r="P34" s="458">
        <v>0</v>
      </c>
      <c r="Q34" s="458">
        <f t="shared" si="17"/>
        <v>3</v>
      </c>
      <c r="R34" s="459">
        <f t="shared" si="2"/>
        <v>50</v>
      </c>
      <c r="S34" s="460">
        <v>8</v>
      </c>
      <c r="T34" s="460">
        <v>3</v>
      </c>
      <c r="U34" s="458">
        <v>0</v>
      </c>
      <c r="V34" s="458">
        <f t="shared" si="18"/>
        <v>5</v>
      </c>
      <c r="W34" s="459">
        <f t="shared" si="3"/>
        <v>37.5</v>
      </c>
      <c r="X34" s="460">
        <v>15</v>
      </c>
      <c r="Y34" s="460">
        <v>2</v>
      </c>
      <c r="Z34" s="458">
        <v>0</v>
      </c>
      <c r="AA34" s="458">
        <f t="shared" si="19"/>
        <v>13</v>
      </c>
      <c r="AB34" s="459">
        <f t="shared" si="4"/>
        <v>13.333333333333334</v>
      </c>
      <c r="AC34" s="461">
        <v>13</v>
      </c>
      <c r="AD34" s="461">
        <v>2</v>
      </c>
      <c r="AE34" s="461">
        <v>0</v>
      </c>
      <c r="AF34" s="458">
        <f t="shared" si="20"/>
        <v>11</v>
      </c>
      <c r="AG34" s="459">
        <f t="shared" si="5"/>
        <v>15.384615384615385</v>
      </c>
      <c r="AH34" s="462">
        <v>8</v>
      </c>
      <c r="AI34" s="461">
        <v>3</v>
      </c>
      <c r="AJ34" s="461">
        <v>0</v>
      </c>
      <c r="AK34" s="458">
        <f t="shared" si="21"/>
        <v>5</v>
      </c>
      <c r="AL34" s="463">
        <f t="shared" si="6"/>
        <v>37.5</v>
      </c>
    </row>
    <row r="35" spans="2:38" ht="18" customHeight="1" x14ac:dyDescent="0.2">
      <c r="B35" s="450" t="s">
        <v>36</v>
      </c>
      <c r="C35" s="457"/>
      <c r="D35" s="458">
        <f t="shared" si="7"/>
        <v>36</v>
      </c>
      <c r="E35" s="458">
        <f t="shared" si="8"/>
        <v>19</v>
      </c>
      <c r="F35" s="458">
        <f t="shared" si="9"/>
        <v>0</v>
      </c>
      <c r="G35" s="458">
        <f t="shared" si="10"/>
        <v>17</v>
      </c>
      <c r="H35" s="459">
        <f t="shared" si="11"/>
        <v>52.777777777777779</v>
      </c>
      <c r="I35" s="458">
        <f t="shared" si="12"/>
        <v>18</v>
      </c>
      <c r="J35" s="458">
        <f t="shared" si="13"/>
        <v>10</v>
      </c>
      <c r="K35" s="458">
        <f t="shared" si="14"/>
        <v>0</v>
      </c>
      <c r="L35" s="458">
        <f t="shared" si="15"/>
        <v>8</v>
      </c>
      <c r="M35" s="459">
        <f t="shared" si="16"/>
        <v>55.555555555555557</v>
      </c>
      <c r="N35" s="458">
        <v>7</v>
      </c>
      <c r="O35" s="458">
        <v>3</v>
      </c>
      <c r="P35" s="458">
        <v>0</v>
      </c>
      <c r="Q35" s="458">
        <f t="shared" si="17"/>
        <v>4</v>
      </c>
      <c r="R35" s="459">
        <f t="shared" si="2"/>
        <v>42.857142857142854</v>
      </c>
      <c r="S35" s="460">
        <v>11</v>
      </c>
      <c r="T35" s="460">
        <v>7</v>
      </c>
      <c r="U35" s="458">
        <v>0</v>
      </c>
      <c r="V35" s="458">
        <f t="shared" si="18"/>
        <v>4</v>
      </c>
      <c r="W35" s="459">
        <f t="shared" si="3"/>
        <v>63.636363636363633</v>
      </c>
      <c r="X35" s="460">
        <v>18</v>
      </c>
      <c r="Y35" s="460">
        <v>9</v>
      </c>
      <c r="Z35" s="458">
        <v>0</v>
      </c>
      <c r="AA35" s="458">
        <f t="shared" si="19"/>
        <v>9</v>
      </c>
      <c r="AB35" s="459">
        <f t="shared" si="4"/>
        <v>50</v>
      </c>
      <c r="AC35" s="461">
        <v>15</v>
      </c>
      <c r="AD35" s="461">
        <v>9</v>
      </c>
      <c r="AE35" s="461">
        <v>0</v>
      </c>
      <c r="AF35" s="458">
        <f t="shared" si="20"/>
        <v>6</v>
      </c>
      <c r="AG35" s="459">
        <f t="shared" si="5"/>
        <v>60</v>
      </c>
      <c r="AH35" s="462">
        <v>10</v>
      </c>
      <c r="AI35" s="461">
        <v>3</v>
      </c>
      <c r="AJ35" s="461">
        <v>0</v>
      </c>
      <c r="AK35" s="458">
        <f t="shared" si="21"/>
        <v>7</v>
      </c>
      <c r="AL35" s="463">
        <f t="shared" si="6"/>
        <v>30</v>
      </c>
    </row>
    <row r="36" spans="2:38" ht="18" customHeight="1" x14ac:dyDescent="0.2">
      <c r="B36" s="450" t="s">
        <v>37</v>
      </c>
      <c r="C36" s="457"/>
      <c r="D36" s="458">
        <f t="shared" si="7"/>
        <v>90</v>
      </c>
      <c r="E36" s="458">
        <f t="shared" si="8"/>
        <v>27</v>
      </c>
      <c r="F36" s="458">
        <f t="shared" si="9"/>
        <v>0</v>
      </c>
      <c r="G36" s="458">
        <f t="shared" si="10"/>
        <v>63</v>
      </c>
      <c r="H36" s="459">
        <f t="shared" si="11"/>
        <v>30</v>
      </c>
      <c r="I36" s="458">
        <f t="shared" si="12"/>
        <v>58</v>
      </c>
      <c r="J36" s="458">
        <f t="shared" si="13"/>
        <v>15</v>
      </c>
      <c r="K36" s="458">
        <f t="shared" si="14"/>
        <v>0</v>
      </c>
      <c r="L36" s="458">
        <f t="shared" si="15"/>
        <v>43</v>
      </c>
      <c r="M36" s="459">
        <f t="shared" si="16"/>
        <v>25.862068965517242</v>
      </c>
      <c r="N36" s="458">
        <v>36</v>
      </c>
      <c r="O36" s="458">
        <v>11</v>
      </c>
      <c r="P36" s="458">
        <v>0</v>
      </c>
      <c r="Q36" s="458">
        <f t="shared" si="17"/>
        <v>25</v>
      </c>
      <c r="R36" s="459">
        <f t="shared" si="2"/>
        <v>30.555555555555557</v>
      </c>
      <c r="S36" s="460">
        <v>22</v>
      </c>
      <c r="T36" s="460">
        <v>4</v>
      </c>
      <c r="U36" s="458">
        <v>0</v>
      </c>
      <c r="V36" s="458">
        <f t="shared" si="18"/>
        <v>18</v>
      </c>
      <c r="W36" s="459">
        <f t="shared" si="3"/>
        <v>18.181818181818183</v>
      </c>
      <c r="X36" s="460">
        <v>32</v>
      </c>
      <c r="Y36" s="460">
        <v>12</v>
      </c>
      <c r="Z36" s="458">
        <v>0</v>
      </c>
      <c r="AA36" s="458">
        <f t="shared" si="19"/>
        <v>20</v>
      </c>
      <c r="AB36" s="459">
        <f t="shared" si="4"/>
        <v>37.5</v>
      </c>
      <c r="AC36" s="461">
        <v>30</v>
      </c>
      <c r="AD36" s="461">
        <v>11</v>
      </c>
      <c r="AE36" s="461">
        <v>0</v>
      </c>
      <c r="AF36" s="458">
        <f t="shared" si="20"/>
        <v>19</v>
      </c>
      <c r="AG36" s="459">
        <f t="shared" si="5"/>
        <v>36.666666666666664</v>
      </c>
      <c r="AH36" s="462">
        <v>38</v>
      </c>
      <c r="AI36" s="461">
        <v>12</v>
      </c>
      <c r="AJ36" s="461">
        <v>0</v>
      </c>
      <c r="AK36" s="458">
        <f t="shared" si="21"/>
        <v>26</v>
      </c>
      <c r="AL36" s="463">
        <f t="shared" si="6"/>
        <v>31.578947368421051</v>
      </c>
    </row>
    <row r="37" spans="2:38" ht="18" customHeight="1" x14ac:dyDescent="0.2">
      <c r="B37" s="450" t="s">
        <v>38</v>
      </c>
      <c r="C37" s="457"/>
      <c r="D37" s="458">
        <f t="shared" si="7"/>
        <v>116</v>
      </c>
      <c r="E37" s="458">
        <f t="shared" si="8"/>
        <v>56</v>
      </c>
      <c r="F37" s="458">
        <f t="shared" si="9"/>
        <v>1</v>
      </c>
      <c r="G37" s="458">
        <f t="shared" si="10"/>
        <v>59</v>
      </c>
      <c r="H37" s="459">
        <f t="shared" si="11"/>
        <v>48.275862068965516</v>
      </c>
      <c r="I37" s="458">
        <f t="shared" si="12"/>
        <v>42</v>
      </c>
      <c r="J37" s="458">
        <f t="shared" si="13"/>
        <v>18</v>
      </c>
      <c r="K37" s="458">
        <f t="shared" si="14"/>
        <v>1</v>
      </c>
      <c r="L37" s="458">
        <f t="shared" si="15"/>
        <v>23</v>
      </c>
      <c r="M37" s="459">
        <f t="shared" si="16"/>
        <v>42.857142857142854</v>
      </c>
      <c r="N37" s="458">
        <v>27</v>
      </c>
      <c r="O37" s="458">
        <v>12</v>
      </c>
      <c r="P37" s="458">
        <v>1</v>
      </c>
      <c r="Q37" s="458">
        <f t="shared" si="17"/>
        <v>14</v>
      </c>
      <c r="R37" s="459">
        <f t="shared" si="2"/>
        <v>44.444444444444443</v>
      </c>
      <c r="S37" s="460">
        <v>15</v>
      </c>
      <c r="T37" s="460">
        <v>6</v>
      </c>
      <c r="U37" s="458">
        <v>0</v>
      </c>
      <c r="V37" s="458">
        <f t="shared" si="18"/>
        <v>9</v>
      </c>
      <c r="W37" s="459">
        <f t="shared" si="3"/>
        <v>40</v>
      </c>
      <c r="X37" s="460">
        <v>74</v>
      </c>
      <c r="Y37" s="460">
        <v>38</v>
      </c>
      <c r="Z37" s="458">
        <v>0</v>
      </c>
      <c r="AA37" s="458">
        <f t="shared" si="19"/>
        <v>36</v>
      </c>
      <c r="AB37" s="459">
        <f t="shared" si="4"/>
        <v>51.351351351351347</v>
      </c>
      <c r="AC37" s="461">
        <v>63</v>
      </c>
      <c r="AD37" s="461">
        <v>32</v>
      </c>
      <c r="AE37" s="461">
        <v>0</v>
      </c>
      <c r="AF37" s="458">
        <f t="shared" si="20"/>
        <v>31</v>
      </c>
      <c r="AG37" s="459">
        <f t="shared" si="5"/>
        <v>50.793650793650791</v>
      </c>
      <c r="AH37" s="462">
        <v>38</v>
      </c>
      <c r="AI37" s="461">
        <v>18</v>
      </c>
      <c r="AJ37" s="461">
        <v>1</v>
      </c>
      <c r="AK37" s="458">
        <f t="shared" si="21"/>
        <v>19</v>
      </c>
      <c r="AL37" s="463">
        <f t="shared" si="6"/>
        <v>47.368421052631575</v>
      </c>
    </row>
    <row r="38" spans="2:38" ht="18" customHeight="1" x14ac:dyDescent="0.2">
      <c r="B38" s="450" t="s">
        <v>39</v>
      </c>
      <c r="C38" s="457"/>
      <c r="D38" s="458">
        <f t="shared" si="7"/>
        <v>80</v>
      </c>
      <c r="E38" s="458">
        <f t="shared" si="8"/>
        <v>25</v>
      </c>
      <c r="F38" s="458">
        <f t="shared" si="9"/>
        <v>0</v>
      </c>
      <c r="G38" s="458">
        <f t="shared" si="10"/>
        <v>55</v>
      </c>
      <c r="H38" s="459">
        <f t="shared" si="11"/>
        <v>31.25</v>
      </c>
      <c r="I38" s="458">
        <f t="shared" si="12"/>
        <v>53</v>
      </c>
      <c r="J38" s="458">
        <f t="shared" si="13"/>
        <v>18</v>
      </c>
      <c r="K38" s="458">
        <f t="shared" si="14"/>
        <v>0</v>
      </c>
      <c r="L38" s="458">
        <f t="shared" si="15"/>
        <v>35</v>
      </c>
      <c r="M38" s="459">
        <f t="shared" si="16"/>
        <v>33.962264150943398</v>
      </c>
      <c r="N38" s="458">
        <v>8</v>
      </c>
      <c r="O38" s="458">
        <v>4</v>
      </c>
      <c r="P38" s="458">
        <v>0</v>
      </c>
      <c r="Q38" s="458">
        <f t="shared" si="17"/>
        <v>4</v>
      </c>
      <c r="R38" s="459">
        <f t="shared" si="2"/>
        <v>50</v>
      </c>
      <c r="S38" s="460">
        <v>45</v>
      </c>
      <c r="T38" s="460">
        <v>14</v>
      </c>
      <c r="U38" s="458">
        <v>0</v>
      </c>
      <c r="V38" s="458">
        <f t="shared" si="18"/>
        <v>31</v>
      </c>
      <c r="W38" s="459">
        <f t="shared" si="3"/>
        <v>31.111111111111111</v>
      </c>
      <c r="X38" s="460">
        <v>27</v>
      </c>
      <c r="Y38" s="460">
        <v>7</v>
      </c>
      <c r="Z38" s="458">
        <v>0</v>
      </c>
      <c r="AA38" s="458">
        <f t="shared" si="19"/>
        <v>20</v>
      </c>
      <c r="AB38" s="459">
        <f t="shared" si="4"/>
        <v>25.925925925925924</v>
      </c>
      <c r="AC38" s="461">
        <v>25</v>
      </c>
      <c r="AD38" s="461">
        <v>7</v>
      </c>
      <c r="AE38" s="461">
        <v>0</v>
      </c>
      <c r="AF38" s="458">
        <f t="shared" si="20"/>
        <v>18</v>
      </c>
      <c r="AG38" s="459">
        <f t="shared" si="5"/>
        <v>28.000000000000004</v>
      </c>
      <c r="AH38" s="462">
        <v>10</v>
      </c>
      <c r="AI38" s="461">
        <v>4</v>
      </c>
      <c r="AJ38" s="461">
        <v>0</v>
      </c>
      <c r="AK38" s="458">
        <f t="shared" si="21"/>
        <v>6</v>
      </c>
      <c r="AL38" s="463">
        <f t="shared" si="6"/>
        <v>40</v>
      </c>
    </row>
    <row r="39" spans="2:38" ht="18" customHeight="1" x14ac:dyDescent="0.2">
      <c r="B39" s="450" t="s">
        <v>40</v>
      </c>
      <c r="C39" s="457"/>
      <c r="D39" s="458">
        <f t="shared" si="7"/>
        <v>25</v>
      </c>
      <c r="E39" s="458">
        <f t="shared" si="8"/>
        <v>13</v>
      </c>
      <c r="F39" s="458">
        <f t="shared" si="9"/>
        <v>0</v>
      </c>
      <c r="G39" s="458">
        <f t="shared" si="10"/>
        <v>12</v>
      </c>
      <c r="H39" s="459">
        <f t="shared" si="11"/>
        <v>52</v>
      </c>
      <c r="I39" s="458">
        <f t="shared" si="12"/>
        <v>12</v>
      </c>
      <c r="J39" s="458">
        <f t="shared" si="13"/>
        <v>6</v>
      </c>
      <c r="K39" s="458">
        <f t="shared" si="14"/>
        <v>0</v>
      </c>
      <c r="L39" s="458">
        <f t="shared" si="15"/>
        <v>6</v>
      </c>
      <c r="M39" s="459">
        <f t="shared" si="16"/>
        <v>50</v>
      </c>
      <c r="N39" s="458">
        <v>1</v>
      </c>
      <c r="O39" s="458">
        <v>1</v>
      </c>
      <c r="P39" s="458">
        <v>0</v>
      </c>
      <c r="Q39" s="458">
        <f t="shared" si="17"/>
        <v>0</v>
      </c>
      <c r="R39" s="459">
        <f t="shared" si="2"/>
        <v>100</v>
      </c>
      <c r="S39" s="460">
        <v>11</v>
      </c>
      <c r="T39" s="460">
        <v>5</v>
      </c>
      <c r="U39" s="458">
        <v>0</v>
      </c>
      <c r="V39" s="458">
        <f t="shared" si="18"/>
        <v>6</v>
      </c>
      <c r="W39" s="459">
        <f t="shared" si="3"/>
        <v>45.454545454545453</v>
      </c>
      <c r="X39" s="460">
        <v>13</v>
      </c>
      <c r="Y39" s="460">
        <v>7</v>
      </c>
      <c r="Z39" s="458">
        <v>0</v>
      </c>
      <c r="AA39" s="458">
        <f t="shared" si="19"/>
        <v>6</v>
      </c>
      <c r="AB39" s="459">
        <f t="shared" si="4"/>
        <v>53.846153846153847</v>
      </c>
      <c r="AC39" s="461">
        <v>13</v>
      </c>
      <c r="AD39" s="461">
        <v>7</v>
      </c>
      <c r="AE39" s="461">
        <v>0</v>
      </c>
      <c r="AF39" s="458">
        <f t="shared" si="20"/>
        <v>6</v>
      </c>
      <c r="AG39" s="459">
        <f t="shared" si="5"/>
        <v>53.846153846153847</v>
      </c>
      <c r="AH39" s="462">
        <v>1</v>
      </c>
      <c r="AI39" s="461">
        <v>1</v>
      </c>
      <c r="AJ39" s="461">
        <v>0</v>
      </c>
      <c r="AK39" s="458">
        <f t="shared" si="21"/>
        <v>0</v>
      </c>
      <c r="AL39" s="463">
        <f t="shared" si="6"/>
        <v>100</v>
      </c>
    </row>
    <row r="40" spans="2:38" ht="18" customHeight="1" x14ac:dyDescent="0.2">
      <c r="B40" s="450" t="s">
        <v>41</v>
      </c>
      <c r="C40" s="457"/>
      <c r="D40" s="458">
        <f t="shared" si="7"/>
        <v>52</v>
      </c>
      <c r="E40" s="458">
        <f t="shared" si="8"/>
        <v>18</v>
      </c>
      <c r="F40" s="458">
        <f t="shared" si="9"/>
        <v>0</v>
      </c>
      <c r="G40" s="458">
        <f t="shared" si="10"/>
        <v>34</v>
      </c>
      <c r="H40" s="459">
        <f t="shared" si="11"/>
        <v>34.615384615384613</v>
      </c>
      <c r="I40" s="458">
        <f t="shared" si="12"/>
        <v>32</v>
      </c>
      <c r="J40" s="458">
        <f t="shared" si="13"/>
        <v>12</v>
      </c>
      <c r="K40" s="458">
        <f t="shared" si="14"/>
        <v>0</v>
      </c>
      <c r="L40" s="458">
        <f t="shared" si="15"/>
        <v>20</v>
      </c>
      <c r="M40" s="459">
        <f t="shared" si="16"/>
        <v>37.5</v>
      </c>
      <c r="N40" s="458">
        <v>13</v>
      </c>
      <c r="O40" s="458">
        <v>10</v>
      </c>
      <c r="P40" s="458">
        <v>0</v>
      </c>
      <c r="Q40" s="458">
        <f t="shared" si="17"/>
        <v>3</v>
      </c>
      <c r="R40" s="459">
        <f t="shared" si="2"/>
        <v>76.923076923076934</v>
      </c>
      <c r="S40" s="460">
        <v>19</v>
      </c>
      <c r="T40" s="460">
        <v>2</v>
      </c>
      <c r="U40" s="458">
        <v>0</v>
      </c>
      <c r="V40" s="458">
        <f t="shared" si="18"/>
        <v>17</v>
      </c>
      <c r="W40" s="459">
        <f t="shared" si="3"/>
        <v>10.526315789473683</v>
      </c>
      <c r="X40" s="460">
        <v>20</v>
      </c>
      <c r="Y40" s="460">
        <v>6</v>
      </c>
      <c r="Z40" s="458">
        <v>0</v>
      </c>
      <c r="AA40" s="458">
        <f t="shared" si="19"/>
        <v>14</v>
      </c>
      <c r="AB40" s="459">
        <f t="shared" si="4"/>
        <v>30</v>
      </c>
      <c r="AC40" s="461">
        <v>16</v>
      </c>
      <c r="AD40" s="461">
        <v>4</v>
      </c>
      <c r="AE40" s="461">
        <v>0</v>
      </c>
      <c r="AF40" s="458">
        <f t="shared" si="20"/>
        <v>12</v>
      </c>
      <c r="AG40" s="459">
        <f t="shared" si="5"/>
        <v>25</v>
      </c>
      <c r="AH40" s="462">
        <v>17</v>
      </c>
      <c r="AI40" s="461">
        <v>12</v>
      </c>
      <c r="AJ40" s="461">
        <v>0</v>
      </c>
      <c r="AK40" s="458">
        <f t="shared" si="21"/>
        <v>5</v>
      </c>
      <c r="AL40" s="463">
        <f t="shared" si="6"/>
        <v>70.588235294117652</v>
      </c>
    </row>
    <row r="41" spans="2:38" ht="18" customHeight="1" x14ac:dyDescent="0.2">
      <c r="B41" s="450" t="s">
        <v>42</v>
      </c>
      <c r="C41" s="457"/>
      <c r="D41" s="458">
        <f t="shared" si="7"/>
        <v>82</v>
      </c>
      <c r="E41" s="458">
        <f t="shared" si="8"/>
        <v>32</v>
      </c>
      <c r="F41" s="458">
        <f t="shared" si="9"/>
        <v>0</v>
      </c>
      <c r="G41" s="458">
        <f t="shared" si="10"/>
        <v>50</v>
      </c>
      <c r="H41" s="459">
        <f t="shared" si="11"/>
        <v>39.024390243902438</v>
      </c>
      <c r="I41" s="458">
        <f t="shared" si="12"/>
        <v>47</v>
      </c>
      <c r="J41" s="458">
        <f t="shared" si="13"/>
        <v>18</v>
      </c>
      <c r="K41" s="458">
        <f t="shared" si="14"/>
        <v>0</v>
      </c>
      <c r="L41" s="458">
        <f t="shared" si="15"/>
        <v>29</v>
      </c>
      <c r="M41" s="459">
        <f t="shared" si="16"/>
        <v>38.297872340425535</v>
      </c>
      <c r="N41" s="458">
        <v>25</v>
      </c>
      <c r="O41" s="458">
        <v>11</v>
      </c>
      <c r="P41" s="458">
        <v>0</v>
      </c>
      <c r="Q41" s="458">
        <f t="shared" si="17"/>
        <v>14</v>
      </c>
      <c r="R41" s="459">
        <f t="shared" si="2"/>
        <v>44</v>
      </c>
      <c r="S41" s="460">
        <v>22</v>
      </c>
      <c r="T41" s="460">
        <v>7</v>
      </c>
      <c r="U41" s="458">
        <v>0</v>
      </c>
      <c r="V41" s="458">
        <f t="shared" si="18"/>
        <v>15</v>
      </c>
      <c r="W41" s="459">
        <f t="shared" si="3"/>
        <v>31.818181818181817</v>
      </c>
      <c r="X41" s="460">
        <v>35</v>
      </c>
      <c r="Y41" s="460">
        <v>14</v>
      </c>
      <c r="Z41" s="458">
        <v>0</v>
      </c>
      <c r="AA41" s="458">
        <f t="shared" si="19"/>
        <v>21</v>
      </c>
      <c r="AB41" s="459">
        <f t="shared" si="4"/>
        <v>40</v>
      </c>
      <c r="AC41" s="461">
        <v>32</v>
      </c>
      <c r="AD41" s="461">
        <v>13</v>
      </c>
      <c r="AE41" s="461">
        <v>0</v>
      </c>
      <c r="AF41" s="458">
        <f t="shared" si="20"/>
        <v>19</v>
      </c>
      <c r="AG41" s="459">
        <f t="shared" si="5"/>
        <v>40.625</v>
      </c>
      <c r="AH41" s="462">
        <v>28</v>
      </c>
      <c r="AI41" s="461">
        <v>12</v>
      </c>
      <c r="AJ41" s="461">
        <v>0</v>
      </c>
      <c r="AK41" s="458">
        <f t="shared" si="21"/>
        <v>16</v>
      </c>
      <c r="AL41" s="463">
        <f t="shared" si="6"/>
        <v>42.857142857142854</v>
      </c>
    </row>
    <row r="42" spans="2:38" ht="18" customHeight="1" x14ac:dyDescent="0.2">
      <c r="B42" s="450" t="s">
        <v>43</v>
      </c>
      <c r="C42" s="457"/>
      <c r="D42" s="458">
        <f t="shared" si="7"/>
        <v>24</v>
      </c>
      <c r="E42" s="458">
        <f t="shared" si="8"/>
        <v>12</v>
      </c>
      <c r="F42" s="458">
        <f t="shared" si="9"/>
        <v>0</v>
      </c>
      <c r="G42" s="458">
        <f t="shared" si="10"/>
        <v>12</v>
      </c>
      <c r="H42" s="459">
        <f t="shared" si="11"/>
        <v>50</v>
      </c>
      <c r="I42" s="458">
        <f t="shared" si="12"/>
        <v>17</v>
      </c>
      <c r="J42" s="458">
        <f t="shared" si="13"/>
        <v>7</v>
      </c>
      <c r="K42" s="458">
        <f t="shared" si="14"/>
        <v>0</v>
      </c>
      <c r="L42" s="458">
        <f t="shared" si="15"/>
        <v>10</v>
      </c>
      <c r="M42" s="459">
        <f t="shared" si="16"/>
        <v>41.17647058823529</v>
      </c>
      <c r="N42" s="458">
        <v>9</v>
      </c>
      <c r="O42" s="458">
        <v>5</v>
      </c>
      <c r="P42" s="458">
        <v>0</v>
      </c>
      <c r="Q42" s="458">
        <f t="shared" si="17"/>
        <v>4</v>
      </c>
      <c r="R42" s="459">
        <f t="shared" si="2"/>
        <v>55.555555555555557</v>
      </c>
      <c r="S42" s="460">
        <v>8</v>
      </c>
      <c r="T42" s="460">
        <v>2</v>
      </c>
      <c r="U42" s="458">
        <v>0</v>
      </c>
      <c r="V42" s="458">
        <f t="shared" si="18"/>
        <v>6</v>
      </c>
      <c r="W42" s="459">
        <f t="shared" si="3"/>
        <v>25</v>
      </c>
      <c r="X42" s="460">
        <v>7</v>
      </c>
      <c r="Y42" s="460">
        <v>5</v>
      </c>
      <c r="Z42" s="458">
        <v>0</v>
      </c>
      <c r="AA42" s="458">
        <f t="shared" si="19"/>
        <v>2</v>
      </c>
      <c r="AB42" s="459">
        <f t="shared" si="4"/>
        <v>71.428571428571431</v>
      </c>
      <c r="AC42" s="461">
        <v>7</v>
      </c>
      <c r="AD42" s="461">
        <v>5</v>
      </c>
      <c r="AE42" s="461">
        <v>0</v>
      </c>
      <c r="AF42" s="458">
        <f t="shared" si="20"/>
        <v>2</v>
      </c>
      <c r="AG42" s="459">
        <f t="shared" si="5"/>
        <v>71.428571428571431</v>
      </c>
      <c r="AH42" s="462">
        <v>9</v>
      </c>
      <c r="AI42" s="461">
        <v>5</v>
      </c>
      <c r="AJ42" s="461">
        <v>0</v>
      </c>
      <c r="AK42" s="458">
        <f t="shared" si="21"/>
        <v>4</v>
      </c>
      <c r="AL42" s="463">
        <f t="shared" si="6"/>
        <v>55.555555555555557</v>
      </c>
    </row>
    <row r="43" spans="2:38" ht="18" customHeight="1" x14ac:dyDescent="0.2">
      <c r="B43" s="450" t="s">
        <v>44</v>
      </c>
      <c r="C43" s="457"/>
      <c r="D43" s="458">
        <f t="shared" si="7"/>
        <v>295</v>
      </c>
      <c r="E43" s="458">
        <f t="shared" si="8"/>
        <v>101</v>
      </c>
      <c r="F43" s="458">
        <f t="shared" si="9"/>
        <v>1</v>
      </c>
      <c r="G43" s="458">
        <f t="shared" si="10"/>
        <v>193</v>
      </c>
      <c r="H43" s="459">
        <f t="shared" si="11"/>
        <v>34.237288135593218</v>
      </c>
      <c r="I43" s="458">
        <f t="shared" si="12"/>
        <v>224</v>
      </c>
      <c r="J43" s="458">
        <f t="shared" si="13"/>
        <v>77</v>
      </c>
      <c r="K43" s="458">
        <f t="shared" si="14"/>
        <v>0</v>
      </c>
      <c r="L43" s="458">
        <f t="shared" si="15"/>
        <v>147</v>
      </c>
      <c r="M43" s="459">
        <f t="shared" si="16"/>
        <v>34.375</v>
      </c>
      <c r="N43" s="458">
        <v>81</v>
      </c>
      <c r="O43" s="458">
        <v>36</v>
      </c>
      <c r="P43" s="458">
        <v>0</v>
      </c>
      <c r="Q43" s="458">
        <f t="shared" si="17"/>
        <v>45</v>
      </c>
      <c r="R43" s="459">
        <f t="shared" si="2"/>
        <v>44.444444444444443</v>
      </c>
      <c r="S43" s="460">
        <v>143</v>
      </c>
      <c r="T43" s="460">
        <v>41</v>
      </c>
      <c r="U43" s="458">
        <v>0</v>
      </c>
      <c r="V43" s="458">
        <f t="shared" si="18"/>
        <v>102</v>
      </c>
      <c r="W43" s="459">
        <f t="shared" si="3"/>
        <v>28.671328671328673</v>
      </c>
      <c r="X43" s="460">
        <v>71</v>
      </c>
      <c r="Y43" s="460">
        <v>24</v>
      </c>
      <c r="Z43" s="458">
        <v>1</v>
      </c>
      <c r="AA43" s="458">
        <f t="shared" si="19"/>
        <v>46</v>
      </c>
      <c r="AB43" s="459">
        <f t="shared" si="4"/>
        <v>33.802816901408448</v>
      </c>
      <c r="AC43" s="461">
        <v>68</v>
      </c>
      <c r="AD43" s="461">
        <v>22</v>
      </c>
      <c r="AE43" s="461">
        <v>1</v>
      </c>
      <c r="AF43" s="458">
        <f t="shared" si="20"/>
        <v>45</v>
      </c>
      <c r="AG43" s="459">
        <f t="shared" si="5"/>
        <v>32.352941176470587</v>
      </c>
      <c r="AH43" s="462">
        <v>84</v>
      </c>
      <c r="AI43" s="461">
        <v>38</v>
      </c>
      <c r="AJ43" s="461">
        <v>0</v>
      </c>
      <c r="AK43" s="458">
        <f t="shared" si="21"/>
        <v>46</v>
      </c>
      <c r="AL43" s="463">
        <f t="shared" si="6"/>
        <v>45.238095238095241</v>
      </c>
    </row>
    <row r="44" spans="2:38" ht="18" customHeight="1" x14ac:dyDescent="0.2">
      <c r="B44" s="450" t="s">
        <v>45</v>
      </c>
      <c r="C44" s="457"/>
      <c r="D44" s="458">
        <f t="shared" si="7"/>
        <v>64</v>
      </c>
      <c r="E44" s="458">
        <f t="shared" si="8"/>
        <v>16</v>
      </c>
      <c r="F44" s="458">
        <f t="shared" si="9"/>
        <v>1</v>
      </c>
      <c r="G44" s="458">
        <f t="shared" si="10"/>
        <v>47</v>
      </c>
      <c r="H44" s="459">
        <f t="shared" si="11"/>
        <v>25</v>
      </c>
      <c r="I44" s="458">
        <f t="shared" si="12"/>
        <v>59</v>
      </c>
      <c r="J44" s="458">
        <f t="shared" si="13"/>
        <v>16</v>
      </c>
      <c r="K44" s="458">
        <f t="shared" si="14"/>
        <v>1</v>
      </c>
      <c r="L44" s="458">
        <f t="shared" si="15"/>
        <v>42</v>
      </c>
      <c r="M44" s="459">
        <f t="shared" si="16"/>
        <v>27.118644067796609</v>
      </c>
      <c r="N44" s="458">
        <v>15</v>
      </c>
      <c r="O44" s="458">
        <v>4</v>
      </c>
      <c r="P44" s="458">
        <v>0</v>
      </c>
      <c r="Q44" s="458">
        <f t="shared" si="17"/>
        <v>11</v>
      </c>
      <c r="R44" s="459">
        <f t="shared" si="2"/>
        <v>26.666666666666668</v>
      </c>
      <c r="S44" s="460">
        <v>44</v>
      </c>
      <c r="T44" s="460">
        <v>12</v>
      </c>
      <c r="U44" s="458">
        <v>1</v>
      </c>
      <c r="V44" s="458">
        <f t="shared" si="18"/>
        <v>31</v>
      </c>
      <c r="W44" s="459">
        <f t="shared" si="3"/>
        <v>27.27272727272727</v>
      </c>
      <c r="X44" s="460">
        <v>5</v>
      </c>
      <c r="Y44" s="460">
        <v>0</v>
      </c>
      <c r="Z44" s="458">
        <v>0</v>
      </c>
      <c r="AA44" s="458">
        <f t="shared" si="19"/>
        <v>5</v>
      </c>
      <c r="AB44" s="459">
        <f t="shared" si="4"/>
        <v>0</v>
      </c>
      <c r="AC44" s="461">
        <v>4</v>
      </c>
      <c r="AD44" s="461">
        <v>0</v>
      </c>
      <c r="AE44" s="461">
        <v>0</v>
      </c>
      <c r="AF44" s="458">
        <f t="shared" si="20"/>
        <v>4</v>
      </c>
      <c r="AG44" s="459">
        <f t="shared" si="5"/>
        <v>0</v>
      </c>
      <c r="AH44" s="462">
        <v>16</v>
      </c>
      <c r="AI44" s="461">
        <v>4</v>
      </c>
      <c r="AJ44" s="461">
        <v>0</v>
      </c>
      <c r="AK44" s="458">
        <f t="shared" si="21"/>
        <v>12</v>
      </c>
      <c r="AL44" s="463">
        <f t="shared" si="6"/>
        <v>25</v>
      </c>
    </row>
    <row r="45" spans="2:38" ht="18" customHeight="1" x14ac:dyDescent="0.2">
      <c r="B45" s="450" t="s">
        <v>46</v>
      </c>
      <c r="C45" s="457"/>
      <c r="D45" s="458">
        <f t="shared" si="7"/>
        <v>73</v>
      </c>
      <c r="E45" s="458">
        <f t="shared" si="8"/>
        <v>27</v>
      </c>
      <c r="F45" s="458">
        <f t="shared" si="9"/>
        <v>0</v>
      </c>
      <c r="G45" s="458">
        <f t="shared" si="10"/>
        <v>46</v>
      </c>
      <c r="H45" s="459">
        <f t="shared" si="11"/>
        <v>36.986301369863014</v>
      </c>
      <c r="I45" s="458">
        <f t="shared" si="12"/>
        <v>41</v>
      </c>
      <c r="J45" s="458">
        <f t="shared" si="13"/>
        <v>14</v>
      </c>
      <c r="K45" s="458">
        <f t="shared" si="14"/>
        <v>0</v>
      </c>
      <c r="L45" s="458">
        <f t="shared" si="15"/>
        <v>27</v>
      </c>
      <c r="M45" s="459">
        <f t="shared" si="16"/>
        <v>34.146341463414636</v>
      </c>
      <c r="N45" s="458">
        <v>14</v>
      </c>
      <c r="O45" s="458">
        <v>5</v>
      </c>
      <c r="P45" s="458">
        <v>0</v>
      </c>
      <c r="Q45" s="458">
        <f t="shared" si="17"/>
        <v>9</v>
      </c>
      <c r="R45" s="459">
        <f t="shared" si="2"/>
        <v>35.714285714285715</v>
      </c>
      <c r="S45" s="460">
        <v>27</v>
      </c>
      <c r="T45" s="460">
        <v>9</v>
      </c>
      <c r="U45" s="458">
        <v>0</v>
      </c>
      <c r="V45" s="458">
        <f t="shared" si="18"/>
        <v>18</v>
      </c>
      <c r="W45" s="459">
        <f t="shared" si="3"/>
        <v>33.333333333333329</v>
      </c>
      <c r="X45" s="460">
        <v>32</v>
      </c>
      <c r="Y45" s="460">
        <v>13</v>
      </c>
      <c r="Z45" s="458">
        <v>0</v>
      </c>
      <c r="AA45" s="458">
        <f t="shared" si="19"/>
        <v>19</v>
      </c>
      <c r="AB45" s="459">
        <f t="shared" si="4"/>
        <v>40.625</v>
      </c>
      <c r="AC45" s="461">
        <v>28</v>
      </c>
      <c r="AD45" s="461">
        <v>11</v>
      </c>
      <c r="AE45" s="461">
        <v>0</v>
      </c>
      <c r="AF45" s="458">
        <f t="shared" si="20"/>
        <v>17</v>
      </c>
      <c r="AG45" s="459">
        <f t="shared" si="5"/>
        <v>39.285714285714285</v>
      </c>
      <c r="AH45" s="462">
        <v>18</v>
      </c>
      <c r="AI45" s="461">
        <v>7</v>
      </c>
      <c r="AJ45" s="461">
        <v>0</v>
      </c>
      <c r="AK45" s="458">
        <f t="shared" si="21"/>
        <v>11</v>
      </c>
      <c r="AL45" s="463">
        <f t="shared" si="6"/>
        <v>38.888888888888893</v>
      </c>
    </row>
    <row r="46" spans="2:38" ht="18" customHeight="1" x14ac:dyDescent="0.2">
      <c r="B46" s="450" t="s">
        <v>47</v>
      </c>
      <c r="C46" s="457"/>
      <c r="D46" s="458">
        <f t="shared" si="7"/>
        <v>127</v>
      </c>
      <c r="E46" s="458">
        <f t="shared" si="8"/>
        <v>54</v>
      </c>
      <c r="F46" s="458">
        <f t="shared" si="9"/>
        <v>6</v>
      </c>
      <c r="G46" s="458">
        <f t="shared" si="10"/>
        <v>67</v>
      </c>
      <c r="H46" s="459">
        <f t="shared" si="11"/>
        <v>42.519685039370081</v>
      </c>
      <c r="I46" s="458">
        <f t="shared" si="12"/>
        <v>93</v>
      </c>
      <c r="J46" s="458">
        <f t="shared" si="13"/>
        <v>36</v>
      </c>
      <c r="K46" s="458">
        <f t="shared" si="14"/>
        <v>6</v>
      </c>
      <c r="L46" s="458">
        <f t="shared" si="15"/>
        <v>51</v>
      </c>
      <c r="M46" s="459">
        <f t="shared" si="16"/>
        <v>38.70967741935484</v>
      </c>
      <c r="N46" s="458">
        <v>20</v>
      </c>
      <c r="O46" s="458">
        <v>9</v>
      </c>
      <c r="P46" s="458">
        <v>1</v>
      </c>
      <c r="Q46" s="458">
        <f t="shared" si="17"/>
        <v>10</v>
      </c>
      <c r="R46" s="459">
        <f t="shared" si="2"/>
        <v>45</v>
      </c>
      <c r="S46" s="460">
        <v>73</v>
      </c>
      <c r="T46" s="460">
        <v>27</v>
      </c>
      <c r="U46" s="458">
        <v>5</v>
      </c>
      <c r="V46" s="458">
        <f t="shared" si="18"/>
        <v>41</v>
      </c>
      <c r="W46" s="459">
        <f t="shared" si="3"/>
        <v>36.986301369863014</v>
      </c>
      <c r="X46" s="460">
        <v>34</v>
      </c>
      <c r="Y46" s="460">
        <v>18</v>
      </c>
      <c r="Z46" s="458">
        <v>0</v>
      </c>
      <c r="AA46" s="458">
        <f t="shared" si="19"/>
        <v>16</v>
      </c>
      <c r="AB46" s="459">
        <f t="shared" si="4"/>
        <v>52.941176470588239</v>
      </c>
      <c r="AC46" s="461">
        <v>28</v>
      </c>
      <c r="AD46" s="461">
        <v>17</v>
      </c>
      <c r="AE46" s="461">
        <v>0</v>
      </c>
      <c r="AF46" s="458">
        <f t="shared" si="20"/>
        <v>11</v>
      </c>
      <c r="AG46" s="459">
        <f t="shared" si="5"/>
        <v>60.714285714285708</v>
      </c>
      <c r="AH46" s="462">
        <v>26</v>
      </c>
      <c r="AI46" s="461">
        <v>10</v>
      </c>
      <c r="AJ46" s="461">
        <v>1</v>
      </c>
      <c r="AK46" s="458">
        <f t="shared" si="21"/>
        <v>15</v>
      </c>
      <c r="AL46" s="463">
        <f t="shared" si="6"/>
        <v>38.461538461538467</v>
      </c>
    </row>
    <row r="47" spans="2:38" ht="18" customHeight="1" x14ac:dyDescent="0.2">
      <c r="B47" s="450" t="s">
        <v>48</v>
      </c>
      <c r="C47" s="457"/>
      <c r="D47" s="458">
        <f t="shared" si="7"/>
        <v>81</v>
      </c>
      <c r="E47" s="458">
        <f t="shared" si="8"/>
        <v>25</v>
      </c>
      <c r="F47" s="458">
        <f t="shared" si="9"/>
        <v>0</v>
      </c>
      <c r="G47" s="458">
        <f t="shared" si="10"/>
        <v>56</v>
      </c>
      <c r="H47" s="459">
        <f t="shared" si="11"/>
        <v>30.864197530864196</v>
      </c>
      <c r="I47" s="458">
        <f t="shared" si="12"/>
        <v>69</v>
      </c>
      <c r="J47" s="458">
        <f t="shared" si="13"/>
        <v>21</v>
      </c>
      <c r="K47" s="458">
        <f t="shared" si="14"/>
        <v>0</v>
      </c>
      <c r="L47" s="458">
        <f t="shared" si="15"/>
        <v>48</v>
      </c>
      <c r="M47" s="459">
        <f t="shared" si="16"/>
        <v>30.434782608695656</v>
      </c>
      <c r="N47" s="458">
        <v>12</v>
      </c>
      <c r="O47" s="458">
        <v>4</v>
      </c>
      <c r="P47" s="458">
        <v>0</v>
      </c>
      <c r="Q47" s="458">
        <f t="shared" si="17"/>
        <v>8</v>
      </c>
      <c r="R47" s="459">
        <f t="shared" si="2"/>
        <v>33.333333333333329</v>
      </c>
      <c r="S47" s="460">
        <v>57</v>
      </c>
      <c r="T47" s="460">
        <v>17</v>
      </c>
      <c r="U47" s="458">
        <v>0</v>
      </c>
      <c r="V47" s="458">
        <f t="shared" si="18"/>
        <v>40</v>
      </c>
      <c r="W47" s="459">
        <f t="shared" si="3"/>
        <v>29.82456140350877</v>
      </c>
      <c r="X47" s="460">
        <v>12</v>
      </c>
      <c r="Y47" s="460">
        <v>4</v>
      </c>
      <c r="Z47" s="458">
        <v>0</v>
      </c>
      <c r="AA47" s="458">
        <f t="shared" si="19"/>
        <v>8</v>
      </c>
      <c r="AB47" s="459">
        <f t="shared" si="4"/>
        <v>33.333333333333329</v>
      </c>
      <c r="AC47" s="461">
        <v>12</v>
      </c>
      <c r="AD47" s="461">
        <v>4</v>
      </c>
      <c r="AE47" s="461">
        <v>0</v>
      </c>
      <c r="AF47" s="458">
        <f t="shared" si="20"/>
        <v>8</v>
      </c>
      <c r="AG47" s="459">
        <f t="shared" si="5"/>
        <v>33.333333333333329</v>
      </c>
      <c r="AH47" s="462">
        <v>12</v>
      </c>
      <c r="AI47" s="461">
        <v>4</v>
      </c>
      <c r="AJ47" s="461">
        <v>0</v>
      </c>
      <c r="AK47" s="458">
        <f t="shared" si="21"/>
        <v>8</v>
      </c>
      <c r="AL47" s="463">
        <f t="shared" si="6"/>
        <v>33.333333333333329</v>
      </c>
    </row>
    <row r="48" spans="2:38" ht="18" customHeight="1" x14ac:dyDescent="0.2">
      <c r="B48" s="450" t="s">
        <v>49</v>
      </c>
      <c r="C48" s="457"/>
      <c r="D48" s="458">
        <f t="shared" si="7"/>
        <v>98</v>
      </c>
      <c r="E48" s="458">
        <f t="shared" si="8"/>
        <v>21</v>
      </c>
      <c r="F48" s="458">
        <f t="shared" si="9"/>
        <v>0</v>
      </c>
      <c r="G48" s="458">
        <f t="shared" si="10"/>
        <v>77</v>
      </c>
      <c r="H48" s="459">
        <f t="shared" si="11"/>
        <v>21.428571428571427</v>
      </c>
      <c r="I48" s="458">
        <f t="shared" si="12"/>
        <v>91</v>
      </c>
      <c r="J48" s="458">
        <f t="shared" si="13"/>
        <v>20</v>
      </c>
      <c r="K48" s="458">
        <f t="shared" si="14"/>
        <v>0</v>
      </c>
      <c r="L48" s="458">
        <f t="shared" si="15"/>
        <v>71</v>
      </c>
      <c r="M48" s="459">
        <f t="shared" si="16"/>
        <v>21.978021978021978</v>
      </c>
      <c r="N48" s="458">
        <v>15</v>
      </c>
      <c r="O48" s="458">
        <v>3</v>
      </c>
      <c r="P48" s="458">
        <v>0</v>
      </c>
      <c r="Q48" s="458">
        <f t="shared" si="17"/>
        <v>12</v>
      </c>
      <c r="R48" s="459">
        <f t="shared" si="2"/>
        <v>20</v>
      </c>
      <c r="S48" s="460">
        <v>76</v>
      </c>
      <c r="T48" s="460">
        <v>17</v>
      </c>
      <c r="U48" s="458">
        <v>0</v>
      </c>
      <c r="V48" s="458">
        <f t="shared" si="18"/>
        <v>59</v>
      </c>
      <c r="W48" s="459">
        <f t="shared" si="3"/>
        <v>22.368421052631579</v>
      </c>
      <c r="X48" s="460">
        <v>7</v>
      </c>
      <c r="Y48" s="460">
        <v>1</v>
      </c>
      <c r="Z48" s="458">
        <v>0</v>
      </c>
      <c r="AA48" s="458">
        <f t="shared" si="19"/>
        <v>6</v>
      </c>
      <c r="AB48" s="459">
        <f t="shared" si="4"/>
        <v>14.285714285714285</v>
      </c>
      <c r="AC48" s="461">
        <v>7</v>
      </c>
      <c r="AD48" s="461">
        <v>1</v>
      </c>
      <c r="AE48" s="461">
        <v>0</v>
      </c>
      <c r="AF48" s="458">
        <f t="shared" si="20"/>
        <v>6</v>
      </c>
      <c r="AG48" s="459">
        <f t="shared" si="5"/>
        <v>14.285714285714285</v>
      </c>
      <c r="AH48" s="462">
        <v>15</v>
      </c>
      <c r="AI48" s="461">
        <v>3</v>
      </c>
      <c r="AJ48" s="461">
        <v>0</v>
      </c>
      <c r="AK48" s="458">
        <f t="shared" si="21"/>
        <v>12</v>
      </c>
      <c r="AL48" s="463">
        <f t="shared" si="6"/>
        <v>20</v>
      </c>
    </row>
    <row r="49" spans="1:38" ht="18" customHeight="1" x14ac:dyDescent="0.2">
      <c r="B49" s="450" t="s">
        <v>50</v>
      </c>
      <c r="C49" s="457"/>
      <c r="D49" s="458">
        <f t="shared" si="7"/>
        <v>103</v>
      </c>
      <c r="E49" s="458">
        <f t="shared" si="8"/>
        <v>23</v>
      </c>
      <c r="F49" s="458">
        <f t="shared" si="9"/>
        <v>2</v>
      </c>
      <c r="G49" s="458">
        <f t="shared" si="10"/>
        <v>78</v>
      </c>
      <c r="H49" s="459">
        <f t="shared" si="11"/>
        <v>22.330097087378643</v>
      </c>
      <c r="I49" s="458">
        <f t="shared" si="12"/>
        <v>77</v>
      </c>
      <c r="J49" s="458">
        <f t="shared" si="13"/>
        <v>16</v>
      </c>
      <c r="K49" s="458">
        <f t="shared" si="14"/>
        <v>2</v>
      </c>
      <c r="L49" s="458">
        <f t="shared" si="15"/>
        <v>59</v>
      </c>
      <c r="M49" s="459">
        <f t="shared" si="16"/>
        <v>20.779220779220779</v>
      </c>
      <c r="N49" s="458">
        <v>18</v>
      </c>
      <c r="O49" s="458">
        <v>3</v>
      </c>
      <c r="P49" s="458">
        <v>0</v>
      </c>
      <c r="Q49" s="458">
        <f t="shared" si="17"/>
        <v>15</v>
      </c>
      <c r="R49" s="459">
        <f t="shared" si="2"/>
        <v>16.666666666666664</v>
      </c>
      <c r="S49" s="460">
        <v>59</v>
      </c>
      <c r="T49" s="460">
        <v>13</v>
      </c>
      <c r="U49" s="458">
        <v>2</v>
      </c>
      <c r="V49" s="458">
        <f t="shared" si="18"/>
        <v>44</v>
      </c>
      <c r="W49" s="459">
        <f t="shared" si="3"/>
        <v>22.033898305084744</v>
      </c>
      <c r="X49" s="460">
        <v>26</v>
      </c>
      <c r="Y49" s="460">
        <v>7</v>
      </c>
      <c r="Z49" s="458">
        <v>0</v>
      </c>
      <c r="AA49" s="458">
        <f t="shared" si="19"/>
        <v>19</v>
      </c>
      <c r="AB49" s="459">
        <f t="shared" si="4"/>
        <v>26.923076923076923</v>
      </c>
      <c r="AC49" s="461">
        <v>23</v>
      </c>
      <c r="AD49" s="461">
        <v>5</v>
      </c>
      <c r="AE49" s="461">
        <v>0</v>
      </c>
      <c r="AF49" s="458">
        <f t="shared" si="20"/>
        <v>18</v>
      </c>
      <c r="AG49" s="459">
        <f t="shared" si="5"/>
        <v>21.739130434782609</v>
      </c>
      <c r="AH49" s="462">
        <v>21</v>
      </c>
      <c r="AI49" s="461">
        <v>5</v>
      </c>
      <c r="AJ49" s="461">
        <v>0</v>
      </c>
      <c r="AK49" s="458">
        <f t="shared" si="21"/>
        <v>16</v>
      </c>
      <c r="AL49" s="463">
        <f t="shared" si="6"/>
        <v>23.809523809523807</v>
      </c>
    </row>
    <row r="50" spans="1:38" ht="18" customHeight="1" x14ac:dyDescent="0.2">
      <c r="B50" s="441" t="s">
        <v>298</v>
      </c>
      <c r="C50" s="442"/>
      <c r="D50" s="464">
        <f t="shared" si="7"/>
        <v>93</v>
      </c>
      <c r="E50" s="464">
        <f t="shared" si="8"/>
        <v>31</v>
      </c>
      <c r="F50" s="464">
        <f t="shared" si="9"/>
        <v>0</v>
      </c>
      <c r="G50" s="464">
        <f t="shared" si="10"/>
        <v>62</v>
      </c>
      <c r="H50" s="465">
        <f t="shared" si="11"/>
        <v>33.333333333333329</v>
      </c>
      <c r="I50" s="464">
        <f t="shared" si="12"/>
        <v>78</v>
      </c>
      <c r="J50" s="464">
        <f t="shared" si="13"/>
        <v>24</v>
      </c>
      <c r="K50" s="464">
        <f t="shared" si="14"/>
        <v>0</v>
      </c>
      <c r="L50" s="464">
        <f t="shared" si="15"/>
        <v>54</v>
      </c>
      <c r="M50" s="465">
        <f t="shared" si="16"/>
        <v>30.76923076923077</v>
      </c>
      <c r="N50" s="464">
        <v>12</v>
      </c>
      <c r="O50" s="464">
        <v>5</v>
      </c>
      <c r="P50" s="464">
        <v>0</v>
      </c>
      <c r="Q50" s="464">
        <f t="shared" si="17"/>
        <v>7</v>
      </c>
      <c r="R50" s="465">
        <f t="shared" si="2"/>
        <v>41.666666666666671</v>
      </c>
      <c r="S50" s="466">
        <v>66</v>
      </c>
      <c r="T50" s="466">
        <v>19</v>
      </c>
      <c r="U50" s="464">
        <v>0</v>
      </c>
      <c r="V50" s="464">
        <f t="shared" si="18"/>
        <v>47</v>
      </c>
      <c r="W50" s="465">
        <f t="shared" si="3"/>
        <v>28.787878787878789</v>
      </c>
      <c r="X50" s="466">
        <v>15</v>
      </c>
      <c r="Y50" s="466">
        <v>7</v>
      </c>
      <c r="Z50" s="464">
        <v>0</v>
      </c>
      <c r="AA50" s="464">
        <f t="shared" si="19"/>
        <v>8</v>
      </c>
      <c r="AB50" s="465">
        <f t="shared" si="4"/>
        <v>46.666666666666664</v>
      </c>
      <c r="AC50" s="467">
        <v>14</v>
      </c>
      <c r="AD50" s="467">
        <v>7</v>
      </c>
      <c r="AE50" s="467">
        <v>0</v>
      </c>
      <c r="AF50" s="464">
        <f t="shared" si="20"/>
        <v>7</v>
      </c>
      <c r="AG50" s="465">
        <f t="shared" si="5"/>
        <v>50</v>
      </c>
      <c r="AH50" s="468">
        <v>13</v>
      </c>
      <c r="AI50" s="467">
        <v>5</v>
      </c>
      <c r="AJ50" s="467">
        <v>0</v>
      </c>
      <c r="AK50" s="464">
        <f t="shared" si="21"/>
        <v>8</v>
      </c>
      <c r="AL50" s="469">
        <f t="shared" si="6"/>
        <v>38.461538461538467</v>
      </c>
    </row>
    <row r="51" spans="1:38" ht="18" customHeight="1" x14ac:dyDescent="0.2">
      <c r="B51" s="470" t="s">
        <v>121</v>
      </c>
      <c r="C51" s="470"/>
      <c r="D51" s="466">
        <f>SUM(D4:D50)</f>
        <v>6033</v>
      </c>
      <c r="E51" s="466">
        <f>SUM(E4:E50)</f>
        <v>2208</v>
      </c>
      <c r="F51" s="466">
        <f>SUM(F4:F50)</f>
        <v>41</v>
      </c>
      <c r="G51" s="464">
        <f>SUM(G4:G50)</f>
        <v>3784</v>
      </c>
      <c r="H51" s="465">
        <f t="shared" si="11"/>
        <v>36.598707110890103</v>
      </c>
      <c r="I51" s="466">
        <f>SUM(I4:I50)</f>
        <v>3727</v>
      </c>
      <c r="J51" s="466">
        <f>SUM(J4:J50)</f>
        <v>1352</v>
      </c>
      <c r="K51" s="466">
        <f>SUM(K4:K50)</f>
        <v>34</v>
      </c>
      <c r="L51" s="464">
        <f>SUM(L4:L50)</f>
        <v>2341</v>
      </c>
      <c r="M51" s="465">
        <f t="shared" si="16"/>
        <v>36.275825060370273</v>
      </c>
      <c r="N51" s="466">
        <f>SUM(N4:N50)</f>
        <v>1708</v>
      </c>
      <c r="O51" s="466">
        <f>SUM(O4:O50)</f>
        <v>735</v>
      </c>
      <c r="P51" s="466">
        <f>SUM(P4:P50)</f>
        <v>11</v>
      </c>
      <c r="Q51" s="464">
        <f>SUM(Q4:Q50)</f>
        <v>962</v>
      </c>
      <c r="R51" s="465">
        <f t="shared" si="2"/>
        <v>43.032786885245898</v>
      </c>
      <c r="S51" s="466">
        <f>SUM(S4:S50)</f>
        <v>2019</v>
      </c>
      <c r="T51" s="466">
        <f>SUM(T4:T50)</f>
        <v>617</v>
      </c>
      <c r="U51" s="466">
        <f>SUM(U4:U50)</f>
        <v>23</v>
      </c>
      <c r="V51" s="466">
        <f>SUM(V4:V50)</f>
        <v>1379</v>
      </c>
      <c r="W51" s="465">
        <f t="shared" si="3"/>
        <v>30.55968301139178</v>
      </c>
      <c r="X51" s="467">
        <f>SUM(X4:X50)</f>
        <v>2306</v>
      </c>
      <c r="Y51" s="466">
        <f>SUM(Y4:Y50)</f>
        <v>856</v>
      </c>
      <c r="Z51" s="466">
        <f>SUM(Z4:Z50)</f>
        <v>7</v>
      </c>
      <c r="AA51" s="464">
        <f>SUM(AA4:AA50)</f>
        <v>1443</v>
      </c>
      <c r="AB51" s="465">
        <f t="shared" si="4"/>
        <v>37.12055507372073</v>
      </c>
      <c r="AC51" s="466">
        <f>SUM(AC4:AC50)</f>
        <v>2006</v>
      </c>
      <c r="AD51" s="466">
        <f>SUM(AD4:AD50)</f>
        <v>747</v>
      </c>
      <c r="AE51" s="466">
        <f>SUM(AE4:AE50)</f>
        <v>7</v>
      </c>
      <c r="AF51" s="466">
        <f>SUM(AF4:AF50)</f>
        <v>1252</v>
      </c>
      <c r="AG51" s="465">
        <f t="shared" si="5"/>
        <v>37.238285144566305</v>
      </c>
      <c r="AH51" s="468">
        <f>SUM(AH4:AH50)</f>
        <v>2008</v>
      </c>
      <c r="AI51" s="466">
        <f>SUM(AI4:AI50)</f>
        <v>844</v>
      </c>
      <c r="AJ51" s="466">
        <f>SUM(AJ4:AJ50)</f>
        <v>11</v>
      </c>
      <c r="AK51" s="466">
        <f>SUM(AK4:AK50)</f>
        <v>1153</v>
      </c>
      <c r="AL51" s="469">
        <f t="shared" si="6"/>
        <v>42.031872509960159</v>
      </c>
    </row>
    <row r="52" spans="1:38" ht="15" customHeight="1" x14ac:dyDescent="0.2">
      <c r="B52" s="15"/>
      <c r="C52" s="15"/>
      <c r="D52" s="41"/>
      <c r="E52" s="15"/>
      <c r="F52" s="15"/>
      <c r="G52" s="15"/>
      <c r="H52" s="170"/>
      <c r="I52" s="41"/>
      <c r="J52" s="41"/>
      <c r="K52" s="41"/>
      <c r="L52" s="41"/>
      <c r="M52" s="41"/>
      <c r="N52" s="41"/>
      <c r="O52" s="41"/>
      <c r="R52" s="41"/>
      <c r="S52" s="41"/>
      <c r="T52" s="41"/>
      <c r="U52" s="41"/>
      <c r="V52" s="41"/>
      <c r="W52" s="404"/>
      <c r="X52" s="41"/>
      <c r="Y52" s="41"/>
      <c r="Z52" s="41"/>
      <c r="AC52" s="41"/>
      <c r="AD52" s="41"/>
      <c r="AH52" s="41"/>
      <c r="AI52" s="41"/>
    </row>
    <row r="53" spans="1:38" ht="15" customHeight="1" x14ac:dyDescent="0.2">
      <c r="A53" s="1" t="s">
        <v>360</v>
      </c>
      <c r="D53" s="41"/>
      <c r="E53" s="41"/>
      <c r="G53" s="41"/>
      <c r="H53" s="41"/>
      <c r="J53" s="41"/>
      <c r="K53" s="41"/>
    </row>
    <row r="54" spans="1:38" ht="15" customHeight="1" x14ac:dyDescent="0.2">
      <c r="B54" s="42"/>
      <c r="C54" s="43"/>
      <c r="D54" s="20" t="s">
        <v>121</v>
      </c>
      <c r="E54" s="141"/>
      <c r="F54" s="141"/>
      <c r="G54" s="141"/>
      <c r="H54" s="141"/>
      <c r="I54" s="145" t="s">
        <v>356</v>
      </c>
      <c r="J54" s="141"/>
      <c r="K54" s="141"/>
      <c r="L54" s="141"/>
      <c r="M54" s="141"/>
      <c r="N54" s="145" t="s">
        <v>170</v>
      </c>
      <c r="O54" s="141"/>
      <c r="P54" s="141"/>
      <c r="Q54" s="141"/>
      <c r="R54" s="146"/>
      <c r="S54" s="140" t="s">
        <v>171</v>
      </c>
      <c r="T54" s="141"/>
      <c r="U54" s="141"/>
      <c r="V54" s="141"/>
      <c r="W54" s="146"/>
      <c r="X54" s="140" t="s">
        <v>357</v>
      </c>
      <c r="Y54" s="141"/>
      <c r="Z54" s="141"/>
      <c r="AA54" s="141"/>
      <c r="AB54" s="141"/>
      <c r="AC54" s="145" t="s">
        <v>173</v>
      </c>
      <c r="AD54" s="141"/>
      <c r="AE54" s="141"/>
      <c r="AF54" s="140"/>
      <c r="AG54" s="140"/>
      <c r="AH54" s="145" t="s">
        <v>500</v>
      </c>
      <c r="AI54" s="141"/>
      <c r="AJ54" s="141"/>
      <c r="AK54" s="140"/>
      <c r="AL54" s="140"/>
    </row>
    <row r="55" spans="1:38" ht="19" x14ac:dyDescent="0.2">
      <c r="B55" s="53"/>
      <c r="C55" s="36"/>
      <c r="D55" s="182" t="s">
        <v>4</v>
      </c>
      <c r="E55" s="179" t="s">
        <v>339</v>
      </c>
      <c r="F55" s="183" t="s">
        <v>354</v>
      </c>
      <c r="G55" s="183" t="s">
        <v>355</v>
      </c>
      <c r="H55" s="181" t="s">
        <v>340</v>
      </c>
      <c r="I55" s="184" t="s">
        <v>4</v>
      </c>
      <c r="J55" s="179" t="s">
        <v>339</v>
      </c>
      <c r="K55" s="183" t="s">
        <v>354</v>
      </c>
      <c r="L55" s="183" t="s">
        <v>355</v>
      </c>
      <c r="M55" s="181" t="s">
        <v>340</v>
      </c>
      <c r="N55" s="184" t="s">
        <v>4</v>
      </c>
      <c r="O55" s="179" t="s">
        <v>339</v>
      </c>
      <c r="P55" s="183" t="s">
        <v>354</v>
      </c>
      <c r="Q55" s="183" t="s">
        <v>355</v>
      </c>
      <c r="R55" s="181" t="s">
        <v>340</v>
      </c>
      <c r="S55" s="185" t="s">
        <v>4</v>
      </c>
      <c r="T55" s="179" t="s">
        <v>339</v>
      </c>
      <c r="U55" s="183" t="s">
        <v>354</v>
      </c>
      <c r="V55" s="183" t="s">
        <v>355</v>
      </c>
      <c r="W55" s="181" t="s">
        <v>340</v>
      </c>
      <c r="X55" s="185" t="s">
        <v>4</v>
      </c>
      <c r="Y55" s="179" t="s">
        <v>339</v>
      </c>
      <c r="Z55" s="183" t="s">
        <v>354</v>
      </c>
      <c r="AA55" s="183" t="s">
        <v>355</v>
      </c>
      <c r="AB55" s="181" t="s">
        <v>340</v>
      </c>
      <c r="AC55" s="184" t="s">
        <v>4</v>
      </c>
      <c r="AD55" s="179" t="s">
        <v>339</v>
      </c>
      <c r="AE55" s="183" t="s">
        <v>354</v>
      </c>
      <c r="AF55" s="183" t="s">
        <v>355</v>
      </c>
      <c r="AG55" s="180" t="s">
        <v>340</v>
      </c>
      <c r="AH55" s="184" t="s">
        <v>4</v>
      </c>
      <c r="AI55" s="179" t="s">
        <v>339</v>
      </c>
      <c r="AJ55" s="183" t="s">
        <v>354</v>
      </c>
      <c r="AK55" s="183" t="s">
        <v>355</v>
      </c>
      <c r="AL55" s="180" t="s">
        <v>340</v>
      </c>
    </row>
    <row r="56" spans="1:38" ht="22.15" customHeight="1" x14ac:dyDescent="0.2">
      <c r="B56" s="24" t="s">
        <v>178</v>
      </c>
      <c r="C56" s="25"/>
      <c r="D56" s="7">
        <f>SUM(I56,X56)</f>
        <v>4210</v>
      </c>
      <c r="E56" s="7">
        <f>SUM(J56,Y56)</f>
        <v>1570</v>
      </c>
      <c r="F56" s="7">
        <f>SUM(K56,Z56)</f>
        <v>28</v>
      </c>
      <c r="G56" s="79">
        <f t="shared" ref="G56" si="22">D56-SUM(E56:F56)</f>
        <v>2612</v>
      </c>
      <c r="H56" s="200">
        <f t="shared" ref="H56" si="23">E56/D56*100</f>
        <v>37.292161520190028</v>
      </c>
      <c r="I56" s="201">
        <f t="shared" ref="I56:K56" si="24">SUM(N56,S56)</f>
        <v>2683</v>
      </c>
      <c r="J56" s="7">
        <f t="shared" si="24"/>
        <v>1024</v>
      </c>
      <c r="K56" s="7">
        <f t="shared" si="24"/>
        <v>24</v>
      </c>
      <c r="L56" s="79">
        <f t="shared" ref="L56" si="25">I56-SUM(J56:K56)</f>
        <v>1635</v>
      </c>
      <c r="M56" s="200">
        <f t="shared" ref="M56" si="26">J56/I56*100</f>
        <v>38.166231830040999</v>
      </c>
      <c r="N56" s="201">
        <v>1358</v>
      </c>
      <c r="O56" s="7">
        <v>614</v>
      </c>
      <c r="P56" s="79">
        <v>11</v>
      </c>
      <c r="Q56" s="7">
        <f>N56-SUM(O56:P56)</f>
        <v>733</v>
      </c>
      <c r="R56" s="200">
        <f t="shared" ref="R56" si="27">O56/N56*100</f>
        <v>45.21354933726068</v>
      </c>
      <c r="S56" s="143">
        <v>1325</v>
      </c>
      <c r="T56" s="7">
        <v>410</v>
      </c>
      <c r="U56" s="7">
        <v>13</v>
      </c>
      <c r="V56" s="7">
        <f>S56-SUM(T56:U56)</f>
        <v>902</v>
      </c>
      <c r="W56" s="200">
        <f t="shared" ref="W56" si="28">T56/S56*100</f>
        <v>30.943396226415093</v>
      </c>
      <c r="X56" s="143">
        <v>1527</v>
      </c>
      <c r="Y56" s="7">
        <v>546</v>
      </c>
      <c r="Z56" s="7">
        <v>4</v>
      </c>
      <c r="AA56" s="7">
        <f>X56-SUM(Y56:Z56)</f>
        <v>977</v>
      </c>
      <c r="AB56" s="200">
        <f t="shared" ref="AB56" si="29">Y56/X56*100</f>
        <v>35.756385068762278</v>
      </c>
      <c r="AC56" s="201">
        <v>1329</v>
      </c>
      <c r="AD56" s="7">
        <v>478</v>
      </c>
      <c r="AE56" s="7">
        <v>4</v>
      </c>
      <c r="AF56" s="7">
        <f>AC56-SUM(AD56:AE56)</f>
        <v>847</v>
      </c>
      <c r="AG56" s="3">
        <f t="shared" ref="AG56" si="30">AD56/AC56*100</f>
        <v>35.966892400300978</v>
      </c>
      <c r="AH56" s="201">
        <f>SUM(N56,X56-AC56)</f>
        <v>1556</v>
      </c>
      <c r="AI56" s="7">
        <f t="shared" ref="AI56" si="31">SUM(O56,Y56-AD56)</f>
        <v>682</v>
      </c>
      <c r="AJ56" s="7">
        <f t="shared" ref="AJ56" si="32">SUM(P56,Z56-AE56)</f>
        <v>11</v>
      </c>
      <c r="AK56" s="7">
        <f>AH56-SUM(AI56:AJ56)</f>
        <v>863</v>
      </c>
      <c r="AL56" s="3">
        <f t="shared" ref="AL56:AL62" si="33">AI56/AH56*100</f>
        <v>43.830334190231362</v>
      </c>
    </row>
    <row r="57" spans="1:38" ht="22.15" customHeight="1" x14ac:dyDescent="0.2">
      <c r="B57" s="471" t="s">
        <v>545</v>
      </c>
      <c r="C57" s="472"/>
      <c r="D57" s="8">
        <f t="shared" ref="D57:D62" si="34">SUM(I57,X57)</f>
        <v>673</v>
      </c>
      <c r="E57" s="8">
        <f t="shared" ref="E57:E62" si="35">SUM(J57,Y57)</f>
        <v>203</v>
      </c>
      <c r="F57" s="8">
        <f t="shared" ref="F57:F62" si="36">SUM(K57,Z57)</f>
        <v>3</v>
      </c>
      <c r="G57" s="50">
        <f t="shared" ref="G57:G62" si="37">D57-SUM(E57:F57)</f>
        <v>467</v>
      </c>
      <c r="H57" s="103">
        <f t="shared" ref="H57:H62" si="38">E57/D57*100</f>
        <v>30.163447251114412</v>
      </c>
      <c r="I57" s="202">
        <f t="shared" ref="I57:I62" si="39">SUM(N57,S57)</f>
        <v>490</v>
      </c>
      <c r="J57" s="8">
        <f t="shared" ref="J57:J62" si="40">SUM(O57,T57)</f>
        <v>138</v>
      </c>
      <c r="K57" s="8">
        <f t="shared" ref="K57:K62" si="41">SUM(P57,U57)</f>
        <v>2</v>
      </c>
      <c r="L57" s="50">
        <f t="shared" ref="L57:L62" si="42">I57-SUM(J57:K57)</f>
        <v>350</v>
      </c>
      <c r="M57" s="103">
        <f t="shared" ref="M57:M62" si="43">J57/I57*100</f>
        <v>28.163265306122447</v>
      </c>
      <c r="N57" s="202">
        <v>103</v>
      </c>
      <c r="O57" s="8">
        <v>30</v>
      </c>
      <c r="P57" s="50">
        <v>0</v>
      </c>
      <c r="Q57" s="8">
        <f t="shared" ref="Q57:Q62" si="44">N57-SUM(O57:P57)</f>
        <v>73</v>
      </c>
      <c r="R57" s="103">
        <f t="shared" ref="R57:R62" si="45">O57/N57*100</f>
        <v>29.126213592233007</v>
      </c>
      <c r="S57" s="88">
        <v>387</v>
      </c>
      <c r="T57" s="8">
        <v>108</v>
      </c>
      <c r="U57" s="8">
        <v>2</v>
      </c>
      <c r="V57" s="8">
        <f t="shared" ref="V57:V62" si="46">S57-SUM(T57:U57)</f>
        <v>277</v>
      </c>
      <c r="W57" s="103">
        <f t="shared" ref="W57:W62" si="47">T57/S57*100</f>
        <v>27.906976744186046</v>
      </c>
      <c r="X57" s="88">
        <v>183</v>
      </c>
      <c r="Y57" s="8">
        <v>65</v>
      </c>
      <c r="Z57" s="8">
        <v>1</v>
      </c>
      <c r="AA57" s="8">
        <f t="shared" ref="AA57:AA62" si="48">X57-SUM(Y57:Z57)</f>
        <v>117</v>
      </c>
      <c r="AB57" s="103">
        <f t="shared" ref="AB57:AB62" si="49">Y57/X57*100</f>
        <v>35.519125683060111</v>
      </c>
      <c r="AC57" s="202">
        <v>171</v>
      </c>
      <c r="AD57" s="8">
        <v>58</v>
      </c>
      <c r="AE57" s="8">
        <v>1</v>
      </c>
      <c r="AF57" s="8">
        <f t="shared" ref="AF57:AF62" si="50">AC57-SUM(AD57:AE57)</f>
        <v>112</v>
      </c>
      <c r="AG57" s="4">
        <f t="shared" ref="AG57:AG62" si="51">AD57/AC57*100</f>
        <v>33.918128654970758</v>
      </c>
      <c r="AH57" s="202">
        <f t="shared" ref="AH57:AH62" si="52">SUM(N57,X57-AC57)</f>
        <v>115</v>
      </c>
      <c r="AI57" s="8">
        <f t="shared" ref="AI57:AI62" si="53">SUM(O57,Y57-AD57)</f>
        <v>37</v>
      </c>
      <c r="AJ57" s="8">
        <f t="shared" ref="AJ57:AJ62" si="54">SUM(P57,Z57-AE57)</f>
        <v>0</v>
      </c>
      <c r="AK57" s="8">
        <f t="shared" ref="AK57:AK62" si="55">AH57-SUM(AI57:AJ57)</f>
        <v>78</v>
      </c>
      <c r="AL57" s="4">
        <f t="shared" si="33"/>
        <v>32.173913043478258</v>
      </c>
    </row>
    <row r="58" spans="1:38" ht="22.15" customHeight="1" x14ac:dyDescent="0.2">
      <c r="B58" s="26" t="s">
        <v>179</v>
      </c>
      <c r="D58" s="8">
        <f t="shared" si="34"/>
        <v>400</v>
      </c>
      <c r="E58" s="8">
        <f t="shared" si="35"/>
        <v>153</v>
      </c>
      <c r="F58" s="8">
        <f t="shared" si="36"/>
        <v>2</v>
      </c>
      <c r="G58" s="50">
        <f t="shared" si="37"/>
        <v>245</v>
      </c>
      <c r="H58" s="103">
        <f t="shared" si="38"/>
        <v>38.25</v>
      </c>
      <c r="I58" s="202">
        <f t="shared" si="39"/>
        <v>182</v>
      </c>
      <c r="J58" s="8">
        <f t="shared" si="40"/>
        <v>63</v>
      </c>
      <c r="K58" s="8">
        <f t="shared" si="41"/>
        <v>1</v>
      </c>
      <c r="L58" s="50">
        <f t="shared" si="42"/>
        <v>118</v>
      </c>
      <c r="M58" s="103">
        <f t="shared" si="43"/>
        <v>34.615384615384613</v>
      </c>
      <c r="N58" s="202">
        <v>100</v>
      </c>
      <c r="O58" s="8">
        <v>34</v>
      </c>
      <c r="P58" s="50">
        <v>0</v>
      </c>
      <c r="Q58" s="8">
        <f t="shared" si="44"/>
        <v>66</v>
      </c>
      <c r="R58" s="103">
        <f t="shared" si="45"/>
        <v>34</v>
      </c>
      <c r="S58" s="88">
        <v>82</v>
      </c>
      <c r="T58" s="8">
        <v>29</v>
      </c>
      <c r="U58" s="8">
        <v>1</v>
      </c>
      <c r="V58" s="8">
        <f t="shared" si="46"/>
        <v>52</v>
      </c>
      <c r="W58" s="103">
        <f t="shared" si="47"/>
        <v>35.365853658536587</v>
      </c>
      <c r="X58" s="88">
        <v>218</v>
      </c>
      <c r="Y58" s="8">
        <v>90</v>
      </c>
      <c r="Z58" s="8">
        <v>1</v>
      </c>
      <c r="AA58" s="8">
        <f t="shared" si="48"/>
        <v>127</v>
      </c>
      <c r="AB58" s="103">
        <f t="shared" si="49"/>
        <v>41.284403669724774</v>
      </c>
      <c r="AC58" s="202">
        <v>180</v>
      </c>
      <c r="AD58" s="8">
        <v>77</v>
      </c>
      <c r="AE58" s="8">
        <v>1</v>
      </c>
      <c r="AF58" s="8">
        <f t="shared" si="50"/>
        <v>102</v>
      </c>
      <c r="AG58" s="4">
        <f t="shared" si="51"/>
        <v>42.777777777777779</v>
      </c>
      <c r="AH58" s="202">
        <f t="shared" si="52"/>
        <v>138</v>
      </c>
      <c r="AI58" s="8">
        <f t="shared" si="53"/>
        <v>47</v>
      </c>
      <c r="AJ58" s="8">
        <f t="shared" si="54"/>
        <v>0</v>
      </c>
      <c r="AK58" s="8">
        <f t="shared" si="55"/>
        <v>91</v>
      </c>
      <c r="AL58" s="4">
        <f t="shared" si="33"/>
        <v>34.057971014492757</v>
      </c>
    </row>
    <row r="59" spans="1:38" ht="22.15" customHeight="1" x14ac:dyDescent="0.2">
      <c r="B59" s="26" t="s">
        <v>180</v>
      </c>
      <c r="D59" s="8">
        <f t="shared" si="34"/>
        <v>518</v>
      </c>
      <c r="E59" s="8">
        <f t="shared" si="35"/>
        <v>196</v>
      </c>
      <c r="F59" s="8">
        <f t="shared" si="36"/>
        <v>3</v>
      </c>
      <c r="G59" s="50">
        <f t="shared" si="37"/>
        <v>319</v>
      </c>
      <c r="H59" s="103">
        <f t="shared" si="38"/>
        <v>37.837837837837839</v>
      </c>
      <c r="I59" s="202">
        <f t="shared" si="39"/>
        <v>240</v>
      </c>
      <c r="J59" s="8">
        <f t="shared" si="40"/>
        <v>80</v>
      </c>
      <c r="K59" s="8">
        <f t="shared" si="41"/>
        <v>2</v>
      </c>
      <c r="L59" s="50">
        <f t="shared" si="42"/>
        <v>158</v>
      </c>
      <c r="M59" s="103">
        <f t="shared" si="43"/>
        <v>33.333333333333329</v>
      </c>
      <c r="N59" s="202">
        <v>109</v>
      </c>
      <c r="O59" s="8">
        <v>35</v>
      </c>
      <c r="P59" s="50">
        <v>0</v>
      </c>
      <c r="Q59" s="8">
        <f t="shared" si="44"/>
        <v>74</v>
      </c>
      <c r="R59" s="103">
        <f t="shared" si="45"/>
        <v>32.11009174311927</v>
      </c>
      <c r="S59" s="88">
        <v>131</v>
      </c>
      <c r="T59" s="8">
        <v>45</v>
      </c>
      <c r="U59" s="8">
        <v>2</v>
      </c>
      <c r="V59" s="8">
        <f t="shared" si="46"/>
        <v>84</v>
      </c>
      <c r="W59" s="103">
        <f t="shared" si="47"/>
        <v>34.351145038167942</v>
      </c>
      <c r="X59" s="88">
        <v>278</v>
      </c>
      <c r="Y59" s="8">
        <v>116</v>
      </c>
      <c r="Z59" s="8">
        <v>1</v>
      </c>
      <c r="AA59" s="8">
        <f t="shared" si="48"/>
        <v>161</v>
      </c>
      <c r="AB59" s="103">
        <f t="shared" si="49"/>
        <v>41.726618705035975</v>
      </c>
      <c r="AC59" s="202">
        <v>229</v>
      </c>
      <c r="AD59" s="8">
        <v>97</v>
      </c>
      <c r="AE59" s="8">
        <v>1</v>
      </c>
      <c r="AF59" s="8">
        <f t="shared" si="50"/>
        <v>131</v>
      </c>
      <c r="AG59" s="4">
        <f t="shared" si="51"/>
        <v>42.358078602620083</v>
      </c>
      <c r="AH59" s="202">
        <f t="shared" si="52"/>
        <v>158</v>
      </c>
      <c r="AI59" s="8">
        <f t="shared" si="53"/>
        <v>54</v>
      </c>
      <c r="AJ59" s="8">
        <f t="shared" si="54"/>
        <v>0</v>
      </c>
      <c r="AK59" s="8">
        <f t="shared" si="55"/>
        <v>104</v>
      </c>
      <c r="AL59" s="4">
        <f t="shared" si="33"/>
        <v>34.177215189873415</v>
      </c>
    </row>
    <row r="60" spans="1:38" ht="22.15" customHeight="1" x14ac:dyDescent="0.2">
      <c r="B60" s="123" t="s">
        <v>181</v>
      </c>
      <c r="D60" s="8">
        <f t="shared" si="34"/>
        <v>36</v>
      </c>
      <c r="E60" s="8">
        <f t="shared" si="35"/>
        <v>14</v>
      </c>
      <c r="F60" s="8">
        <f t="shared" si="36"/>
        <v>0</v>
      </c>
      <c r="G60" s="50">
        <f t="shared" si="37"/>
        <v>22</v>
      </c>
      <c r="H60" s="103">
        <f t="shared" si="38"/>
        <v>38.888888888888893</v>
      </c>
      <c r="I60" s="202">
        <f t="shared" si="39"/>
        <v>26</v>
      </c>
      <c r="J60" s="8">
        <f t="shared" si="40"/>
        <v>10</v>
      </c>
      <c r="K60" s="8">
        <f t="shared" si="41"/>
        <v>0</v>
      </c>
      <c r="L60" s="50">
        <f t="shared" si="42"/>
        <v>16</v>
      </c>
      <c r="M60" s="103">
        <f t="shared" si="43"/>
        <v>38.461538461538467</v>
      </c>
      <c r="N60" s="202">
        <v>9</v>
      </c>
      <c r="O60" s="8">
        <v>8</v>
      </c>
      <c r="P60" s="50">
        <v>0</v>
      </c>
      <c r="Q60" s="8">
        <f t="shared" si="44"/>
        <v>1</v>
      </c>
      <c r="R60" s="103">
        <f t="shared" si="45"/>
        <v>88.888888888888886</v>
      </c>
      <c r="S60" s="88">
        <v>17</v>
      </c>
      <c r="T60" s="8">
        <v>2</v>
      </c>
      <c r="U60" s="8">
        <v>0</v>
      </c>
      <c r="V60" s="8">
        <f t="shared" si="46"/>
        <v>15</v>
      </c>
      <c r="W60" s="103">
        <f t="shared" si="47"/>
        <v>11.76470588235294</v>
      </c>
      <c r="X60" s="88">
        <v>10</v>
      </c>
      <c r="Y60" s="8">
        <v>4</v>
      </c>
      <c r="Z60" s="8">
        <v>0</v>
      </c>
      <c r="AA60" s="8">
        <f t="shared" si="48"/>
        <v>6</v>
      </c>
      <c r="AB60" s="103">
        <f t="shared" si="49"/>
        <v>40</v>
      </c>
      <c r="AC60" s="202">
        <v>10</v>
      </c>
      <c r="AD60" s="8">
        <v>4</v>
      </c>
      <c r="AE60" s="8">
        <v>0</v>
      </c>
      <c r="AF60" s="8">
        <f t="shared" si="50"/>
        <v>6</v>
      </c>
      <c r="AG60" s="4">
        <f t="shared" si="51"/>
        <v>40</v>
      </c>
      <c r="AH60" s="202">
        <f t="shared" si="52"/>
        <v>9</v>
      </c>
      <c r="AI60" s="8">
        <f t="shared" si="53"/>
        <v>8</v>
      </c>
      <c r="AJ60" s="8">
        <f t="shared" si="54"/>
        <v>0</v>
      </c>
      <c r="AK60" s="8">
        <f t="shared" si="55"/>
        <v>1</v>
      </c>
      <c r="AL60" s="4">
        <f t="shared" si="33"/>
        <v>88.888888888888886</v>
      </c>
    </row>
    <row r="61" spans="1:38" ht="22.15" customHeight="1" x14ac:dyDescent="0.2">
      <c r="B61" s="26" t="s">
        <v>182</v>
      </c>
      <c r="D61" s="8">
        <f t="shared" si="34"/>
        <v>128</v>
      </c>
      <c r="E61" s="8">
        <f t="shared" si="35"/>
        <v>45</v>
      </c>
      <c r="F61" s="8">
        <f t="shared" si="36"/>
        <v>4</v>
      </c>
      <c r="G61" s="50">
        <f t="shared" si="37"/>
        <v>79</v>
      </c>
      <c r="H61" s="103">
        <f t="shared" si="38"/>
        <v>35.15625</v>
      </c>
      <c r="I61" s="202">
        <f t="shared" si="39"/>
        <v>61</v>
      </c>
      <c r="J61" s="8">
        <f t="shared" si="40"/>
        <v>21</v>
      </c>
      <c r="K61" s="8">
        <f t="shared" si="41"/>
        <v>4</v>
      </c>
      <c r="L61" s="50">
        <f t="shared" si="42"/>
        <v>36</v>
      </c>
      <c r="M61" s="103">
        <f t="shared" si="43"/>
        <v>34.42622950819672</v>
      </c>
      <c r="N61" s="202">
        <v>6</v>
      </c>
      <c r="O61" s="8">
        <v>3</v>
      </c>
      <c r="P61" s="50">
        <v>0</v>
      </c>
      <c r="Q61" s="8">
        <f t="shared" si="44"/>
        <v>3</v>
      </c>
      <c r="R61" s="103">
        <f t="shared" si="45"/>
        <v>50</v>
      </c>
      <c r="S61" s="88">
        <v>55</v>
      </c>
      <c r="T61" s="8">
        <v>18</v>
      </c>
      <c r="U61" s="8">
        <v>4</v>
      </c>
      <c r="V61" s="8">
        <f t="shared" si="46"/>
        <v>33</v>
      </c>
      <c r="W61" s="103">
        <f t="shared" si="47"/>
        <v>32.727272727272727</v>
      </c>
      <c r="X61" s="88">
        <v>67</v>
      </c>
      <c r="Y61" s="8">
        <v>24</v>
      </c>
      <c r="Z61" s="8">
        <v>0</v>
      </c>
      <c r="AA61" s="8">
        <f t="shared" si="48"/>
        <v>43</v>
      </c>
      <c r="AB61" s="103">
        <f t="shared" si="49"/>
        <v>35.820895522388057</v>
      </c>
      <c r="AC61" s="202">
        <v>66</v>
      </c>
      <c r="AD61" s="8">
        <v>23</v>
      </c>
      <c r="AE61" s="8">
        <v>0</v>
      </c>
      <c r="AF61" s="8">
        <f t="shared" si="50"/>
        <v>43</v>
      </c>
      <c r="AG61" s="4">
        <f t="shared" si="51"/>
        <v>34.848484848484851</v>
      </c>
      <c r="AH61" s="202">
        <f t="shared" si="52"/>
        <v>7</v>
      </c>
      <c r="AI61" s="8">
        <f t="shared" si="53"/>
        <v>4</v>
      </c>
      <c r="AJ61" s="8">
        <f t="shared" si="54"/>
        <v>0</v>
      </c>
      <c r="AK61" s="8">
        <f t="shared" si="55"/>
        <v>3</v>
      </c>
      <c r="AL61" s="4">
        <f t="shared" si="33"/>
        <v>57.142857142857139</v>
      </c>
    </row>
    <row r="62" spans="1:38" ht="22.15" customHeight="1" x14ac:dyDescent="0.2">
      <c r="B62" s="27" t="s">
        <v>51</v>
      </c>
      <c r="C62" s="28"/>
      <c r="D62" s="9">
        <f t="shared" si="34"/>
        <v>68</v>
      </c>
      <c r="E62" s="9">
        <f t="shared" si="35"/>
        <v>27</v>
      </c>
      <c r="F62" s="9">
        <f t="shared" si="36"/>
        <v>1</v>
      </c>
      <c r="G62" s="55">
        <f t="shared" si="37"/>
        <v>40</v>
      </c>
      <c r="H62" s="204">
        <f t="shared" si="38"/>
        <v>39.705882352941174</v>
      </c>
      <c r="I62" s="203">
        <f t="shared" si="39"/>
        <v>45</v>
      </c>
      <c r="J62" s="9">
        <f t="shared" si="40"/>
        <v>16</v>
      </c>
      <c r="K62" s="9">
        <f t="shared" si="41"/>
        <v>1</v>
      </c>
      <c r="L62" s="55">
        <f t="shared" si="42"/>
        <v>28</v>
      </c>
      <c r="M62" s="204">
        <f t="shared" si="43"/>
        <v>35.555555555555557</v>
      </c>
      <c r="N62" s="203">
        <v>23</v>
      </c>
      <c r="O62" s="9">
        <v>11</v>
      </c>
      <c r="P62" s="55">
        <v>0</v>
      </c>
      <c r="Q62" s="9">
        <f t="shared" si="44"/>
        <v>12</v>
      </c>
      <c r="R62" s="204">
        <f t="shared" si="45"/>
        <v>47.826086956521742</v>
      </c>
      <c r="S62" s="144">
        <v>22</v>
      </c>
      <c r="T62" s="9">
        <v>5</v>
      </c>
      <c r="U62" s="9">
        <v>1</v>
      </c>
      <c r="V62" s="9">
        <f t="shared" si="46"/>
        <v>16</v>
      </c>
      <c r="W62" s="204">
        <f t="shared" si="47"/>
        <v>22.727272727272727</v>
      </c>
      <c r="X62" s="144">
        <v>23</v>
      </c>
      <c r="Y62" s="9">
        <v>11</v>
      </c>
      <c r="Z62" s="9">
        <v>0</v>
      </c>
      <c r="AA62" s="9">
        <f t="shared" si="48"/>
        <v>12</v>
      </c>
      <c r="AB62" s="204">
        <f t="shared" si="49"/>
        <v>47.826086956521742</v>
      </c>
      <c r="AC62" s="203">
        <v>21</v>
      </c>
      <c r="AD62" s="9">
        <v>10</v>
      </c>
      <c r="AE62" s="9">
        <v>0</v>
      </c>
      <c r="AF62" s="9">
        <f t="shared" si="50"/>
        <v>11</v>
      </c>
      <c r="AG62" s="5">
        <f t="shared" si="51"/>
        <v>47.619047619047613</v>
      </c>
      <c r="AH62" s="203">
        <f t="shared" si="52"/>
        <v>25</v>
      </c>
      <c r="AI62" s="9">
        <f t="shared" si="53"/>
        <v>12</v>
      </c>
      <c r="AJ62" s="9">
        <f t="shared" si="54"/>
        <v>0</v>
      </c>
      <c r="AK62" s="9">
        <f t="shared" si="55"/>
        <v>13</v>
      </c>
      <c r="AL62" s="5">
        <f t="shared" si="33"/>
        <v>48</v>
      </c>
    </row>
    <row r="63" spans="1:38" ht="15" customHeight="1" x14ac:dyDescent="0.2">
      <c r="B63" s="45"/>
      <c r="C63" s="36"/>
      <c r="D63" s="41"/>
      <c r="E63" s="41"/>
      <c r="F63" s="41"/>
      <c r="G63" s="41"/>
      <c r="H63" s="10"/>
      <c r="I63" s="41"/>
      <c r="J63" s="41"/>
      <c r="K63" s="41"/>
      <c r="L63" s="41"/>
      <c r="M63" s="10"/>
      <c r="N63" s="41"/>
      <c r="O63" s="41"/>
      <c r="P63" s="41"/>
      <c r="Q63" s="41"/>
      <c r="R63" s="10"/>
      <c r="S63" s="41"/>
      <c r="T63" s="41"/>
      <c r="U63" s="41"/>
      <c r="V63" s="41"/>
      <c r="W63" s="10"/>
      <c r="X63" s="41"/>
      <c r="Y63" s="41"/>
      <c r="Z63" s="41"/>
      <c r="AA63" s="41"/>
      <c r="AB63" s="10"/>
      <c r="AC63" s="41"/>
      <c r="AD63" s="41"/>
      <c r="AE63" s="41"/>
      <c r="AF63" s="41"/>
      <c r="AG63" s="10"/>
      <c r="AH63" s="41"/>
      <c r="AI63" s="41"/>
      <c r="AJ63" s="41"/>
      <c r="AK63" s="41"/>
      <c r="AL63" s="10"/>
    </row>
    <row r="64" spans="1:38" ht="15" customHeight="1" x14ac:dyDescent="0.2">
      <c r="A64" s="1" t="s">
        <v>361</v>
      </c>
      <c r="D64" s="41"/>
      <c r="E64" s="41"/>
      <c r="F64" s="41"/>
      <c r="G64" s="41"/>
      <c r="I64" s="41"/>
      <c r="J64" s="41"/>
      <c r="K64" s="41"/>
      <c r="L64" s="41"/>
      <c r="N64" s="41"/>
      <c r="O64" s="41"/>
      <c r="P64" s="41"/>
      <c r="Q64" s="41"/>
      <c r="S64" s="41"/>
      <c r="T64" s="41"/>
      <c r="U64" s="41"/>
      <c r="V64" s="41"/>
      <c r="X64" s="41"/>
      <c r="Y64" s="41"/>
      <c r="Z64" s="41"/>
      <c r="AA64" s="41"/>
      <c r="AB64" s="41"/>
      <c r="AC64" s="41"/>
      <c r="AD64" s="41"/>
      <c r="AE64" s="41"/>
      <c r="AF64" s="41"/>
      <c r="AH64" s="41"/>
      <c r="AI64" s="41"/>
      <c r="AJ64" s="41"/>
      <c r="AK64" s="41"/>
    </row>
    <row r="65" spans="1:48" ht="15" customHeight="1" x14ac:dyDescent="0.2">
      <c r="B65" s="42"/>
      <c r="C65" s="43"/>
      <c r="D65" s="20" t="s">
        <v>121</v>
      </c>
      <c r="E65" s="141"/>
      <c r="F65" s="141"/>
      <c r="G65" s="141"/>
      <c r="H65" s="141"/>
      <c r="I65" s="190" t="s">
        <v>356</v>
      </c>
      <c r="J65" s="141"/>
      <c r="K65" s="141"/>
      <c r="L65" s="141"/>
      <c r="M65" s="141"/>
      <c r="N65" s="145" t="s">
        <v>170</v>
      </c>
      <c r="O65" s="141"/>
      <c r="P65" s="141"/>
      <c r="Q65" s="146"/>
      <c r="R65" s="190"/>
      <c r="S65" s="140" t="s">
        <v>171</v>
      </c>
      <c r="T65" s="141"/>
      <c r="U65" s="141"/>
      <c r="V65" s="140"/>
      <c r="W65" s="191"/>
      <c r="X65" s="140" t="s">
        <v>357</v>
      </c>
      <c r="Y65" s="141"/>
      <c r="Z65" s="141"/>
      <c r="AA65" s="141"/>
      <c r="AB65" s="141"/>
      <c r="AC65" s="190" t="s">
        <v>173</v>
      </c>
      <c r="AD65" s="141"/>
      <c r="AE65" s="141"/>
      <c r="AF65" s="140"/>
      <c r="AG65" s="140"/>
      <c r="AH65" s="190" t="s">
        <v>500</v>
      </c>
      <c r="AI65" s="141"/>
      <c r="AJ65" s="141"/>
      <c r="AK65" s="140"/>
      <c r="AL65" s="140"/>
    </row>
    <row r="66" spans="1:48" ht="19" x14ac:dyDescent="0.2">
      <c r="B66" s="53"/>
      <c r="C66" s="36"/>
      <c r="D66" s="182" t="s">
        <v>4</v>
      </c>
      <c r="E66" s="179" t="s">
        <v>339</v>
      </c>
      <c r="F66" s="183" t="s">
        <v>354</v>
      </c>
      <c r="G66" s="183" t="s">
        <v>355</v>
      </c>
      <c r="H66" s="192" t="s">
        <v>340</v>
      </c>
      <c r="I66" s="184" t="s">
        <v>4</v>
      </c>
      <c r="J66" s="179" t="s">
        <v>339</v>
      </c>
      <c r="K66" s="183" t="s">
        <v>354</v>
      </c>
      <c r="L66" s="183" t="s">
        <v>355</v>
      </c>
      <c r="M66" s="181" t="s">
        <v>340</v>
      </c>
      <c r="N66" s="184" t="s">
        <v>4</v>
      </c>
      <c r="O66" s="179" t="s">
        <v>339</v>
      </c>
      <c r="P66" s="183" t="s">
        <v>354</v>
      </c>
      <c r="Q66" s="193" t="s">
        <v>355</v>
      </c>
      <c r="R66" s="181" t="s">
        <v>340</v>
      </c>
      <c r="S66" s="184" t="s">
        <v>4</v>
      </c>
      <c r="T66" s="179" t="s">
        <v>339</v>
      </c>
      <c r="U66" s="183" t="s">
        <v>354</v>
      </c>
      <c r="V66" s="194" t="s">
        <v>355</v>
      </c>
      <c r="W66" s="181" t="s">
        <v>340</v>
      </c>
      <c r="X66" s="185" t="s">
        <v>4</v>
      </c>
      <c r="Y66" s="179" t="s">
        <v>339</v>
      </c>
      <c r="Z66" s="183" t="s">
        <v>354</v>
      </c>
      <c r="AA66" s="183" t="s">
        <v>355</v>
      </c>
      <c r="AB66" s="192" t="s">
        <v>340</v>
      </c>
      <c r="AC66" s="184" t="s">
        <v>4</v>
      </c>
      <c r="AD66" s="179" t="s">
        <v>339</v>
      </c>
      <c r="AE66" s="183" t="s">
        <v>354</v>
      </c>
      <c r="AF66" s="194" t="s">
        <v>355</v>
      </c>
      <c r="AG66" s="194" t="s">
        <v>340</v>
      </c>
      <c r="AH66" s="184" t="s">
        <v>4</v>
      </c>
      <c r="AI66" s="179" t="s">
        <v>339</v>
      </c>
      <c r="AJ66" s="183" t="s">
        <v>354</v>
      </c>
      <c r="AK66" s="194" t="s">
        <v>355</v>
      </c>
      <c r="AL66" s="194" t="s">
        <v>340</v>
      </c>
    </row>
    <row r="67" spans="1:48" ht="15" customHeight="1" x14ac:dyDescent="0.2">
      <c r="B67" s="24" t="s">
        <v>81</v>
      </c>
      <c r="C67" s="25"/>
      <c r="D67" s="7">
        <f>SUM(I67,X67)</f>
        <v>225</v>
      </c>
      <c r="E67" s="7">
        <f>SUM(J67,Y67)</f>
        <v>85</v>
      </c>
      <c r="F67" s="7">
        <f>SUM(K67,Z67)</f>
        <v>1</v>
      </c>
      <c r="G67" s="79">
        <f t="shared" ref="G67" si="56">D67-SUM(E67:F67)</f>
        <v>139</v>
      </c>
      <c r="H67" s="200">
        <f t="shared" ref="H67" si="57">E67/D67*100</f>
        <v>37.777777777777779</v>
      </c>
      <c r="I67" s="201">
        <f t="shared" ref="I67" si="58">SUM(N67,S67)</f>
        <v>203</v>
      </c>
      <c r="J67" s="7">
        <f>SUM(O67,T67)</f>
        <v>63</v>
      </c>
      <c r="K67" s="79">
        <f>SUM(P67,U67)</f>
        <v>1</v>
      </c>
      <c r="L67" s="79">
        <f t="shared" ref="L67" si="59">I67-SUM(J67:K67)</f>
        <v>139</v>
      </c>
      <c r="M67" s="200">
        <f t="shared" ref="M67" si="60">J67/I67*100</f>
        <v>31.03448275862069</v>
      </c>
      <c r="N67" s="201">
        <v>0</v>
      </c>
      <c r="O67" s="7">
        <v>0</v>
      </c>
      <c r="P67" s="79">
        <v>0</v>
      </c>
      <c r="Q67" s="7">
        <f t="shared" ref="Q67" si="61">N67-SUM(O67:P67)</f>
        <v>0</v>
      </c>
      <c r="R67" s="102" t="str">
        <f>IF(N67=0,"－",O67/N67*100)</f>
        <v>－</v>
      </c>
      <c r="S67" s="143">
        <v>203</v>
      </c>
      <c r="T67" s="7">
        <v>63</v>
      </c>
      <c r="U67" s="7">
        <v>1</v>
      </c>
      <c r="V67" s="7">
        <f t="shared" ref="V67" si="62">S67-SUM(T67:U67)</f>
        <v>139</v>
      </c>
      <c r="W67" s="200">
        <f t="shared" ref="W67" si="63">T67/S67*100</f>
        <v>31.03448275862069</v>
      </c>
      <c r="X67" s="143">
        <v>22</v>
      </c>
      <c r="Y67" s="7">
        <v>22</v>
      </c>
      <c r="Z67" s="7">
        <v>0</v>
      </c>
      <c r="AA67" s="79">
        <f t="shared" ref="AA67" si="64">X67-SUM(Y67:Z67)</f>
        <v>0</v>
      </c>
      <c r="AB67" s="200">
        <f t="shared" ref="AB67" si="65">Y67/X67*100</f>
        <v>100</v>
      </c>
      <c r="AC67" s="201">
        <v>21</v>
      </c>
      <c r="AD67" s="143">
        <v>21</v>
      </c>
      <c r="AE67" s="143">
        <v>0</v>
      </c>
      <c r="AF67" s="7">
        <f t="shared" ref="AF67" si="66">AC67-SUM(AD67:AE67)</f>
        <v>0</v>
      </c>
      <c r="AG67" s="3">
        <f t="shared" ref="AG67" si="67">AD67/AC67*100</f>
        <v>100</v>
      </c>
      <c r="AH67" s="201">
        <f>SUM(N67,X67-AC67)</f>
        <v>1</v>
      </c>
      <c r="AI67" s="143">
        <f t="shared" ref="AI67" si="68">SUM(O67,Y67-AD67)</f>
        <v>1</v>
      </c>
      <c r="AJ67" s="143">
        <f t="shared" ref="AJ67" si="69">SUM(P67,Z67-AE67)</f>
        <v>0</v>
      </c>
      <c r="AK67" s="7">
        <f t="shared" ref="AK67:AK76" si="70">AH67-SUM(AI67:AJ67)</f>
        <v>0</v>
      </c>
      <c r="AL67" s="3">
        <f t="shared" ref="AL67:AL76" si="71">AI67/AH67*100</f>
        <v>100</v>
      </c>
    </row>
    <row r="68" spans="1:48" ht="15" customHeight="1" x14ac:dyDescent="0.2">
      <c r="B68" s="26" t="s">
        <v>82</v>
      </c>
      <c r="D68" s="8">
        <f t="shared" ref="D68:D76" si="72">SUM(I68,X68)</f>
        <v>657</v>
      </c>
      <c r="E68" s="8">
        <f t="shared" ref="E68:E76" si="73">SUM(J68,Y68)</f>
        <v>265</v>
      </c>
      <c r="F68" s="8">
        <f t="shared" ref="F68:F76" si="74">SUM(K68,Z68)</f>
        <v>1</v>
      </c>
      <c r="G68" s="50">
        <f t="shared" ref="G68:G76" si="75">D68-SUM(E68:F68)</f>
        <v>391</v>
      </c>
      <c r="H68" s="103">
        <f t="shared" ref="H68:H76" si="76">E68/D68*100</f>
        <v>40.334855403348548</v>
      </c>
      <c r="I68" s="202">
        <f t="shared" ref="I68:I76" si="77">SUM(N68,S68)</f>
        <v>563</v>
      </c>
      <c r="J68" s="8">
        <f t="shared" ref="J68:J76" si="78">SUM(O68,T68)</f>
        <v>171</v>
      </c>
      <c r="K68" s="50">
        <f t="shared" ref="K68:K76" si="79">SUM(P68,U68)</f>
        <v>1</v>
      </c>
      <c r="L68" s="50">
        <f t="shared" ref="L68:L76" si="80">I68-SUM(J68:K68)</f>
        <v>391</v>
      </c>
      <c r="M68" s="103">
        <f t="shared" ref="M68:M76" si="81">J68/I68*100</f>
        <v>30.373001776198933</v>
      </c>
      <c r="N68" s="202">
        <v>54</v>
      </c>
      <c r="O68" s="8">
        <v>17</v>
      </c>
      <c r="P68" s="50">
        <v>0</v>
      </c>
      <c r="Q68" s="8">
        <f t="shared" ref="Q68:Q76" si="82">N68-SUM(O68:P68)</f>
        <v>37</v>
      </c>
      <c r="R68" s="103">
        <f t="shared" ref="R68:R76" si="83">O68/N68*100</f>
        <v>31.481481481481481</v>
      </c>
      <c r="S68" s="88">
        <v>509</v>
      </c>
      <c r="T68" s="8">
        <v>154</v>
      </c>
      <c r="U68" s="8">
        <v>1</v>
      </c>
      <c r="V68" s="8">
        <f t="shared" ref="V68:V76" si="84">S68-SUM(T68:U68)</f>
        <v>354</v>
      </c>
      <c r="W68" s="103">
        <f t="shared" ref="W68:W76" si="85">T68/S68*100</f>
        <v>30.255402750491161</v>
      </c>
      <c r="X68" s="88">
        <v>94</v>
      </c>
      <c r="Y68" s="8">
        <v>94</v>
      </c>
      <c r="Z68" s="8">
        <v>0</v>
      </c>
      <c r="AA68" s="50">
        <f t="shared" ref="AA68:AA76" si="86">X68-SUM(Y68:Z68)</f>
        <v>0</v>
      </c>
      <c r="AB68" s="103">
        <f t="shared" ref="AB68:AB76" si="87">Y68/X68*100</f>
        <v>100</v>
      </c>
      <c r="AC68" s="202">
        <v>92</v>
      </c>
      <c r="AD68" s="88">
        <v>92</v>
      </c>
      <c r="AE68" s="88">
        <v>0</v>
      </c>
      <c r="AF68" s="8">
        <f t="shared" ref="AF68:AF76" si="88">AC68-SUM(AD68:AE68)</f>
        <v>0</v>
      </c>
      <c r="AG68" s="4">
        <f t="shared" ref="AG68:AG76" si="89">AD68/AC68*100</f>
        <v>100</v>
      </c>
      <c r="AH68" s="202">
        <f t="shared" ref="AH68:AH76" si="90">SUM(N68,X68-AC68)</f>
        <v>56</v>
      </c>
      <c r="AI68" s="88">
        <f t="shared" ref="AI68:AI76" si="91">SUM(O68,Y68-AD68)</f>
        <v>19</v>
      </c>
      <c r="AJ68" s="88">
        <f t="shared" ref="AJ68:AJ76" si="92">SUM(P68,Z68-AE68)</f>
        <v>0</v>
      </c>
      <c r="AK68" s="8">
        <f t="shared" si="70"/>
        <v>37</v>
      </c>
      <c r="AL68" s="4">
        <f t="shared" si="71"/>
        <v>33.928571428571431</v>
      </c>
    </row>
    <row r="69" spans="1:48" ht="15" customHeight="1" x14ac:dyDescent="0.2">
      <c r="B69" s="26" t="s">
        <v>83</v>
      </c>
      <c r="D69" s="8">
        <f t="shared" si="72"/>
        <v>862</v>
      </c>
      <c r="E69" s="8">
        <f t="shared" si="73"/>
        <v>412</v>
      </c>
      <c r="F69" s="8">
        <f t="shared" si="74"/>
        <v>2</v>
      </c>
      <c r="G69" s="50">
        <f t="shared" si="75"/>
        <v>448</v>
      </c>
      <c r="H69" s="103">
        <f t="shared" si="76"/>
        <v>47.795823665893273</v>
      </c>
      <c r="I69" s="202">
        <f t="shared" si="77"/>
        <v>661</v>
      </c>
      <c r="J69" s="8">
        <f t="shared" si="78"/>
        <v>211</v>
      </c>
      <c r="K69" s="50">
        <f t="shared" si="79"/>
        <v>2</v>
      </c>
      <c r="L69" s="50">
        <f t="shared" si="80"/>
        <v>448</v>
      </c>
      <c r="M69" s="103">
        <f t="shared" si="81"/>
        <v>31.921331316187597</v>
      </c>
      <c r="N69" s="202">
        <v>165</v>
      </c>
      <c r="O69" s="8">
        <v>56</v>
      </c>
      <c r="P69" s="50">
        <v>1</v>
      </c>
      <c r="Q69" s="8">
        <f t="shared" si="82"/>
        <v>108</v>
      </c>
      <c r="R69" s="103">
        <f t="shared" si="83"/>
        <v>33.939393939393945</v>
      </c>
      <c r="S69" s="88">
        <v>496</v>
      </c>
      <c r="T69" s="8">
        <v>155</v>
      </c>
      <c r="U69" s="8">
        <v>1</v>
      </c>
      <c r="V69" s="8">
        <f t="shared" si="84"/>
        <v>340</v>
      </c>
      <c r="W69" s="103">
        <f t="shared" si="85"/>
        <v>31.25</v>
      </c>
      <c r="X69" s="88">
        <v>201</v>
      </c>
      <c r="Y69" s="8">
        <v>201</v>
      </c>
      <c r="Z69" s="8">
        <v>0</v>
      </c>
      <c r="AA69" s="50">
        <f t="shared" si="86"/>
        <v>0</v>
      </c>
      <c r="AB69" s="103">
        <f t="shared" si="87"/>
        <v>100</v>
      </c>
      <c r="AC69" s="202">
        <v>187</v>
      </c>
      <c r="AD69" s="88">
        <v>187</v>
      </c>
      <c r="AE69" s="88">
        <v>0</v>
      </c>
      <c r="AF69" s="8">
        <f t="shared" si="88"/>
        <v>0</v>
      </c>
      <c r="AG69" s="4">
        <f t="shared" si="89"/>
        <v>100</v>
      </c>
      <c r="AH69" s="202">
        <f t="shared" si="90"/>
        <v>179</v>
      </c>
      <c r="AI69" s="88">
        <f t="shared" si="91"/>
        <v>70</v>
      </c>
      <c r="AJ69" s="88">
        <f t="shared" si="92"/>
        <v>1</v>
      </c>
      <c r="AK69" s="8">
        <f t="shared" si="70"/>
        <v>108</v>
      </c>
      <c r="AL69" s="4">
        <f t="shared" si="71"/>
        <v>39.106145251396647</v>
      </c>
    </row>
    <row r="70" spans="1:48" ht="15" customHeight="1" x14ac:dyDescent="0.2">
      <c r="B70" s="26" t="s">
        <v>84</v>
      </c>
      <c r="D70" s="8">
        <f t="shared" si="72"/>
        <v>638</v>
      </c>
      <c r="E70" s="8">
        <f t="shared" si="73"/>
        <v>315</v>
      </c>
      <c r="F70" s="8">
        <f t="shared" si="74"/>
        <v>0</v>
      </c>
      <c r="G70" s="50">
        <f t="shared" si="75"/>
        <v>323</v>
      </c>
      <c r="H70" s="103">
        <f t="shared" si="76"/>
        <v>49.373040752351102</v>
      </c>
      <c r="I70" s="202">
        <f t="shared" si="77"/>
        <v>493</v>
      </c>
      <c r="J70" s="8">
        <f t="shared" si="78"/>
        <v>170</v>
      </c>
      <c r="K70" s="50">
        <f t="shared" si="79"/>
        <v>0</v>
      </c>
      <c r="L70" s="50">
        <f t="shared" si="80"/>
        <v>323</v>
      </c>
      <c r="M70" s="103">
        <f t="shared" si="81"/>
        <v>34.482758620689658</v>
      </c>
      <c r="N70" s="202">
        <v>213</v>
      </c>
      <c r="O70" s="8">
        <v>89</v>
      </c>
      <c r="P70" s="50">
        <v>0</v>
      </c>
      <c r="Q70" s="8">
        <f t="shared" si="82"/>
        <v>124</v>
      </c>
      <c r="R70" s="103">
        <f t="shared" si="83"/>
        <v>41.784037558685441</v>
      </c>
      <c r="S70" s="88">
        <v>280</v>
      </c>
      <c r="T70" s="8">
        <v>81</v>
      </c>
      <c r="U70" s="8">
        <v>0</v>
      </c>
      <c r="V70" s="8">
        <f t="shared" si="84"/>
        <v>199</v>
      </c>
      <c r="W70" s="103">
        <f t="shared" si="85"/>
        <v>28.928571428571431</v>
      </c>
      <c r="X70" s="88">
        <v>145</v>
      </c>
      <c r="Y70" s="8">
        <v>145</v>
      </c>
      <c r="Z70" s="8">
        <v>0</v>
      </c>
      <c r="AA70" s="50">
        <f t="shared" si="86"/>
        <v>0</v>
      </c>
      <c r="AB70" s="103">
        <f t="shared" si="87"/>
        <v>100</v>
      </c>
      <c r="AC70" s="202">
        <v>129</v>
      </c>
      <c r="AD70" s="88">
        <v>129</v>
      </c>
      <c r="AE70" s="88">
        <v>0</v>
      </c>
      <c r="AF70" s="8">
        <f t="shared" si="88"/>
        <v>0</v>
      </c>
      <c r="AG70" s="4">
        <f t="shared" si="89"/>
        <v>100</v>
      </c>
      <c r="AH70" s="202">
        <f t="shared" si="90"/>
        <v>229</v>
      </c>
      <c r="AI70" s="88">
        <f t="shared" si="91"/>
        <v>105</v>
      </c>
      <c r="AJ70" s="88">
        <f t="shared" si="92"/>
        <v>0</v>
      </c>
      <c r="AK70" s="8">
        <f t="shared" si="70"/>
        <v>124</v>
      </c>
      <c r="AL70" s="4">
        <f t="shared" si="71"/>
        <v>45.851528384279476</v>
      </c>
    </row>
    <row r="71" spans="1:48" ht="15" customHeight="1" x14ac:dyDescent="0.2">
      <c r="B71" s="26" t="s">
        <v>85</v>
      </c>
      <c r="D71" s="8">
        <f t="shared" si="72"/>
        <v>568</v>
      </c>
      <c r="E71" s="8">
        <f t="shared" si="73"/>
        <v>292</v>
      </c>
      <c r="F71" s="8">
        <f t="shared" si="74"/>
        <v>0</v>
      </c>
      <c r="G71" s="50">
        <f t="shared" si="75"/>
        <v>276</v>
      </c>
      <c r="H71" s="103">
        <f t="shared" si="76"/>
        <v>51.408450704225352</v>
      </c>
      <c r="I71" s="202">
        <f t="shared" si="77"/>
        <v>451</v>
      </c>
      <c r="J71" s="8">
        <f t="shared" si="78"/>
        <v>175</v>
      </c>
      <c r="K71" s="50">
        <f t="shared" si="79"/>
        <v>0</v>
      </c>
      <c r="L71" s="50">
        <f t="shared" si="80"/>
        <v>276</v>
      </c>
      <c r="M71" s="103">
        <f t="shared" si="81"/>
        <v>38.802660753880261</v>
      </c>
      <c r="N71" s="202">
        <v>240</v>
      </c>
      <c r="O71" s="8">
        <v>113</v>
      </c>
      <c r="P71" s="50">
        <v>0</v>
      </c>
      <c r="Q71" s="8">
        <f t="shared" si="82"/>
        <v>127</v>
      </c>
      <c r="R71" s="103">
        <f t="shared" si="83"/>
        <v>47.083333333333336</v>
      </c>
      <c r="S71" s="88">
        <v>211</v>
      </c>
      <c r="T71" s="8">
        <v>62</v>
      </c>
      <c r="U71" s="8">
        <v>0</v>
      </c>
      <c r="V71" s="8">
        <f t="shared" si="84"/>
        <v>149</v>
      </c>
      <c r="W71" s="103">
        <f t="shared" si="85"/>
        <v>29.383886255924168</v>
      </c>
      <c r="X71" s="88">
        <v>117</v>
      </c>
      <c r="Y71" s="8">
        <v>117</v>
      </c>
      <c r="Z71" s="8">
        <v>0</v>
      </c>
      <c r="AA71" s="50">
        <f t="shared" si="86"/>
        <v>0</v>
      </c>
      <c r="AB71" s="103">
        <f t="shared" si="87"/>
        <v>100</v>
      </c>
      <c r="AC71" s="202">
        <v>102</v>
      </c>
      <c r="AD71" s="88">
        <v>102</v>
      </c>
      <c r="AE71" s="88">
        <v>0</v>
      </c>
      <c r="AF71" s="8">
        <f t="shared" si="88"/>
        <v>0</v>
      </c>
      <c r="AG71" s="4">
        <f t="shared" si="89"/>
        <v>100</v>
      </c>
      <c r="AH71" s="202">
        <f t="shared" si="90"/>
        <v>255</v>
      </c>
      <c r="AI71" s="88">
        <f t="shared" si="91"/>
        <v>128</v>
      </c>
      <c r="AJ71" s="88">
        <f t="shared" si="92"/>
        <v>0</v>
      </c>
      <c r="AK71" s="8">
        <f t="shared" si="70"/>
        <v>127</v>
      </c>
      <c r="AL71" s="4">
        <f t="shared" si="71"/>
        <v>50.196078431372548</v>
      </c>
    </row>
    <row r="72" spans="1:48" ht="15" customHeight="1" x14ac:dyDescent="0.2">
      <c r="B72" s="26" t="s">
        <v>86</v>
      </c>
      <c r="D72" s="8">
        <f t="shared" si="72"/>
        <v>554</v>
      </c>
      <c r="E72" s="8">
        <f t="shared" si="73"/>
        <v>304</v>
      </c>
      <c r="F72" s="8">
        <f t="shared" si="74"/>
        <v>2</v>
      </c>
      <c r="G72" s="50">
        <f t="shared" si="75"/>
        <v>248</v>
      </c>
      <c r="H72" s="103">
        <f t="shared" si="76"/>
        <v>54.873646209386287</v>
      </c>
      <c r="I72" s="202">
        <f t="shared" si="77"/>
        <v>458</v>
      </c>
      <c r="J72" s="8">
        <f t="shared" si="78"/>
        <v>208</v>
      </c>
      <c r="K72" s="50">
        <f t="shared" si="79"/>
        <v>2</v>
      </c>
      <c r="L72" s="50">
        <f t="shared" si="80"/>
        <v>248</v>
      </c>
      <c r="M72" s="103">
        <f t="shared" si="81"/>
        <v>45.414847161572055</v>
      </c>
      <c r="N72" s="202">
        <v>350</v>
      </c>
      <c r="O72" s="8">
        <v>166</v>
      </c>
      <c r="P72" s="50">
        <v>2</v>
      </c>
      <c r="Q72" s="8">
        <f t="shared" si="82"/>
        <v>182</v>
      </c>
      <c r="R72" s="103">
        <f t="shared" si="83"/>
        <v>47.428571428571431</v>
      </c>
      <c r="S72" s="88">
        <v>108</v>
      </c>
      <c r="T72" s="8">
        <v>42</v>
      </c>
      <c r="U72" s="8">
        <v>0</v>
      </c>
      <c r="V72" s="8">
        <f t="shared" si="84"/>
        <v>66</v>
      </c>
      <c r="W72" s="103">
        <f t="shared" si="85"/>
        <v>38.888888888888893</v>
      </c>
      <c r="X72" s="88">
        <v>96</v>
      </c>
      <c r="Y72" s="8">
        <v>96</v>
      </c>
      <c r="Z72" s="8">
        <v>0</v>
      </c>
      <c r="AA72" s="50">
        <f t="shared" si="86"/>
        <v>0</v>
      </c>
      <c r="AB72" s="103">
        <f t="shared" si="87"/>
        <v>100</v>
      </c>
      <c r="AC72" s="202">
        <v>80</v>
      </c>
      <c r="AD72" s="88">
        <v>80</v>
      </c>
      <c r="AE72" s="88">
        <v>0</v>
      </c>
      <c r="AF72" s="8">
        <f t="shared" si="88"/>
        <v>0</v>
      </c>
      <c r="AG72" s="4">
        <f t="shared" si="89"/>
        <v>100</v>
      </c>
      <c r="AH72" s="202">
        <f t="shared" si="90"/>
        <v>366</v>
      </c>
      <c r="AI72" s="88">
        <f t="shared" si="91"/>
        <v>182</v>
      </c>
      <c r="AJ72" s="88">
        <f t="shared" si="92"/>
        <v>2</v>
      </c>
      <c r="AK72" s="8">
        <f t="shared" si="70"/>
        <v>182</v>
      </c>
      <c r="AL72" s="4">
        <f t="shared" si="71"/>
        <v>49.72677595628415</v>
      </c>
    </row>
    <row r="73" spans="1:48" ht="15" customHeight="1" x14ac:dyDescent="0.2">
      <c r="B73" s="26" t="s">
        <v>120</v>
      </c>
      <c r="D73" s="8">
        <f t="shared" si="72"/>
        <v>580</v>
      </c>
      <c r="E73" s="8">
        <f t="shared" si="73"/>
        <v>317</v>
      </c>
      <c r="F73" s="8">
        <f t="shared" si="74"/>
        <v>0</v>
      </c>
      <c r="G73" s="50">
        <f t="shared" si="75"/>
        <v>263</v>
      </c>
      <c r="H73" s="103">
        <f t="shared" si="76"/>
        <v>54.65517241379311</v>
      </c>
      <c r="I73" s="202">
        <f t="shared" si="77"/>
        <v>472</v>
      </c>
      <c r="J73" s="8">
        <f t="shared" si="78"/>
        <v>209</v>
      </c>
      <c r="K73" s="50">
        <f t="shared" si="79"/>
        <v>0</v>
      </c>
      <c r="L73" s="50">
        <f t="shared" si="80"/>
        <v>263</v>
      </c>
      <c r="M73" s="103">
        <f t="shared" si="81"/>
        <v>44.279661016949149</v>
      </c>
      <c r="N73" s="202">
        <v>364</v>
      </c>
      <c r="O73" s="8">
        <v>174</v>
      </c>
      <c r="P73" s="50">
        <v>0</v>
      </c>
      <c r="Q73" s="8">
        <f t="shared" si="82"/>
        <v>190</v>
      </c>
      <c r="R73" s="103">
        <f t="shared" si="83"/>
        <v>47.802197802197803</v>
      </c>
      <c r="S73" s="88">
        <v>108</v>
      </c>
      <c r="T73" s="8">
        <v>35</v>
      </c>
      <c r="U73" s="8">
        <v>0</v>
      </c>
      <c r="V73" s="8">
        <f t="shared" si="84"/>
        <v>73</v>
      </c>
      <c r="W73" s="103">
        <f t="shared" si="85"/>
        <v>32.407407407407405</v>
      </c>
      <c r="X73" s="88">
        <v>108</v>
      </c>
      <c r="Y73" s="8">
        <v>108</v>
      </c>
      <c r="Z73" s="8">
        <v>0</v>
      </c>
      <c r="AA73" s="50">
        <f t="shared" si="86"/>
        <v>0</v>
      </c>
      <c r="AB73" s="103">
        <f t="shared" si="87"/>
        <v>100</v>
      </c>
      <c r="AC73" s="202">
        <v>81</v>
      </c>
      <c r="AD73" s="88">
        <v>81</v>
      </c>
      <c r="AE73" s="88">
        <v>0</v>
      </c>
      <c r="AF73" s="8">
        <f t="shared" si="88"/>
        <v>0</v>
      </c>
      <c r="AG73" s="4">
        <f t="shared" si="89"/>
        <v>100</v>
      </c>
      <c r="AH73" s="202">
        <f t="shared" si="90"/>
        <v>391</v>
      </c>
      <c r="AI73" s="88">
        <f t="shared" si="91"/>
        <v>201</v>
      </c>
      <c r="AJ73" s="88">
        <f t="shared" si="92"/>
        <v>0</v>
      </c>
      <c r="AK73" s="8">
        <f t="shared" si="70"/>
        <v>190</v>
      </c>
      <c r="AL73" s="4">
        <f t="shared" si="71"/>
        <v>51.406649616368284</v>
      </c>
    </row>
    <row r="74" spans="1:48" ht="15" customHeight="1" x14ac:dyDescent="0.2">
      <c r="B74" s="26" t="s">
        <v>87</v>
      </c>
      <c r="D74" s="8">
        <f t="shared" si="72"/>
        <v>215</v>
      </c>
      <c r="E74" s="8">
        <f t="shared" si="73"/>
        <v>108</v>
      </c>
      <c r="F74" s="8">
        <f t="shared" si="74"/>
        <v>1</v>
      </c>
      <c r="G74" s="50">
        <f t="shared" si="75"/>
        <v>106</v>
      </c>
      <c r="H74" s="103">
        <f t="shared" si="76"/>
        <v>50.232558139534888</v>
      </c>
      <c r="I74" s="202">
        <f t="shared" si="77"/>
        <v>181</v>
      </c>
      <c r="J74" s="8">
        <f t="shared" si="78"/>
        <v>74</v>
      </c>
      <c r="K74" s="50">
        <f t="shared" si="79"/>
        <v>1</v>
      </c>
      <c r="L74" s="50">
        <f t="shared" si="80"/>
        <v>106</v>
      </c>
      <c r="M74" s="103">
        <f t="shared" si="81"/>
        <v>40.883977900552487</v>
      </c>
      <c r="N74" s="202">
        <v>141</v>
      </c>
      <c r="O74" s="8">
        <v>61</v>
      </c>
      <c r="P74" s="50">
        <v>1</v>
      </c>
      <c r="Q74" s="8">
        <f t="shared" si="82"/>
        <v>79</v>
      </c>
      <c r="R74" s="103">
        <f t="shared" si="83"/>
        <v>43.262411347517734</v>
      </c>
      <c r="S74" s="88">
        <v>40</v>
      </c>
      <c r="T74" s="8">
        <v>13</v>
      </c>
      <c r="U74" s="8">
        <v>0</v>
      </c>
      <c r="V74" s="8">
        <f t="shared" si="84"/>
        <v>27</v>
      </c>
      <c r="W74" s="103">
        <f t="shared" si="85"/>
        <v>32.5</v>
      </c>
      <c r="X74" s="88">
        <v>34</v>
      </c>
      <c r="Y74" s="8">
        <v>34</v>
      </c>
      <c r="Z74" s="8">
        <v>0</v>
      </c>
      <c r="AA74" s="50">
        <f t="shared" si="86"/>
        <v>0</v>
      </c>
      <c r="AB74" s="103">
        <f t="shared" si="87"/>
        <v>100</v>
      </c>
      <c r="AC74" s="202">
        <v>28</v>
      </c>
      <c r="AD74" s="88">
        <v>28</v>
      </c>
      <c r="AE74" s="88">
        <v>0</v>
      </c>
      <c r="AF74" s="8">
        <f t="shared" si="88"/>
        <v>0</v>
      </c>
      <c r="AG74" s="4">
        <f t="shared" si="89"/>
        <v>100</v>
      </c>
      <c r="AH74" s="202">
        <f t="shared" si="90"/>
        <v>147</v>
      </c>
      <c r="AI74" s="88">
        <f t="shared" si="91"/>
        <v>67</v>
      </c>
      <c r="AJ74" s="88">
        <f t="shared" si="92"/>
        <v>1</v>
      </c>
      <c r="AK74" s="8">
        <f t="shared" si="70"/>
        <v>79</v>
      </c>
      <c r="AL74" s="4">
        <f t="shared" si="71"/>
        <v>45.57823129251701</v>
      </c>
    </row>
    <row r="75" spans="1:48" ht="15" customHeight="1" x14ac:dyDescent="0.2">
      <c r="B75" s="26" t="s">
        <v>88</v>
      </c>
      <c r="D75" s="8">
        <f t="shared" si="72"/>
        <v>244</v>
      </c>
      <c r="E75" s="8">
        <f t="shared" si="73"/>
        <v>97</v>
      </c>
      <c r="F75" s="8">
        <f t="shared" si="74"/>
        <v>0</v>
      </c>
      <c r="G75" s="50">
        <f t="shared" si="75"/>
        <v>147</v>
      </c>
      <c r="H75" s="103">
        <f t="shared" si="76"/>
        <v>39.754098360655739</v>
      </c>
      <c r="I75" s="202">
        <f t="shared" si="77"/>
        <v>218</v>
      </c>
      <c r="J75" s="8">
        <f t="shared" si="78"/>
        <v>71</v>
      </c>
      <c r="K75" s="50">
        <f t="shared" si="79"/>
        <v>0</v>
      </c>
      <c r="L75" s="50">
        <f t="shared" si="80"/>
        <v>147</v>
      </c>
      <c r="M75" s="103">
        <f t="shared" si="81"/>
        <v>32.568807339449542</v>
      </c>
      <c r="N75" s="202">
        <v>174</v>
      </c>
      <c r="O75" s="8">
        <v>59</v>
      </c>
      <c r="P75" s="50">
        <v>0</v>
      </c>
      <c r="Q75" s="8">
        <f t="shared" si="82"/>
        <v>115</v>
      </c>
      <c r="R75" s="103">
        <f t="shared" si="83"/>
        <v>33.90804597701149</v>
      </c>
      <c r="S75" s="88">
        <v>44</v>
      </c>
      <c r="T75" s="8">
        <v>12</v>
      </c>
      <c r="U75" s="8">
        <v>0</v>
      </c>
      <c r="V75" s="8">
        <f t="shared" si="84"/>
        <v>32</v>
      </c>
      <c r="W75" s="103">
        <f t="shared" si="85"/>
        <v>27.27272727272727</v>
      </c>
      <c r="X75" s="88">
        <v>26</v>
      </c>
      <c r="Y75" s="8">
        <v>26</v>
      </c>
      <c r="Z75" s="8">
        <v>0</v>
      </c>
      <c r="AA75" s="50">
        <f t="shared" si="86"/>
        <v>0</v>
      </c>
      <c r="AB75" s="103">
        <f t="shared" si="87"/>
        <v>100</v>
      </c>
      <c r="AC75" s="202">
        <v>14</v>
      </c>
      <c r="AD75" s="88">
        <v>14</v>
      </c>
      <c r="AE75" s="88">
        <v>0</v>
      </c>
      <c r="AF75" s="8">
        <f t="shared" si="88"/>
        <v>0</v>
      </c>
      <c r="AG75" s="4">
        <f t="shared" si="89"/>
        <v>100</v>
      </c>
      <c r="AH75" s="202">
        <f t="shared" si="90"/>
        <v>186</v>
      </c>
      <c r="AI75" s="88">
        <f t="shared" si="91"/>
        <v>71</v>
      </c>
      <c r="AJ75" s="88">
        <f t="shared" si="92"/>
        <v>0</v>
      </c>
      <c r="AK75" s="8">
        <f t="shared" si="70"/>
        <v>115</v>
      </c>
      <c r="AL75" s="4">
        <f t="shared" si="71"/>
        <v>38.172043010752688</v>
      </c>
    </row>
    <row r="76" spans="1:48" ht="15" customHeight="1" x14ac:dyDescent="0.2">
      <c r="B76" s="27" t="s">
        <v>0</v>
      </c>
      <c r="C76" s="28"/>
      <c r="D76" s="9">
        <f t="shared" si="72"/>
        <v>1490</v>
      </c>
      <c r="E76" s="9">
        <f t="shared" si="73"/>
        <v>13</v>
      </c>
      <c r="F76" s="9">
        <f t="shared" si="74"/>
        <v>34</v>
      </c>
      <c r="G76" s="55">
        <f t="shared" si="75"/>
        <v>1443</v>
      </c>
      <c r="H76" s="204">
        <f t="shared" si="76"/>
        <v>0.87248322147651003</v>
      </c>
      <c r="I76" s="203">
        <f t="shared" si="77"/>
        <v>27</v>
      </c>
      <c r="J76" s="9">
        <f t="shared" si="78"/>
        <v>0</v>
      </c>
      <c r="K76" s="55">
        <f t="shared" si="79"/>
        <v>27</v>
      </c>
      <c r="L76" s="55">
        <f t="shared" si="80"/>
        <v>0</v>
      </c>
      <c r="M76" s="204">
        <f t="shared" si="81"/>
        <v>0</v>
      </c>
      <c r="N76" s="203">
        <v>7</v>
      </c>
      <c r="O76" s="9">
        <v>0</v>
      </c>
      <c r="P76" s="55">
        <v>7</v>
      </c>
      <c r="Q76" s="9">
        <f t="shared" si="82"/>
        <v>0</v>
      </c>
      <c r="R76" s="204">
        <f t="shared" si="83"/>
        <v>0</v>
      </c>
      <c r="S76" s="144">
        <v>20</v>
      </c>
      <c r="T76" s="9">
        <v>0</v>
      </c>
      <c r="U76" s="9">
        <v>20</v>
      </c>
      <c r="V76" s="9">
        <f t="shared" si="84"/>
        <v>0</v>
      </c>
      <c r="W76" s="204">
        <f t="shared" si="85"/>
        <v>0</v>
      </c>
      <c r="X76" s="144">
        <v>1463</v>
      </c>
      <c r="Y76" s="9">
        <v>13</v>
      </c>
      <c r="Z76" s="9">
        <v>7</v>
      </c>
      <c r="AA76" s="55">
        <f t="shared" si="86"/>
        <v>1443</v>
      </c>
      <c r="AB76" s="204">
        <f t="shared" si="87"/>
        <v>0.88858509911141503</v>
      </c>
      <c r="AC76" s="203">
        <v>1272</v>
      </c>
      <c r="AD76" s="144">
        <v>13</v>
      </c>
      <c r="AE76" s="144">
        <v>7</v>
      </c>
      <c r="AF76" s="9">
        <f t="shared" si="88"/>
        <v>1252</v>
      </c>
      <c r="AG76" s="5">
        <f t="shared" si="89"/>
        <v>1.0220125786163521</v>
      </c>
      <c r="AH76" s="203">
        <f t="shared" si="90"/>
        <v>198</v>
      </c>
      <c r="AI76" s="144">
        <f t="shared" si="91"/>
        <v>0</v>
      </c>
      <c r="AJ76" s="144">
        <f t="shared" si="92"/>
        <v>7</v>
      </c>
      <c r="AK76" s="9">
        <f t="shared" si="70"/>
        <v>191</v>
      </c>
      <c r="AL76" s="5">
        <f t="shared" si="71"/>
        <v>0</v>
      </c>
    </row>
    <row r="77" spans="1:48" ht="15" customHeight="1" x14ac:dyDescent="0.2">
      <c r="B77" s="45"/>
      <c r="C77" s="36"/>
      <c r="D77" s="147"/>
      <c r="E77" s="147"/>
      <c r="F77" s="147"/>
      <c r="G77" s="147"/>
      <c r="H77" s="10"/>
      <c r="I77" s="147"/>
      <c r="J77" s="147"/>
      <c r="K77" s="147"/>
      <c r="L77" s="147"/>
      <c r="M77" s="10"/>
      <c r="N77" s="147"/>
      <c r="O77" s="147"/>
      <c r="P77" s="147"/>
      <c r="Q77" s="147"/>
      <c r="R77" s="10"/>
      <c r="S77" s="147"/>
      <c r="T77" s="147"/>
      <c r="U77" s="147"/>
      <c r="V77" s="147"/>
      <c r="W77" s="10"/>
      <c r="X77" s="147"/>
      <c r="Y77" s="147"/>
      <c r="Z77" s="147"/>
      <c r="AA77" s="147"/>
      <c r="AB77" s="10"/>
      <c r="AC77" s="147"/>
      <c r="AD77" s="147"/>
      <c r="AE77" s="147"/>
      <c r="AF77" s="147"/>
      <c r="AG77" s="10"/>
      <c r="AH77" s="147"/>
      <c r="AI77" s="147"/>
      <c r="AJ77" s="147"/>
      <c r="AK77" s="147"/>
      <c r="AL77" s="10"/>
    </row>
    <row r="78" spans="1:48" ht="15" customHeight="1" x14ac:dyDescent="0.2">
      <c r="A78" s="1" t="s">
        <v>359</v>
      </c>
      <c r="B78" s="15"/>
      <c r="E78" s="41"/>
      <c r="F78" s="41"/>
      <c r="G78" s="41"/>
      <c r="H78" s="41"/>
      <c r="J78" s="41"/>
      <c r="K78" s="41"/>
      <c r="L78" s="41"/>
      <c r="M78" s="41"/>
      <c r="O78" s="41"/>
      <c r="P78" s="41"/>
      <c r="Q78" s="41"/>
      <c r="R78" s="41"/>
      <c r="T78" s="41"/>
      <c r="U78" s="41"/>
      <c r="V78" s="41"/>
      <c r="W78" s="41"/>
      <c r="Y78" s="41"/>
      <c r="Z78" s="41"/>
      <c r="AA78" s="41"/>
      <c r="AB78" s="41"/>
      <c r="AD78" s="41"/>
      <c r="AE78" s="41"/>
      <c r="AF78" s="41"/>
      <c r="AG78" s="41"/>
      <c r="AI78" s="41"/>
      <c r="AJ78" s="41"/>
      <c r="AK78" s="41"/>
      <c r="AL78" s="41"/>
    </row>
    <row r="79" spans="1:48" ht="15" customHeight="1" x14ac:dyDescent="0.2">
      <c r="B79" s="24"/>
      <c r="C79" s="38"/>
      <c r="D79" s="242"/>
      <c r="E79" s="243"/>
      <c r="F79" s="66" t="s">
        <v>2</v>
      </c>
      <c r="G79" s="66"/>
      <c r="H79" s="243"/>
      <c r="I79" s="243"/>
      <c r="J79" s="244"/>
      <c r="K79" s="243"/>
      <c r="L79" s="66" t="s">
        <v>3</v>
      </c>
      <c r="M79" s="66"/>
      <c r="N79" s="243"/>
      <c r="O79" s="245"/>
      <c r="AO79" s="24"/>
      <c r="AP79" s="38"/>
      <c r="AQ79" s="163"/>
      <c r="AR79" s="100" t="s">
        <v>2</v>
      </c>
      <c r="AS79" s="164"/>
      <c r="AT79" s="186"/>
      <c r="AU79" s="100" t="s">
        <v>3</v>
      </c>
      <c r="AV79" s="165"/>
    </row>
    <row r="80" spans="1:48" ht="28.5" x14ac:dyDescent="0.2">
      <c r="B80" s="26"/>
      <c r="C80" s="56"/>
      <c r="D80" s="73" t="s">
        <v>356</v>
      </c>
      <c r="E80" s="73" t="s">
        <v>506</v>
      </c>
      <c r="F80" s="73" t="s">
        <v>507</v>
      </c>
      <c r="G80" s="73" t="s">
        <v>357</v>
      </c>
      <c r="H80" s="78" t="s">
        <v>173</v>
      </c>
      <c r="I80" s="73" t="s">
        <v>500</v>
      </c>
      <c r="J80" s="81" t="s">
        <v>356</v>
      </c>
      <c r="K80" s="73" t="s">
        <v>506</v>
      </c>
      <c r="L80" s="73" t="s">
        <v>507</v>
      </c>
      <c r="M80" s="73" t="s">
        <v>357</v>
      </c>
      <c r="N80" s="73" t="s">
        <v>173</v>
      </c>
      <c r="O80" s="73" t="s">
        <v>500</v>
      </c>
      <c r="AO80" s="26"/>
      <c r="AP80" s="56"/>
      <c r="AQ80" s="230" t="s">
        <v>450</v>
      </c>
      <c r="AR80" s="195" t="s">
        <v>171</v>
      </c>
      <c r="AS80" s="78" t="s">
        <v>173</v>
      </c>
      <c r="AT80" s="231" t="s">
        <v>450</v>
      </c>
      <c r="AU80" s="195" t="s">
        <v>171</v>
      </c>
      <c r="AV80" s="73" t="s">
        <v>173</v>
      </c>
    </row>
    <row r="81" spans="1:48" ht="12" customHeight="1" x14ac:dyDescent="0.2">
      <c r="B81" s="27"/>
      <c r="C81" s="57"/>
      <c r="D81" s="29"/>
      <c r="E81" s="29"/>
      <c r="F81" s="29"/>
      <c r="G81" s="29"/>
      <c r="H81" s="49"/>
      <c r="I81" s="29"/>
      <c r="J81" s="83">
        <f t="shared" ref="J81:O81" si="93">D90</f>
        <v>1352</v>
      </c>
      <c r="K81" s="2">
        <f t="shared" si="93"/>
        <v>735</v>
      </c>
      <c r="L81" s="2">
        <f t="shared" si="93"/>
        <v>617</v>
      </c>
      <c r="M81" s="2">
        <f t="shared" si="93"/>
        <v>856</v>
      </c>
      <c r="N81" s="2">
        <f t="shared" si="93"/>
        <v>747</v>
      </c>
      <c r="O81" s="2">
        <f t="shared" si="93"/>
        <v>844</v>
      </c>
      <c r="AO81" s="27"/>
      <c r="AP81" s="57"/>
      <c r="AQ81" s="29"/>
      <c r="AR81" s="29"/>
      <c r="AS81" s="49"/>
      <c r="AT81" s="83">
        <f>O81</f>
        <v>844</v>
      </c>
      <c r="AU81" s="2">
        <f>L81</f>
        <v>617</v>
      </c>
      <c r="AV81" s="2">
        <f>N81</f>
        <v>747</v>
      </c>
    </row>
    <row r="82" spans="1:48" ht="15" customHeight="1" x14ac:dyDescent="0.2">
      <c r="B82" s="26" t="s">
        <v>156</v>
      </c>
      <c r="D82" s="7">
        <v>124</v>
      </c>
      <c r="E82" s="7">
        <v>113</v>
      </c>
      <c r="F82" s="7">
        <v>11</v>
      </c>
      <c r="G82" s="7">
        <v>42</v>
      </c>
      <c r="H82" s="79">
        <v>28</v>
      </c>
      <c r="I82" s="7">
        <v>127</v>
      </c>
      <c r="J82" s="84">
        <f t="shared" ref="J82:O89" si="94">D82/J$81*100</f>
        <v>9.1715976331360949</v>
      </c>
      <c r="K82" s="3">
        <f t="shared" si="94"/>
        <v>15.374149659863946</v>
      </c>
      <c r="L82" s="3">
        <f t="shared" si="94"/>
        <v>1.7828200972447326</v>
      </c>
      <c r="M82" s="3">
        <f t="shared" si="94"/>
        <v>4.9065420560747661</v>
      </c>
      <c r="N82" s="3">
        <f t="shared" si="94"/>
        <v>3.7483266398929049</v>
      </c>
      <c r="O82" s="3">
        <f t="shared" si="94"/>
        <v>15.04739336492891</v>
      </c>
      <c r="AO82" s="26" t="s">
        <v>156</v>
      </c>
      <c r="AQ82" s="7">
        <f>I82</f>
        <v>127</v>
      </c>
      <c r="AR82" s="7">
        <f t="shared" ref="AR82:AR89" si="95">F82</f>
        <v>11</v>
      </c>
      <c r="AS82" s="79">
        <f t="shared" ref="AS82:AS89" si="96">H82</f>
        <v>28</v>
      </c>
      <c r="AT82" s="84">
        <f>O82</f>
        <v>15.04739336492891</v>
      </c>
      <c r="AU82" s="3">
        <f>L82</f>
        <v>1.7828200972447326</v>
      </c>
      <c r="AV82" s="3">
        <f>N82</f>
        <v>3.7483266398929049</v>
      </c>
    </row>
    <row r="83" spans="1:48" ht="15" customHeight="1" x14ac:dyDescent="0.2">
      <c r="B83" s="26" t="s">
        <v>157</v>
      </c>
      <c r="D83" s="8">
        <v>127</v>
      </c>
      <c r="E83" s="8">
        <v>97</v>
      </c>
      <c r="F83" s="8">
        <v>30</v>
      </c>
      <c r="G83" s="8">
        <v>63</v>
      </c>
      <c r="H83" s="50">
        <v>51</v>
      </c>
      <c r="I83" s="8">
        <v>109</v>
      </c>
      <c r="J83" s="85">
        <f t="shared" si="94"/>
        <v>9.393491124260354</v>
      </c>
      <c r="K83" s="4">
        <f t="shared" si="94"/>
        <v>13.197278911564625</v>
      </c>
      <c r="L83" s="4">
        <f t="shared" si="94"/>
        <v>4.8622366288492707</v>
      </c>
      <c r="M83" s="4">
        <f t="shared" si="94"/>
        <v>7.3598130841121492</v>
      </c>
      <c r="N83" s="4">
        <f t="shared" si="94"/>
        <v>6.8273092369477917</v>
      </c>
      <c r="O83" s="4">
        <f t="shared" si="94"/>
        <v>12.914691943127963</v>
      </c>
      <c r="AO83" s="26" t="s">
        <v>157</v>
      </c>
      <c r="AQ83" s="8">
        <f t="shared" ref="AQ83:AQ89" si="97">I83</f>
        <v>109</v>
      </c>
      <c r="AR83" s="8">
        <f t="shared" si="95"/>
        <v>30</v>
      </c>
      <c r="AS83" s="50">
        <f t="shared" si="96"/>
        <v>51</v>
      </c>
      <c r="AT83" s="85">
        <f t="shared" ref="AT83:AT89" si="98">O83</f>
        <v>12.914691943127963</v>
      </c>
      <c r="AU83" s="4">
        <f t="shared" ref="AU83:AU89" si="99">L83</f>
        <v>4.8622366288492707</v>
      </c>
      <c r="AV83" s="4">
        <f t="shared" ref="AV83:AV89" si="100">N83</f>
        <v>6.8273092369477917</v>
      </c>
    </row>
    <row r="84" spans="1:48" ht="15" customHeight="1" x14ac:dyDescent="0.2">
      <c r="B84" s="26" t="s">
        <v>158</v>
      </c>
      <c r="D84" s="8">
        <v>139</v>
      </c>
      <c r="E84" s="8">
        <v>104</v>
      </c>
      <c r="F84" s="8">
        <v>35</v>
      </c>
      <c r="G84" s="8">
        <v>59</v>
      </c>
      <c r="H84" s="50">
        <v>49</v>
      </c>
      <c r="I84" s="8">
        <v>114</v>
      </c>
      <c r="J84" s="85">
        <f t="shared" si="94"/>
        <v>10.281065088757396</v>
      </c>
      <c r="K84" s="4">
        <f t="shared" si="94"/>
        <v>14.14965986394558</v>
      </c>
      <c r="L84" s="4">
        <f t="shared" si="94"/>
        <v>5.6726094003241485</v>
      </c>
      <c r="M84" s="4">
        <f t="shared" si="94"/>
        <v>6.8925233644859807</v>
      </c>
      <c r="N84" s="4">
        <f t="shared" si="94"/>
        <v>6.5595716198125835</v>
      </c>
      <c r="O84" s="4">
        <f t="shared" si="94"/>
        <v>13.507109004739338</v>
      </c>
      <c r="AO84" s="26" t="s">
        <v>158</v>
      </c>
      <c r="AQ84" s="8">
        <f t="shared" si="97"/>
        <v>114</v>
      </c>
      <c r="AR84" s="8">
        <f t="shared" si="95"/>
        <v>35</v>
      </c>
      <c r="AS84" s="50">
        <f t="shared" si="96"/>
        <v>49</v>
      </c>
      <c r="AT84" s="85">
        <f t="shared" si="98"/>
        <v>13.507109004739338</v>
      </c>
      <c r="AU84" s="4">
        <f t="shared" si="99"/>
        <v>5.6726094003241485</v>
      </c>
      <c r="AV84" s="4">
        <f t="shared" si="100"/>
        <v>6.5595716198125835</v>
      </c>
    </row>
    <row r="85" spans="1:48" ht="15" customHeight="1" x14ac:dyDescent="0.2">
      <c r="B85" s="26" t="s">
        <v>159</v>
      </c>
      <c r="D85" s="8">
        <v>76</v>
      </c>
      <c r="E85" s="8">
        <v>57</v>
      </c>
      <c r="F85" s="8">
        <v>19</v>
      </c>
      <c r="G85" s="8">
        <v>55</v>
      </c>
      <c r="H85" s="50">
        <v>51</v>
      </c>
      <c r="I85" s="8">
        <v>61</v>
      </c>
      <c r="J85" s="85">
        <f t="shared" si="94"/>
        <v>5.6213017751479288</v>
      </c>
      <c r="K85" s="4">
        <f t="shared" si="94"/>
        <v>7.7551020408163263</v>
      </c>
      <c r="L85" s="4">
        <f t="shared" si="94"/>
        <v>3.0794165316045379</v>
      </c>
      <c r="M85" s="4">
        <f t="shared" si="94"/>
        <v>6.4252336448598122</v>
      </c>
      <c r="N85" s="4">
        <f t="shared" si="94"/>
        <v>6.8273092369477917</v>
      </c>
      <c r="O85" s="4">
        <f t="shared" si="94"/>
        <v>7.2274881516587675</v>
      </c>
      <c r="AO85" s="26" t="s">
        <v>159</v>
      </c>
      <c r="AQ85" s="8">
        <f t="shared" si="97"/>
        <v>61</v>
      </c>
      <c r="AR85" s="8">
        <f t="shared" si="95"/>
        <v>19</v>
      </c>
      <c r="AS85" s="50">
        <f t="shared" si="96"/>
        <v>51</v>
      </c>
      <c r="AT85" s="85">
        <f t="shared" si="98"/>
        <v>7.2274881516587675</v>
      </c>
      <c r="AU85" s="4">
        <f t="shared" si="99"/>
        <v>3.0794165316045379</v>
      </c>
      <c r="AV85" s="4">
        <f t="shared" si="100"/>
        <v>6.8273092369477917</v>
      </c>
    </row>
    <row r="86" spans="1:48" ht="15" customHeight="1" x14ac:dyDescent="0.2">
      <c r="B86" s="26" t="s">
        <v>160</v>
      </c>
      <c r="D86" s="8">
        <v>149</v>
      </c>
      <c r="E86" s="8">
        <v>93</v>
      </c>
      <c r="F86" s="8">
        <v>56</v>
      </c>
      <c r="G86" s="8">
        <v>125</v>
      </c>
      <c r="H86" s="50">
        <v>115</v>
      </c>
      <c r="I86" s="8">
        <v>103</v>
      </c>
      <c r="J86" s="85">
        <f t="shared" si="94"/>
        <v>11.020710059171597</v>
      </c>
      <c r="K86" s="4">
        <f t="shared" si="94"/>
        <v>12.653061224489795</v>
      </c>
      <c r="L86" s="4">
        <f t="shared" si="94"/>
        <v>9.0761750405186383</v>
      </c>
      <c r="M86" s="4">
        <f t="shared" si="94"/>
        <v>14.602803738317757</v>
      </c>
      <c r="N86" s="4">
        <f t="shared" si="94"/>
        <v>15.394912985274431</v>
      </c>
      <c r="O86" s="4">
        <f t="shared" si="94"/>
        <v>12.203791469194313</v>
      </c>
      <c r="AO86" s="26" t="s">
        <v>160</v>
      </c>
      <c r="AQ86" s="8">
        <f t="shared" si="97"/>
        <v>103</v>
      </c>
      <c r="AR86" s="8">
        <f t="shared" si="95"/>
        <v>56</v>
      </c>
      <c r="AS86" s="50">
        <f t="shared" si="96"/>
        <v>115</v>
      </c>
      <c r="AT86" s="85">
        <f t="shared" si="98"/>
        <v>12.203791469194313</v>
      </c>
      <c r="AU86" s="4">
        <f t="shared" si="99"/>
        <v>9.0761750405186383</v>
      </c>
      <c r="AV86" s="4">
        <f t="shared" si="100"/>
        <v>15.394912985274431</v>
      </c>
    </row>
    <row r="87" spans="1:48" ht="15" customHeight="1" x14ac:dyDescent="0.2">
      <c r="B87" s="26" t="s">
        <v>161</v>
      </c>
      <c r="D87" s="8">
        <v>130</v>
      </c>
      <c r="E87" s="8">
        <v>62</v>
      </c>
      <c r="F87" s="8">
        <v>68</v>
      </c>
      <c r="G87" s="8">
        <v>103</v>
      </c>
      <c r="H87" s="50">
        <v>89</v>
      </c>
      <c r="I87" s="8">
        <v>76</v>
      </c>
      <c r="J87" s="85">
        <f t="shared" si="94"/>
        <v>9.6153846153846168</v>
      </c>
      <c r="K87" s="4">
        <f t="shared" si="94"/>
        <v>8.4353741496598627</v>
      </c>
      <c r="L87" s="4">
        <f t="shared" si="94"/>
        <v>11.021069692058347</v>
      </c>
      <c r="M87" s="4">
        <f t="shared" si="94"/>
        <v>12.032710280373832</v>
      </c>
      <c r="N87" s="4">
        <f t="shared" si="94"/>
        <v>11.914323962516733</v>
      </c>
      <c r="O87" s="4">
        <f t="shared" si="94"/>
        <v>9.0047393364928912</v>
      </c>
      <c r="AO87" s="26" t="s">
        <v>161</v>
      </c>
      <c r="AQ87" s="8">
        <f t="shared" si="97"/>
        <v>76</v>
      </c>
      <c r="AR87" s="8">
        <f t="shared" si="95"/>
        <v>68</v>
      </c>
      <c r="AS87" s="50">
        <f t="shared" si="96"/>
        <v>89</v>
      </c>
      <c r="AT87" s="85">
        <f t="shared" si="98"/>
        <v>9.0047393364928912</v>
      </c>
      <c r="AU87" s="4">
        <f t="shared" si="99"/>
        <v>11.021069692058347</v>
      </c>
      <c r="AV87" s="4">
        <f t="shared" si="100"/>
        <v>11.914323962516733</v>
      </c>
    </row>
    <row r="88" spans="1:48" ht="15" customHeight="1" x14ac:dyDescent="0.2">
      <c r="B88" s="26" t="s">
        <v>167</v>
      </c>
      <c r="D88" s="8">
        <v>157</v>
      </c>
      <c r="E88" s="8">
        <v>67</v>
      </c>
      <c r="F88" s="8">
        <v>90</v>
      </c>
      <c r="G88" s="8">
        <v>146</v>
      </c>
      <c r="H88" s="50">
        <v>129</v>
      </c>
      <c r="I88" s="8">
        <v>84</v>
      </c>
      <c r="J88" s="85">
        <f t="shared" si="94"/>
        <v>11.612426035502958</v>
      </c>
      <c r="K88" s="4">
        <f t="shared" si="94"/>
        <v>9.1156462585034017</v>
      </c>
      <c r="L88" s="4">
        <f t="shared" si="94"/>
        <v>14.58670988654781</v>
      </c>
      <c r="M88" s="4">
        <f t="shared" si="94"/>
        <v>17.056074766355138</v>
      </c>
      <c r="N88" s="4">
        <f t="shared" si="94"/>
        <v>17.269076305220885</v>
      </c>
      <c r="O88" s="4">
        <f t="shared" si="94"/>
        <v>9.9526066350710902</v>
      </c>
      <c r="AO88" s="26" t="s">
        <v>167</v>
      </c>
      <c r="AQ88" s="8">
        <f t="shared" si="97"/>
        <v>84</v>
      </c>
      <c r="AR88" s="8">
        <f t="shared" si="95"/>
        <v>90</v>
      </c>
      <c r="AS88" s="50">
        <f t="shared" si="96"/>
        <v>129</v>
      </c>
      <c r="AT88" s="85">
        <f t="shared" si="98"/>
        <v>9.9526066350710902</v>
      </c>
      <c r="AU88" s="4">
        <f t="shared" si="99"/>
        <v>14.58670988654781</v>
      </c>
      <c r="AV88" s="4">
        <f t="shared" si="100"/>
        <v>17.269076305220885</v>
      </c>
    </row>
    <row r="89" spans="1:48" ht="15" customHeight="1" x14ac:dyDescent="0.2">
      <c r="B89" s="26" t="s">
        <v>51</v>
      </c>
      <c r="D89" s="8">
        <v>450</v>
      </c>
      <c r="E89" s="8">
        <v>142</v>
      </c>
      <c r="F89" s="8">
        <v>308</v>
      </c>
      <c r="G89" s="8">
        <v>263</v>
      </c>
      <c r="H89" s="50">
        <v>235</v>
      </c>
      <c r="I89" s="8">
        <v>170</v>
      </c>
      <c r="J89" s="85">
        <f t="shared" si="94"/>
        <v>33.284023668639051</v>
      </c>
      <c r="K89" s="4">
        <f t="shared" si="94"/>
        <v>19.319727891156464</v>
      </c>
      <c r="L89" s="4">
        <f t="shared" si="94"/>
        <v>49.918962722852513</v>
      </c>
      <c r="M89" s="4">
        <f t="shared" si="94"/>
        <v>30.724299065420563</v>
      </c>
      <c r="N89" s="4">
        <f t="shared" si="94"/>
        <v>31.459170013386885</v>
      </c>
      <c r="O89" s="4">
        <f t="shared" si="94"/>
        <v>20.142180094786731</v>
      </c>
      <c r="AO89" s="26" t="s">
        <v>51</v>
      </c>
      <c r="AQ89" s="8">
        <f t="shared" si="97"/>
        <v>170</v>
      </c>
      <c r="AR89" s="8">
        <f t="shared" si="95"/>
        <v>308</v>
      </c>
      <c r="AS89" s="50">
        <f t="shared" si="96"/>
        <v>235</v>
      </c>
      <c r="AT89" s="85">
        <f t="shared" si="98"/>
        <v>20.142180094786731</v>
      </c>
      <c r="AU89" s="4">
        <f t="shared" si="99"/>
        <v>49.918962722852513</v>
      </c>
      <c r="AV89" s="4">
        <f t="shared" si="100"/>
        <v>31.459170013386885</v>
      </c>
    </row>
    <row r="90" spans="1:48" ht="15" customHeight="1" x14ac:dyDescent="0.2">
      <c r="B90" s="30" t="s">
        <v>1</v>
      </c>
      <c r="C90" s="22"/>
      <c r="D90" s="31">
        <f t="shared" ref="D90:I90" si="101">SUM(D82:D89)</f>
        <v>1352</v>
      </c>
      <c r="E90" s="31">
        <f t="shared" si="101"/>
        <v>735</v>
      </c>
      <c r="F90" s="31">
        <f t="shared" si="101"/>
        <v>617</v>
      </c>
      <c r="G90" s="31">
        <f t="shared" si="101"/>
        <v>856</v>
      </c>
      <c r="H90" s="51">
        <f t="shared" si="101"/>
        <v>747</v>
      </c>
      <c r="I90" s="31">
        <f t="shared" si="101"/>
        <v>844</v>
      </c>
      <c r="J90" s="86">
        <f t="shared" ref="J90:O90" si="102">SUM(J82:J89)</f>
        <v>100</v>
      </c>
      <c r="K90" s="6">
        <f t="shared" si="102"/>
        <v>100</v>
      </c>
      <c r="L90" s="6">
        <f t="shared" si="102"/>
        <v>100</v>
      </c>
      <c r="M90" s="6">
        <f t="shared" si="102"/>
        <v>100</v>
      </c>
      <c r="N90" s="6">
        <f t="shared" si="102"/>
        <v>100</v>
      </c>
      <c r="O90" s="6">
        <f t="shared" si="102"/>
        <v>100</v>
      </c>
      <c r="AO90" s="30" t="s">
        <v>1</v>
      </c>
      <c r="AP90" s="22"/>
      <c r="AQ90" s="31">
        <f t="shared" ref="AQ90:AV90" si="103">SUM(AQ82:AQ89)</f>
        <v>844</v>
      </c>
      <c r="AR90" s="31">
        <f t="shared" si="103"/>
        <v>617</v>
      </c>
      <c r="AS90" s="51">
        <f t="shared" si="103"/>
        <v>747</v>
      </c>
      <c r="AT90" s="86">
        <f t="shared" si="103"/>
        <v>100</v>
      </c>
      <c r="AU90" s="6">
        <f t="shared" si="103"/>
        <v>100</v>
      </c>
      <c r="AV90" s="6">
        <f t="shared" si="103"/>
        <v>100</v>
      </c>
    </row>
    <row r="91" spans="1:48" ht="15" customHeight="1" x14ac:dyDescent="0.2">
      <c r="D91" s="41"/>
      <c r="G91" s="41"/>
    </row>
    <row r="92" spans="1:48" ht="15" customHeight="1" x14ac:dyDescent="0.2">
      <c r="A92" s="1" t="s">
        <v>162</v>
      </c>
      <c r="B92" s="15"/>
    </row>
    <row r="93" spans="1:48" ht="15" customHeight="1" x14ac:dyDescent="0.2">
      <c r="B93" s="24"/>
      <c r="C93" s="38"/>
      <c r="D93" s="242"/>
      <c r="E93" s="243"/>
      <c r="F93" s="66" t="s">
        <v>2</v>
      </c>
      <c r="G93" s="66"/>
      <c r="H93" s="243"/>
      <c r="I93" s="243"/>
      <c r="J93" s="244"/>
      <c r="K93" s="243"/>
      <c r="L93" s="66" t="s">
        <v>3</v>
      </c>
      <c r="M93" s="66"/>
      <c r="N93" s="243"/>
      <c r="O93" s="245"/>
      <c r="AO93" s="24"/>
      <c r="AP93" s="38"/>
      <c r="AQ93" s="163"/>
      <c r="AR93" s="100" t="s">
        <v>2</v>
      </c>
      <c r="AS93" s="164"/>
      <c r="AT93" s="186"/>
      <c r="AU93" s="100" t="s">
        <v>3</v>
      </c>
      <c r="AV93" s="165"/>
    </row>
    <row r="94" spans="1:48" ht="28.5" x14ac:dyDescent="0.2">
      <c r="B94" s="26"/>
      <c r="C94" s="56"/>
      <c r="D94" s="73" t="s">
        <v>356</v>
      </c>
      <c r="E94" s="73" t="s">
        <v>506</v>
      </c>
      <c r="F94" s="73" t="s">
        <v>507</v>
      </c>
      <c r="G94" s="73" t="s">
        <v>357</v>
      </c>
      <c r="H94" s="78" t="s">
        <v>173</v>
      </c>
      <c r="I94" s="73" t="s">
        <v>500</v>
      </c>
      <c r="J94" s="81" t="s">
        <v>356</v>
      </c>
      <c r="K94" s="73" t="s">
        <v>506</v>
      </c>
      <c r="L94" s="73" t="s">
        <v>507</v>
      </c>
      <c r="M94" s="73" t="s">
        <v>357</v>
      </c>
      <c r="N94" s="73" t="s">
        <v>173</v>
      </c>
      <c r="O94" s="73" t="s">
        <v>500</v>
      </c>
      <c r="AO94" s="26"/>
      <c r="AP94" s="56"/>
      <c r="AQ94" s="230" t="s">
        <v>450</v>
      </c>
      <c r="AR94" s="195" t="s">
        <v>171</v>
      </c>
      <c r="AS94" s="78" t="s">
        <v>173</v>
      </c>
      <c r="AT94" s="231" t="s">
        <v>450</v>
      </c>
      <c r="AU94" s="195" t="s">
        <v>171</v>
      </c>
      <c r="AV94" s="73" t="s">
        <v>173</v>
      </c>
    </row>
    <row r="95" spans="1:48" ht="12" customHeight="1" x14ac:dyDescent="0.2">
      <c r="B95" s="27"/>
      <c r="C95" s="57"/>
      <c r="D95" s="29"/>
      <c r="E95" s="29"/>
      <c r="F95" s="29"/>
      <c r="G95" s="29"/>
      <c r="H95" s="49"/>
      <c r="I95" s="29"/>
      <c r="J95" s="83">
        <f t="shared" ref="J95:O95" si="104">D100</f>
        <v>1352</v>
      </c>
      <c r="K95" s="2">
        <f t="shared" si="104"/>
        <v>735</v>
      </c>
      <c r="L95" s="2">
        <f t="shared" si="104"/>
        <v>617</v>
      </c>
      <c r="M95" s="2">
        <f t="shared" si="104"/>
        <v>856</v>
      </c>
      <c r="N95" s="2">
        <f t="shared" si="104"/>
        <v>747</v>
      </c>
      <c r="O95" s="2">
        <f t="shared" si="104"/>
        <v>844</v>
      </c>
      <c r="AO95" s="27"/>
      <c r="AP95" s="57"/>
      <c r="AQ95" s="29"/>
      <c r="AR95" s="29"/>
      <c r="AS95" s="49"/>
      <c r="AT95" s="83">
        <f>O95</f>
        <v>844</v>
      </c>
      <c r="AU95" s="2">
        <f>L95</f>
        <v>617</v>
      </c>
      <c r="AV95" s="2">
        <f>N95</f>
        <v>747</v>
      </c>
    </row>
    <row r="96" spans="1:48" ht="15" customHeight="1" x14ac:dyDescent="0.2">
      <c r="B96" s="44" t="s">
        <v>391</v>
      </c>
      <c r="D96" s="7">
        <v>474</v>
      </c>
      <c r="E96" s="7">
        <v>343</v>
      </c>
      <c r="F96" s="7">
        <v>131</v>
      </c>
      <c r="G96" s="7">
        <v>263</v>
      </c>
      <c r="H96" s="79">
        <v>224</v>
      </c>
      <c r="I96" s="7">
        <v>382</v>
      </c>
      <c r="J96" s="84">
        <f t="shared" ref="J96:O99" si="105">D96/J$95*100</f>
        <v>35.059171597633139</v>
      </c>
      <c r="K96" s="3">
        <f t="shared" si="105"/>
        <v>46.666666666666664</v>
      </c>
      <c r="L96" s="3">
        <f t="shared" si="105"/>
        <v>21.231766612641813</v>
      </c>
      <c r="M96" s="3">
        <f t="shared" si="105"/>
        <v>30.724299065420563</v>
      </c>
      <c r="N96" s="3">
        <f t="shared" si="105"/>
        <v>29.986613119143239</v>
      </c>
      <c r="O96" s="3">
        <f t="shared" si="105"/>
        <v>45.260663507109008</v>
      </c>
      <c r="AO96" s="26" t="s">
        <v>391</v>
      </c>
      <c r="AQ96" s="7">
        <f>I96</f>
        <v>382</v>
      </c>
      <c r="AR96" s="7">
        <f>F96</f>
        <v>131</v>
      </c>
      <c r="AS96" s="79">
        <f>H96</f>
        <v>224</v>
      </c>
      <c r="AT96" s="84">
        <f>O96</f>
        <v>45.260663507109008</v>
      </c>
      <c r="AU96" s="3">
        <f>L96</f>
        <v>21.231766612641813</v>
      </c>
      <c r="AV96" s="3">
        <f>N96</f>
        <v>29.986613119143239</v>
      </c>
    </row>
    <row r="97" spans="2:48" ht="15" customHeight="1" x14ac:dyDescent="0.2">
      <c r="B97" s="26" t="s">
        <v>392</v>
      </c>
      <c r="D97" s="8">
        <v>249</v>
      </c>
      <c r="E97" s="8">
        <v>101</v>
      </c>
      <c r="F97" s="8">
        <v>148</v>
      </c>
      <c r="G97" s="8">
        <v>205</v>
      </c>
      <c r="H97" s="50">
        <v>181</v>
      </c>
      <c r="I97" s="8">
        <v>125</v>
      </c>
      <c r="J97" s="85">
        <f t="shared" si="105"/>
        <v>18.417159763313609</v>
      </c>
      <c r="K97" s="4">
        <f t="shared" si="105"/>
        <v>13.741496598639454</v>
      </c>
      <c r="L97" s="4">
        <f t="shared" si="105"/>
        <v>23.9870340356564</v>
      </c>
      <c r="M97" s="4">
        <f t="shared" si="105"/>
        <v>23.948598130841123</v>
      </c>
      <c r="N97" s="4">
        <f t="shared" si="105"/>
        <v>24.230254350736278</v>
      </c>
      <c r="O97" s="4">
        <f t="shared" si="105"/>
        <v>14.810426540284361</v>
      </c>
      <c r="AO97" s="26" t="s">
        <v>392</v>
      </c>
      <c r="AQ97" s="8">
        <f t="shared" ref="AQ97:AQ99" si="106">I97</f>
        <v>125</v>
      </c>
      <c r="AR97" s="8">
        <f>F97</f>
        <v>148</v>
      </c>
      <c r="AS97" s="50">
        <f>H97</f>
        <v>181</v>
      </c>
      <c r="AT97" s="85">
        <f t="shared" ref="AT97:AT99" si="107">O97</f>
        <v>14.810426540284361</v>
      </c>
      <c r="AU97" s="4">
        <f t="shared" ref="AU97:AU99" si="108">L97</f>
        <v>23.9870340356564</v>
      </c>
      <c r="AV97" s="4">
        <f t="shared" ref="AV97:AV99" si="109">N97</f>
        <v>24.230254350736278</v>
      </c>
    </row>
    <row r="98" spans="2:48" ht="15" customHeight="1" x14ac:dyDescent="0.2">
      <c r="B98" s="26" t="s">
        <v>393</v>
      </c>
      <c r="D98" s="8">
        <v>553</v>
      </c>
      <c r="E98" s="8">
        <v>264</v>
      </c>
      <c r="F98" s="8">
        <v>289</v>
      </c>
      <c r="G98" s="8">
        <v>350</v>
      </c>
      <c r="H98" s="50">
        <v>307</v>
      </c>
      <c r="I98" s="8">
        <v>307</v>
      </c>
      <c r="J98" s="85">
        <f t="shared" si="105"/>
        <v>40.902366863905328</v>
      </c>
      <c r="K98" s="4">
        <f t="shared" si="105"/>
        <v>35.918367346938773</v>
      </c>
      <c r="L98" s="4">
        <f t="shared" si="105"/>
        <v>46.839546191247969</v>
      </c>
      <c r="M98" s="4">
        <f t="shared" si="105"/>
        <v>40.887850467289724</v>
      </c>
      <c r="N98" s="4">
        <f t="shared" si="105"/>
        <v>41.09772423025435</v>
      </c>
      <c r="O98" s="4">
        <f t="shared" si="105"/>
        <v>36.374407582938389</v>
      </c>
      <c r="AO98" s="26" t="s">
        <v>393</v>
      </c>
      <c r="AQ98" s="8">
        <f t="shared" si="106"/>
        <v>307</v>
      </c>
      <c r="AR98" s="8">
        <f>F98</f>
        <v>289</v>
      </c>
      <c r="AS98" s="50">
        <f>H98</f>
        <v>307</v>
      </c>
      <c r="AT98" s="85">
        <f t="shared" si="107"/>
        <v>36.374407582938389</v>
      </c>
      <c r="AU98" s="4">
        <f t="shared" si="108"/>
        <v>46.839546191247969</v>
      </c>
      <c r="AV98" s="4">
        <f t="shared" si="109"/>
        <v>41.09772423025435</v>
      </c>
    </row>
    <row r="99" spans="2:48" ht="15" customHeight="1" x14ac:dyDescent="0.2">
      <c r="B99" s="26" t="s">
        <v>302</v>
      </c>
      <c r="D99" s="8">
        <v>76</v>
      </c>
      <c r="E99" s="8">
        <v>27</v>
      </c>
      <c r="F99" s="8">
        <v>49</v>
      </c>
      <c r="G99" s="8">
        <v>38</v>
      </c>
      <c r="H99" s="50">
        <v>35</v>
      </c>
      <c r="I99" s="8">
        <v>30</v>
      </c>
      <c r="J99" s="85">
        <f t="shared" si="105"/>
        <v>5.6213017751479288</v>
      </c>
      <c r="K99" s="4">
        <f t="shared" si="105"/>
        <v>3.6734693877551026</v>
      </c>
      <c r="L99" s="4">
        <f t="shared" si="105"/>
        <v>7.9416531604538081</v>
      </c>
      <c r="M99" s="4">
        <f t="shared" si="105"/>
        <v>4.4392523364485976</v>
      </c>
      <c r="N99" s="4">
        <f t="shared" si="105"/>
        <v>4.6854082998661308</v>
      </c>
      <c r="O99" s="4">
        <f t="shared" si="105"/>
        <v>3.5545023696682465</v>
      </c>
      <c r="AO99" s="26" t="s">
        <v>302</v>
      </c>
      <c r="AQ99" s="8">
        <f t="shared" si="106"/>
        <v>30</v>
      </c>
      <c r="AR99" s="8">
        <f>F99</f>
        <v>49</v>
      </c>
      <c r="AS99" s="50">
        <f>H99</f>
        <v>35</v>
      </c>
      <c r="AT99" s="85">
        <f t="shared" si="107"/>
        <v>3.5545023696682465</v>
      </c>
      <c r="AU99" s="4">
        <f t="shared" si="108"/>
        <v>7.9416531604538081</v>
      </c>
      <c r="AV99" s="4">
        <f t="shared" si="109"/>
        <v>4.6854082998661308</v>
      </c>
    </row>
    <row r="100" spans="2:48" ht="15" customHeight="1" x14ac:dyDescent="0.2">
      <c r="B100" s="30" t="s">
        <v>1</v>
      </c>
      <c r="C100" s="22"/>
      <c r="D100" s="31">
        <f t="shared" ref="D100:I100" si="110">SUM(D96:D99)</f>
        <v>1352</v>
      </c>
      <c r="E100" s="31">
        <f t="shared" si="110"/>
        <v>735</v>
      </c>
      <c r="F100" s="31">
        <f t="shared" si="110"/>
        <v>617</v>
      </c>
      <c r="G100" s="31">
        <f t="shared" si="110"/>
        <v>856</v>
      </c>
      <c r="H100" s="51">
        <f t="shared" si="110"/>
        <v>747</v>
      </c>
      <c r="I100" s="31">
        <f t="shared" si="110"/>
        <v>844</v>
      </c>
      <c r="J100" s="86">
        <f t="shared" ref="J100:O100" si="111">IF(SUM(J96:J99)&gt;100,"－",SUM(J96:J99))</f>
        <v>100</v>
      </c>
      <c r="K100" s="6">
        <f t="shared" si="111"/>
        <v>99.999999999999986</v>
      </c>
      <c r="L100" s="6">
        <f t="shared" si="111"/>
        <v>99.999999999999986</v>
      </c>
      <c r="M100" s="6">
        <f t="shared" si="111"/>
        <v>100.00000000000001</v>
      </c>
      <c r="N100" s="6">
        <f t="shared" si="111"/>
        <v>99.999999999999986</v>
      </c>
      <c r="O100" s="6">
        <f t="shared" si="111"/>
        <v>100</v>
      </c>
      <c r="AO100" s="30" t="s">
        <v>1</v>
      </c>
      <c r="AP100" s="22"/>
      <c r="AQ100" s="31">
        <f>SUM(AQ96:AQ99)</f>
        <v>844</v>
      </c>
      <c r="AR100" s="31">
        <f>SUM(AR96:AR99)</f>
        <v>617</v>
      </c>
      <c r="AS100" s="51">
        <f>SUM(AS96:AS99)</f>
        <v>747</v>
      </c>
      <c r="AT100" s="86">
        <f>IF(SUM(AT96:AT99)&gt;100,"－",SUM(AT96:AT99))</f>
        <v>100</v>
      </c>
      <c r="AU100" s="6">
        <f>IF(SUM(AU96:AU99)&gt;100,"－",SUM(AU96:AU99))</f>
        <v>99.999999999999986</v>
      </c>
      <c r="AV100" s="6">
        <f>IF(SUM(AV96:AV99)&gt;100,"－",SUM(AV96:AV99))</f>
        <v>99.999999999999986</v>
      </c>
    </row>
    <row r="102" spans="2:48" ht="15" customHeight="1" x14ac:dyDescent="0.2">
      <c r="F102" s="41"/>
    </row>
  </sheetData>
  <mergeCells count="3">
    <mergeCell ref="B57:C57"/>
    <mergeCell ref="N2:R2"/>
    <mergeCell ref="S2:W2"/>
  </mergeCells>
  <phoneticPr fontId="1"/>
  <pageMargins left="0.19685039370078741" right="0.19685039370078741" top="0.59055118110236227" bottom="0.31496062992125984" header="0.19685039370078741" footer="0.11811023622047245"/>
  <pageSetup paperSize="9" scale="58" orientation="landscape"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1" manualBreakCount="1">
    <brk id="52" max="38" man="1"/>
  </rowBreaks>
  <ignoredErrors>
    <ignoredError sqref="H51:AH5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79"/>
  <sheetViews>
    <sheetView showGridLines="0" view="pageBreakPreview" topLeftCell="A1084" zoomScaleNormal="100" zoomScaleSheetLayoutView="100" workbookViewId="0">
      <selection activeCell="Q799" sqref="A778:Q799"/>
    </sheetView>
  </sheetViews>
  <sheetFormatPr defaultColWidth="9.09765625" defaultRowHeight="15" customHeight="1" x14ac:dyDescent="0.2"/>
  <cols>
    <col min="1" max="1" width="0.8984375" style="1" customWidth="1"/>
    <col min="2" max="2" width="5.69921875" style="1" customWidth="1"/>
    <col min="3" max="20" width="8.69921875" style="1" customWidth="1"/>
    <col min="21" max="21" width="2.69921875" style="1" customWidth="1"/>
    <col min="22" max="22" width="5.69921875" style="1" customWidth="1"/>
    <col min="23" max="39" width="8.69921875" style="1" customWidth="1"/>
    <col min="40" max="16384" width="9.09765625" style="1"/>
  </cols>
  <sheetData>
    <row r="1" spans="1:35" ht="15" customHeight="1" x14ac:dyDescent="0.2">
      <c r="A1" s="350" t="s">
        <v>176</v>
      </c>
    </row>
    <row r="2" spans="1:35" ht="15" customHeight="1" x14ac:dyDescent="0.2">
      <c r="A2" s="1" t="s">
        <v>177</v>
      </c>
      <c r="F2" s="41"/>
      <c r="I2" s="41"/>
      <c r="L2" s="41"/>
      <c r="M2" s="41"/>
      <c r="N2" s="41"/>
      <c r="O2" s="41"/>
      <c r="Z2" s="41"/>
      <c r="AC2" s="41"/>
      <c r="AF2" s="41"/>
      <c r="AG2" s="41"/>
      <c r="AH2" s="41"/>
      <c r="AI2" s="41"/>
    </row>
    <row r="3" spans="1:35" ht="13.75" customHeight="1" x14ac:dyDescent="0.2">
      <c r="B3" s="47"/>
      <c r="C3" s="25"/>
      <c r="D3" s="25"/>
      <c r="E3" s="25"/>
      <c r="F3" s="242"/>
      <c r="G3" s="243"/>
      <c r="H3" s="66" t="s">
        <v>174</v>
      </c>
      <c r="I3" s="66"/>
      <c r="J3" s="243"/>
      <c r="K3" s="243"/>
      <c r="L3" s="244"/>
      <c r="M3" s="243"/>
      <c r="N3" s="66" t="s">
        <v>175</v>
      </c>
      <c r="O3" s="66"/>
      <c r="P3" s="243"/>
      <c r="Q3" s="245"/>
      <c r="V3" s="47"/>
      <c r="W3" s="25"/>
      <c r="X3" s="25"/>
      <c r="Y3" s="25"/>
      <c r="Z3" s="60"/>
      <c r="AA3" s="63" t="s">
        <v>2</v>
      </c>
      <c r="AB3" s="66"/>
      <c r="AC3" s="82"/>
      <c r="AD3" s="63" t="s">
        <v>3</v>
      </c>
      <c r="AE3" s="64"/>
    </row>
    <row r="4" spans="1:35" ht="19" x14ac:dyDescent="0.2">
      <c r="B4" s="58"/>
      <c r="F4" s="73" t="s">
        <v>356</v>
      </c>
      <c r="G4" s="73" t="s">
        <v>170</v>
      </c>
      <c r="H4" s="73" t="s">
        <v>171</v>
      </c>
      <c r="I4" s="73" t="s">
        <v>357</v>
      </c>
      <c r="J4" s="78" t="s">
        <v>173</v>
      </c>
      <c r="K4" s="73" t="s">
        <v>500</v>
      </c>
      <c r="L4" s="81" t="s">
        <v>356</v>
      </c>
      <c r="M4" s="73" t="s">
        <v>170</v>
      </c>
      <c r="N4" s="73" t="s">
        <v>171</v>
      </c>
      <c r="O4" s="73" t="s">
        <v>357</v>
      </c>
      <c r="P4" s="73" t="s">
        <v>173</v>
      </c>
      <c r="Q4" s="73" t="s">
        <v>500</v>
      </c>
      <c r="V4" s="58"/>
      <c r="Z4" s="73" t="s">
        <v>450</v>
      </c>
      <c r="AA4" s="73" t="s">
        <v>171</v>
      </c>
      <c r="AB4" s="78" t="s">
        <v>173</v>
      </c>
      <c r="AC4" s="81" t="s">
        <v>450</v>
      </c>
      <c r="AD4" s="73" t="s">
        <v>171</v>
      </c>
      <c r="AE4" s="73" t="s">
        <v>173</v>
      </c>
    </row>
    <row r="5" spans="1:35" ht="12" customHeight="1" x14ac:dyDescent="0.2">
      <c r="B5" s="48"/>
      <c r="C5" s="28"/>
      <c r="D5" s="28"/>
      <c r="E5" s="28"/>
      <c r="F5" s="29"/>
      <c r="G5" s="29"/>
      <c r="H5" s="29"/>
      <c r="I5" s="29"/>
      <c r="J5" s="49"/>
      <c r="K5" s="29"/>
      <c r="L5" s="83">
        <f t="shared" ref="L5:Q5" si="0">F$13</f>
        <v>1352</v>
      </c>
      <c r="M5" s="2">
        <f t="shared" si="0"/>
        <v>735</v>
      </c>
      <c r="N5" s="2">
        <f t="shared" si="0"/>
        <v>617</v>
      </c>
      <c r="O5" s="2">
        <f t="shared" si="0"/>
        <v>856</v>
      </c>
      <c r="P5" s="2">
        <f t="shared" si="0"/>
        <v>747</v>
      </c>
      <c r="Q5" s="2">
        <f t="shared" si="0"/>
        <v>844</v>
      </c>
      <c r="V5" s="48"/>
      <c r="W5" s="28"/>
      <c r="X5" s="28"/>
      <c r="Y5" s="28"/>
      <c r="Z5" s="29"/>
      <c r="AA5" s="29"/>
      <c r="AB5" s="49"/>
      <c r="AC5" s="83">
        <f>Q5</f>
        <v>844</v>
      </c>
      <c r="AD5" s="2">
        <f>N5</f>
        <v>617</v>
      </c>
      <c r="AE5" s="2">
        <f>P5</f>
        <v>747</v>
      </c>
    </row>
    <row r="6" spans="1:35" ht="15" customHeight="1" x14ac:dyDescent="0.2">
      <c r="B6" s="26" t="s">
        <v>178</v>
      </c>
      <c r="F6" s="7">
        <v>1024</v>
      </c>
      <c r="G6" s="7">
        <v>614</v>
      </c>
      <c r="H6" s="7">
        <v>410</v>
      </c>
      <c r="I6" s="7">
        <v>546</v>
      </c>
      <c r="J6" s="79">
        <v>478</v>
      </c>
      <c r="K6" s="7">
        <v>682</v>
      </c>
      <c r="L6" s="84">
        <f t="shared" ref="L6:Q12" si="1">F6/L$5*100</f>
        <v>75.739644970414204</v>
      </c>
      <c r="M6" s="3">
        <f t="shared" si="1"/>
        <v>83.537414965986386</v>
      </c>
      <c r="N6" s="3">
        <f t="shared" si="1"/>
        <v>66.450567260940034</v>
      </c>
      <c r="O6" s="3">
        <f t="shared" si="1"/>
        <v>63.785046728971963</v>
      </c>
      <c r="P6" s="3">
        <f t="shared" si="1"/>
        <v>63.989290495314592</v>
      </c>
      <c r="Q6" s="3">
        <f t="shared" si="1"/>
        <v>80.805687203791464</v>
      </c>
      <c r="V6" s="26" t="s">
        <v>178</v>
      </c>
      <c r="Z6" s="7">
        <f>K6</f>
        <v>682</v>
      </c>
      <c r="AA6" s="7">
        <f t="shared" ref="AA6:AA12" si="2">H6</f>
        <v>410</v>
      </c>
      <c r="AB6" s="79">
        <f t="shared" ref="AB6:AB12" si="3">J6</f>
        <v>478</v>
      </c>
      <c r="AC6" s="84">
        <f>Q6</f>
        <v>80.805687203791464</v>
      </c>
      <c r="AD6" s="3">
        <f>N6</f>
        <v>66.450567260940034</v>
      </c>
      <c r="AE6" s="3">
        <f>P6</f>
        <v>63.989290495314592</v>
      </c>
    </row>
    <row r="7" spans="1:35" ht="15" customHeight="1" x14ac:dyDescent="0.2">
      <c r="B7" s="26" t="s">
        <v>647</v>
      </c>
      <c r="F7" s="8">
        <v>138</v>
      </c>
      <c r="G7" s="8">
        <v>30</v>
      </c>
      <c r="H7" s="8">
        <v>108</v>
      </c>
      <c r="I7" s="8">
        <v>65</v>
      </c>
      <c r="J7" s="50">
        <v>58</v>
      </c>
      <c r="K7" s="8">
        <v>37</v>
      </c>
      <c r="L7" s="85">
        <f t="shared" si="1"/>
        <v>10.207100591715976</v>
      </c>
      <c r="M7" s="17">
        <f t="shared" si="1"/>
        <v>4.0816326530612246</v>
      </c>
      <c r="N7" s="17">
        <f t="shared" si="1"/>
        <v>17.504051863857377</v>
      </c>
      <c r="O7" s="17">
        <f t="shared" si="1"/>
        <v>7.593457943925233</v>
      </c>
      <c r="P7" s="17">
        <f t="shared" si="1"/>
        <v>7.7643908969210171</v>
      </c>
      <c r="Q7" s="17">
        <f t="shared" si="1"/>
        <v>4.3838862559241711</v>
      </c>
      <c r="V7" s="26" t="s">
        <v>647</v>
      </c>
      <c r="Z7" s="8">
        <f t="shared" ref="Z7:Z12" si="4">K7</f>
        <v>37</v>
      </c>
      <c r="AA7" s="8">
        <f t="shared" si="2"/>
        <v>108</v>
      </c>
      <c r="AB7" s="50">
        <f t="shared" si="3"/>
        <v>58</v>
      </c>
      <c r="AC7" s="85">
        <f t="shared" ref="AC7:AC12" si="5">Q7</f>
        <v>4.3838862559241711</v>
      </c>
      <c r="AD7" s="17">
        <f t="shared" ref="AD7:AD12" si="6">N7</f>
        <v>17.504051863857377</v>
      </c>
      <c r="AE7" s="17">
        <f t="shared" ref="AE7:AE12" si="7">P7</f>
        <v>7.7643908969210171</v>
      </c>
    </row>
    <row r="8" spans="1:35" ht="15" customHeight="1" x14ac:dyDescent="0.2">
      <c r="B8" s="26" t="s">
        <v>179</v>
      </c>
      <c r="F8" s="8">
        <v>63</v>
      </c>
      <c r="G8" s="8">
        <v>34</v>
      </c>
      <c r="H8" s="8">
        <v>29</v>
      </c>
      <c r="I8" s="8">
        <v>90</v>
      </c>
      <c r="J8" s="50">
        <v>77</v>
      </c>
      <c r="K8" s="8">
        <v>47</v>
      </c>
      <c r="L8" s="85">
        <f t="shared" si="1"/>
        <v>4.659763313609468</v>
      </c>
      <c r="M8" s="17">
        <f t="shared" si="1"/>
        <v>4.6258503401360542</v>
      </c>
      <c r="N8" s="17">
        <f t="shared" si="1"/>
        <v>4.7001620745542949</v>
      </c>
      <c r="O8" s="17">
        <f t="shared" si="1"/>
        <v>10.514018691588785</v>
      </c>
      <c r="P8" s="17">
        <f t="shared" si="1"/>
        <v>10.307898259705489</v>
      </c>
      <c r="Q8" s="17">
        <f t="shared" si="1"/>
        <v>5.5687203791469191</v>
      </c>
      <c r="V8" s="26" t="s">
        <v>179</v>
      </c>
      <c r="Z8" s="8">
        <f t="shared" si="4"/>
        <v>47</v>
      </c>
      <c r="AA8" s="8">
        <f t="shared" si="2"/>
        <v>29</v>
      </c>
      <c r="AB8" s="50">
        <f t="shared" si="3"/>
        <v>77</v>
      </c>
      <c r="AC8" s="85">
        <f t="shared" si="5"/>
        <v>5.5687203791469191</v>
      </c>
      <c r="AD8" s="17">
        <f t="shared" si="6"/>
        <v>4.7001620745542949</v>
      </c>
      <c r="AE8" s="17">
        <f t="shared" si="7"/>
        <v>10.307898259705489</v>
      </c>
    </row>
    <row r="9" spans="1:35" ht="15" customHeight="1" x14ac:dyDescent="0.2">
      <c r="B9" s="26" t="s">
        <v>180</v>
      </c>
      <c r="F9" s="8">
        <v>80</v>
      </c>
      <c r="G9" s="8">
        <v>35</v>
      </c>
      <c r="H9" s="8">
        <v>45</v>
      </c>
      <c r="I9" s="8">
        <v>116</v>
      </c>
      <c r="J9" s="50">
        <v>97</v>
      </c>
      <c r="K9" s="8">
        <v>54</v>
      </c>
      <c r="L9" s="85">
        <f t="shared" si="1"/>
        <v>5.9171597633136095</v>
      </c>
      <c r="M9" s="17">
        <f t="shared" si="1"/>
        <v>4.7619047619047619</v>
      </c>
      <c r="N9" s="17">
        <f t="shared" si="1"/>
        <v>7.2933549432739051</v>
      </c>
      <c r="O9" s="17">
        <f t="shared" si="1"/>
        <v>13.551401869158877</v>
      </c>
      <c r="P9" s="17">
        <f t="shared" si="1"/>
        <v>12.985274431057563</v>
      </c>
      <c r="Q9" s="17">
        <f t="shared" si="1"/>
        <v>6.3981042654028428</v>
      </c>
      <c r="V9" s="26" t="s">
        <v>180</v>
      </c>
      <c r="Z9" s="8">
        <f t="shared" si="4"/>
        <v>54</v>
      </c>
      <c r="AA9" s="8">
        <f t="shared" si="2"/>
        <v>45</v>
      </c>
      <c r="AB9" s="50">
        <f t="shared" si="3"/>
        <v>97</v>
      </c>
      <c r="AC9" s="85">
        <f t="shared" si="5"/>
        <v>6.3981042654028428</v>
      </c>
      <c r="AD9" s="17">
        <f t="shared" si="6"/>
        <v>7.2933549432739051</v>
      </c>
      <c r="AE9" s="17">
        <f t="shared" si="7"/>
        <v>12.985274431057563</v>
      </c>
    </row>
    <row r="10" spans="1:35" ht="15" customHeight="1" x14ac:dyDescent="0.2">
      <c r="B10" s="26" t="s">
        <v>181</v>
      </c>
      <c r="F10" s="8">
        <v>10</v>
      </c>
      <c r="G10" s="8">
        <v>8</v>
      </c>
      <c r="H10" s="8">
        <v>2</v>
      </c>
      <c r="I10" s="8">
        <v>4</v>
      </c>
      <c r="J10" s="50">
        <v>4</v>
      </c>
      <c r="K10" s="8">
        <v>8</v>
      </c>
      <c r="L10" s="85">
        <f t="shared" si="1"/>
        <v>0.73964497041420119</v>
      </c>
      <c r="M10" s="17">
        <f t="shared" si="1"/>
        <v>1.0884353741496597</v>
      </c>
      <c r="N10" s="17">
        <f t="shared" si="1"/>
        <v>0.32414910858995138</v>
      </c>
      <c r="O10" s="17">
        <f t="shared" si="1"/>
        <v>0.46728971962616817</v>
      </c>
      <c r="P10" s="17">
        <f t="shared" si="1"/>
        <v>0.53547523427041499</v>
      </c>
      <c r="Q10" s="17">
        <f t="shared" si="1"/>
        <v>0.94786729857819907</v>
      </c>
      <c r="V10" s="26" t="s">
        <v>181</v>
      </c>
      <c r="Z10" s="8">
        <f t="shared" si="4"/>
        <v>8</v>
      </c>
      <c r="AA10" s="8">
        <f t="shared" si="2"/>
        <v>2</v>
      </c>
      <c r="AB10" s="50">
        <f t="shared" si="3"/>
        <v>4</v>
      </c>
      <c r="AC10" s="85">
        <f t="shared" si="5"/>
        <v>0.94786729857819907</v>
      </c>
      <c r="AD10" s="17">
        <f t="shared" si="6"/>
        <v>0.32414910858995138</v>
      </c>
      <c r="AE10" s="17">
        <f t="shared" si="7"/>
        <v>0.53547523427041499</v>
      </c>
    </row>
    <row r="11" spans="1:35" ht="15" customHeight="1" x14ac:dyDescent="0.2">
      <c r="B11" s="26" t="s">
        <v>182</v>
      </c>
      <c r="F11" s="8">
        <v>21</v>
      </c>
      <c r="G11" s="8">
        <v>3</v>
      </c>
      <c r="H11" s="8">
        <v>18</v>
      </c>
      <c r="I11" s="8">
        <v>24</v>
      </c>
      <c r="J11" s="50">
        <v>23</v>
      </c>
      <c r="K11" s="8">
        <v>4</v>
      </c>
      <c r="L11" s="85">
        <f t="shared" si="1"/>
        <v>1.5532544378698225</v>
      </c>
      <c r="M11" s="17">
        <f t="shared" si="1"/>
        <v>0.40816326530612246</v>
      </c>
      <c r="N11" s="17">
        <f t="shared" si="1"/>
        <v>2.9173419773095626</v>
      </c>
      <c r="O11" s="17">
        <f t="shared" si="1"/>
        <v>2.8037383177570092</v>
      </c>
      <c r="P11" s="17">
        <f t="shared" si="1"/>
        <v>3.0789825970548863</v>
      </c>
      <c r="Q11" s="17">
        <f t="shared" si="1"/>
        <v>0.47393364928909953</v>
      </c>
      <c r="V11" s="26" t="s">
        <v>182</v>
      </c>
      <c r="Z11" s="8">
        <f t="shared" si="4"/>
        <v>4</v>
      </c>
      <c r="AA11" s="8">
        <f t="shared" si="2"/>
        <v>18</v>
      </c>
      <c r="AB11" s="50">
        <f t="shared" si="3"/>
        <v>23</v>
      </c>
      <c r="AC11" s="85">
        <f t="shared" si="5"/>
        <v>0.47393364928909953</v>
      </c>
      <c r="AD11" s="17">
        <f t="shared" si="6"/>
        <v>2.9173419773095626</v>
      </c>
      <c r="AE11" s="17">
        <f t="shared" si="7"/>
        <v>3.0789825970548863</v>
      </c>
    </row>
    <row r="12" spans="1:35" ht="15" customHeight="1" x14ac:dyDescent="0.2">
      <c r="B12" s="26" t="s">
        <v>51</v>
      </c>
      <c r="F12" s="8">
        <v>16</v>
      </c>
      <c r="G12" s="8">
        <v>11</v>
      </c>
      <c r="H12" s="8">
        <v>5</v>
      </c>
      <c r="I12" s="8">
        <v>11</v>
      </c>
      <c r="J12" s="50">
        <v>10</v>
      </c>
      <c r="K12" s="8">
        <v>12</v>
      </c>
      <c r="L12" s="85">
        <f t="shared" si="1"/>
        <v>1.1834319526627219</v>
      </c>
      <c r="M12" s="17">
        <f t="shared" si="1"/>
        <v>1.4965986394557822</v>
      </c>
      <c r="N12" s="17">
        <f t="shared" si="1"/>
        <v>0.81037277147487841</v>
      </c>
      <c r="O12" s="17">
        <f t="shared" si="1"/>
        <v>1.2850467289719625</v>
      </c>
      <c r="P12" s="17">
        <f t="shared" si="1"/>
        <v>1.3386880856760375</v>
      </c>
      <c r="Q12" s="17">
        <f t="shared" si="1"/>
        <v>1.4218009478672986</v>
      </c>
      <c r="V12" s="26" t="s">
        <v>51</v>
      </c>
      <c r="Z12" s="8">
        <f t="shared" si="4"/>
        <v>12</v>
      </c>
      <c r="AA12" s="8">
        <f t="shared" si="2"/>
        <v>5</v>
      </c>
      <c r="AB12" s="50">
        <f t="shared" si="3"/>
        <v>10</v>
      </c>
      <c r="AC12" s="85">
        <f t="shared" si="5"/>
        <v>1.4218009478672986</v>
      </c>
      <c r="AD12" s="17">
        <f t="shared" si="6"/>
        <v>0.81037277147487841</v>
      </c>
      <c r="AE12" s="17">
        <f t="shared" si="7"/>
        <v>1.3386880856760375</v>
      </c>
    </row>
    <row r="13" spans="1:35" ht="15" customHeight="1" x14ac:dyDescent="0.2">
      <c r="B13" s="30" t="s">
        <v>1</v>
      </c>
      <c r="C13" s="21"/>
      <c r="D13" s="21"/>
      <c r="E13" s="21"/>
      <c r="F13" s="31">
        <f t="shared" ref="F13:K13" si="8">SUM(F6:F12)</f>
        <v>1352</v>
      </c>
      <c r="G13" s="31">
        <f t="shared" si="8"/>
        <v>735</v>
      </c>
      <c r="H13" s="31">
        <f t="shared" si="8"/>
        <v>617</v>
      </c>
      <c r="I13" s="31">
        <f t="shared" si="8"/>
        <v>856</v>
      </c>
      <c r="J13" s="51">
        <f t="shared" si="8"/>
        <v>747</v>
      </c>
      <c r="K13" s="31">
        <f t="shared" si="8"/>
        <v>844</v>
      </c>
      <c r="L13" s="86">
        <f t="shared" ref="L13:Q13" si="9">SUM(L6:L12)</f>
        <v>100</v>
      </c>
      <c r="M13" s="6">
        <f t="shared" si="9"/>
        <v>99.999999999999986</v>
      </c>
      <c r="N13" s="6">
        <f t="shared" si="9"/>
        <v>100</v>
      </c>
      <c r="O13" s="6">
        <f t="shared" si="9"/>
        <v>100</v>
      </c>
      <c r="P13" s="6">
        <f t="shared" si="9"/>
        <v>100</v>
      </c>
      <c r="Q13" s="6">
        <f t="shared" si="9"/>
        <v>100</v>
      </c>
      <c r="V13" s="30" t="s">
        <v>1</v>
      </c>
      <c r="W13" s="21"/>
      <c r="X13" s="21"/>
      <c r="Y13" s="21"/>
      <c r="Z13" s="31">
        <f t="shared" ref="Z13:AE13" si="10">SUM(Z6:Z12)</f>
        <v>844</v>
      </c>
      <c r="AA13" s="31">
        <f t="shared" si="10"/>
        <v>617</v>
      </c>
      <c r="AB13" s="51">
        <f t="shared" si="10"/>
        <v>747</v>
      </c>
      <c r="AC13" s="86">
        <f t="shared" si="10"/>
        <v>100</v>
      </c>
      <c r="AD13" s="6">
        <f t="shared" si="10"/>
        <v>100</v>
      </c>
      <c r="AE13" s="6">
        <f t="shared" si="10"/>
        <v>100</v>
      </c>
    </row>
    <row r="14" spans="1:35" ht="13.75" customHeight="1" x14ac:dyDescent="0.2">
      <c r="B14" s="15"/>
      <c r="V14" s="15"/>
    </row>
    <row r="15" spans="1:35" ht="15" customHeight="1" x14ac:dyDescent="0.2">
      <c r="A15" s="1" t="s">
        <v>183</v>
      </c>
      <c r="B15" s="15"/>
      <c r="V15" s="15"/>
    </row>
    <row r="16" spans="1:35" ht="13.75" customHeight="1" x14ac:dyDescent="0.2">
      <c r="B16" s="24"/>
      <c r="C16" s="25"/>
      <c r="D16" s="25"/>
      <c r="E16" s="25"/>
      <c r="F16" s="242"/>
      <c r="G16" s="243"/>
      <c r="H16" s="66" t="s">
        <v>2</v>
      </c>
      <c r="I16" s="66"/>
      <c r="J16" s="243"/>
      <c r="K16" s="243"/>
      <c r="L16" s="244"/>
      <c r="M16" s="243"/>
      <c r="N16" s="66" t="s">
        <v>3</v>
      </c>
      <c r="O16" s="66"/>
      <c r="P16" s="243"/>
      <c r="Q16" s="245"/>
      <c r="V16" s="24"/>
      <c r="W16" s="25"/>
      <c r="X16" s="25"/>
      <c r="Y16" s="25"/>
      <c r="Z16" s="60"/>
      <c r="AA16" s="63" t="s">
        <v>2</v>
      </c>
      <c r="AB16" s="66"/>
      <c r="AC16" s="82"/>
      <c r="AD16" s="63" t="s">
        <v>3</v>
      </c>
      <c r="AE16" s="64"/>
    </row>
    <row r="17" spans="1:31" ht="22.75" customHeight="1" x14ac:dyDescent="0.2">
      <c r="B17" s="26"/>
      <c r="F17" s="73" t="s">
        <v>356</v>
      </c>
      <c r="G17" s="73" t="s">
        <v>170</v>
      </c>
      <c r="H17" s="73" t="s">
        <v>171</v>
      </c>
      <c r="I17" s="73" t="s">
        <v>357</v>
      </c>
      <c r="J17" s="78" t="s">
        <v>173</v>
      </c>
      <c r="K17" s="73" t="s">
        <v>500</v>
      </c>
      <c r="L17" s="81" t="s">
        <v>356</v>
      </c>
      <c r="M17" s="73" t="s">
        <v>170</v>
      </c>
      <c r="N17" s="73" t="s">
        <v>171</v>
      </c>
      <c r="O17" s="73" t="s">
        <v>357</v>
      </c>
      <c r="P17" s="73" t="s">
        <v>173</v>
      </c>
      <c r="Q17" s="73" t="s">
        <v>500</v>
      </c>
      <c r="V17" s="26"/>
      <c r="Z17" s="73" t="s">
        <v>450</v>
      </c>
      <c r="AA17" s="73" t="s">
        <v>171</v>
      </c>
      <c r="AB17" s="78" t="s">
        <v>173</v>
      </c>
      <c r="AC17" s="81" t="s">
        <v>450</v>
      </c>
      <c r="AD17" s="73" t="s">
        <v>171</v>
      </c>
      <c r="AE17" s="73" t="s">
        <v>173</v>
      </c>
    </row>
    <row r="18" spans="1:31" ht="12" customHeight="1" x14ac:dyDescent="0.2">
      <c r="B18" s="27"/>
      <c r="C18" s="28"/>
      <c r="D18" s="28"/>
      <c r="E18" s="28"/>
      <c r="F18" s="29"/>
      <c r="G18" s="29"/>
      <c r="H18" s="29"/>
      <c r="I18" s="29"/>
      <c r="J18" s="49"/>
      <c r="K18" s="29"/>
      <c r="L18" s="83">
        <f t="shared" ref="L18:Q18" si="11">F$13</f>
        <v>1352</v>
      </c>
      <c r="M18" s="2">
        <f t="shared" si="11"/>
        <v>735</v>
      </c>
      <c r="N18" s="2">
        <f t="shared" si="11"/>
        <v>617</v>
      </c>
      <c r="O18" s="2">
        <f t="shared" si="11"/>
        <v>856</v>
      </c>
      <c r="P18" s="2">
        <f t="shared" si="11"/>
        <v>747</v>
      </c>
      <c r="Q18" s="2">
        <f t="shared" si="11"/>
        <v>844</v>
      </c>
      <c r="V18" s="27"/>
      <c r="W18" s="28"/>
      <c r="X18" s="28"/>
      <c r="Y18" s="28"/>
      <c r="Z18" s="29"/>
      <c r="AA18" s="29"/>
      <c r="AB18" s="49"/>
      <c r="AC18" s="83">
        <f>Q18</f>
        <v>844</v>
      </c>
      <c r="AD18" s="2">
        <f>N18</f>
        <v>617</v>
      </c>
      <c r="AE18" s="2">
        <f>P18</f>
        <v>747</v>
      </c>
    </row>
    <row r="19" spans="1:31" ht="15" customHeight="1" x14ac:dyDescent="0.2">
      <c r="B19" s="26" t="s">
        <v>184</v>
      </c>
      <c r="F19" s="7">
        <v>984</v>
      </c>
      <c r="G19" s="7">
        <v>555</v>
      </c>
      <c r="H19" s="7">
        <v>429</v>
      </c>
      <c r="I19" s="7">
        <v>529</v>
      </c>
      <c r="J19" s="79">
        <v>468</v>
      </c>
      <c r="K19" s="7">
        <v>616</v>
      </c>
      <c r="L19" s="84">
        <f>F19/L$18*100</f>
        <v>72.781065088757401</v>
      </c>
      <c r="M19" s="3">
        <f t="shared" ref="M19:Q24" si="12">G19/M$18*100</f>
        <v>75.510204081632651</v>
      </c>
      <c r="N19" s="3">
        <f t="shared" si="12"/>
        <v>69.52998379254457</v>
      </c>
      <c r="O19" s="3">
        <f t="shared" si="12"/>
        <v>61.799065420560751</v>
      </c>
      <c r="P19" s="3">
        <f t="shared" si="12"/>
        <v>62.650602409638559</v>
      </c>
      <c r="Q19" s="3">
        <f t="shared" si="12"/>
        <v>72.985781990521332</v>
      </c>
      <c r="V19" s="26" t="s">
        <v>184</v>
      </c>
      <c r="Z19" s="7">
        <f>K19</f>
        <v>616</v>
      </c>
      <c r="AA19" s="7">
        <f t="shared" ref="AA19:AA24" si="13">H19</f>
        <v>429</v>
      </c>
      <c r="AB19" s="79">
        <f t="shared" ref="AB19:AB24" si="14">J19</f>
        <v>468</v>
      </c>
      <c r="AC19" s="84">
        <f>Q19</f>
        <v>72.985781990521332</v>
      </c>
      <c r="AD19" s="3">
        <f>N19</f>
        <v>69.52998379254457</v>
      </c>
      <c r="AE19" s="3">
        <f>P19</f>
        <v>62.650602409638559</v>
      </c>
    </row>
    <row r="20" spans="1:31" ht="15" customHeight="1" x14ac:dyDescent="0.2">
      <c r="B20" s="26" t="s">
        <v>185</v>
      </c>
      <c r="F20" s="8">
        <v>55</v>
      </c>
      <c r="G20" s="8">
        <v>31</v>
      </c>
      <c r="H20" s="8">
        <v>24</v>
      </c>
      <c r="I20" s="8">
        <v>56</v>
      </c>
      <c r="J20" s="50">
        <v>51</v>
      </c>
      <c r="K20" s="8">
        <v>36</v>
      </c>
      <c r="L20" s="85">
        <f t="shared" ref="L20:L24" si="15">F20/L$18*100</f>
        <v>4.0680473372781067</v>
      </c>
      <c r="M20" s="4">
        <f t="shared" si="12"/>
        <v>4.2176870748299313</v>
      </c>
      <c r="N20" s="4">
        <f t="shared" si="12"/>
        <v>3.8897893030794171</v>
      </c>
      <c r="O20" s="4">
        <f t="shared" si="12"/>
        <v>6.5420560747663545</v>
      </c>
      <c r="P20" s="4">
        <f t="shared" si="12"/>
        <v>6.8273092369477917</v>
      </c>
      <c r="Q20" s="4">
        <f t="shared" si="12"/>
        <v>4.2654028436018958</v>
      </c>
      <c r="V20" s="26" t="s">
        <v>185</v>
      </c>
      <c r="Z20" s="8">
        <f t="shared" ref="Z20:Z24" si="16">K20</f>
        <v>36</v>
      </c>
      <c r="AA20" s="8">
        <f t="shared" si="13"/>
        <v>24</v>
      </c>
      <c r="AB20" s="50">
        <f t="shared" si="14"/>
        <v>51</v>
      </c>
      <c r="AC20" s="85">
        <f t="shared" ref="AC20:AC24" si="17">Q20</f>
        <v>4.2654028436018958</v>
      </c>
      <c r="AD20" s="4">
        <f t="shared" ref="AD20:AD24" si="18">N20</f>
        <v>3.8897893030794171</v>
      </c>
      <c r="AE20" s="4">
        <f t="shared" ref="AE20:AE24" si="19">P20</f>
        <v>6.8273092369477917</v>
      </c>
    </row>
    <row r="21" spans="1:31" ht="15" customHeight="1" x14ac:dyDescent="0.2">
      <c r="B21" s="26" t="s">
        <v>186</v>
      </c>
      <c r="F21" s="8">
        <v>136</v>
      </c>
      <c r="G21" s="8">
        <v>57</v>
      </c>
      <c r="H21" s="8">
        <v>79</v>
      </c>
      <c r="I21" s="8">
        <v>149</v>
      </c>
      <c r="J21" s="50">
        <v>127</v>
      </c>
      <c r="K21" s="8">
        <v>79</v>
      </c>
      <c r="L21" s="85">
        <f t="shared" si="15"/>
        <v>10.059171597633137</v>
      </c>
      <c r="M21" s="4">
        <f t="shared" si="12"/>
        <v>7.7551020408163263</v>
      </c>
      <c r="N21" s="4">
        <f t="shared" si="12"/>
        <v>12.80388978930308</v>
      </c>
      <c r="O21" s="4">
        <f t="shared" si="12"/>
        <v>17.406542056074766</v>
      </c>
      <c r="P21" s="4">
        <f t="shared" si="12"/>
        <v>17.001338688085678</v>
      </c>
      <c r="Q21" s="4">
        <f t="shared" si="12"/>
        <v>9.3601895734597154</v>
      </c>
      <c r="V21" s="26" t="s">
        <v>186</v>
      </c>
      <c r="Z21" s="8">
        <f t="shared" si="16"/>
        <v>79</v>
      </c>
      <c r="AA21" s="8">
        <f t="shared" si="13"/>
        <v>79</v>
      </c>
      <c r="AB21" s="50">
        <f t="shared" si="14"/>
        <v>127</v>
      </c>
      <c r="AC21" s="85">
        <f t="shared" si="17"/>
        <v>9.3601895734597154</v>
      </c>
      <c r="AD21" s="4">
        <f t="shared" si="18"/>
        <v>12.80388978930308</v>
      </c>
      <c r="AE21" s="4">
        <f t="shared" si="19"/>
        <v>17.001338688085678</v>
      </c>
    </row>
    <row r="22" spans="1:31" ht="15" customHeight="1" x14ac:dyDescent="0.2">
      <c r="B22" s="26" t="s">
        <v>187</v>
      </c>
      <c r="F22" s="8">
        <v>58</v>
      </c>
      <c r="G22" s="8">
        <v>27</v>
      </c>
      <c r="H22" s="8">
        <v>31</v>
      </c>
      <c r="I22" s="8">
        <v>55</v>
      </c>
      <c r="J22" s="50">
        <v>44</v>
      </c>
      <c r="K22" s="8">
        <v>38</v>
      </c>
      <c r="L22" s="85">
        <f t="shared" si="15"/>
        <v>4.2899408284023668</v>
      </c>
      <c r="M22" s="4">
        <f t="shared" si="12"/>
        <v>3.6734693877551026</v>
      </c>
      <c r="N22" s="4">
        <f t="shared" si="12"/>
        <v>5.0243111831442464</v>
      </c>
      <c r="O22" s="4">
        <f t="shared" si="12"/>
        <v>6.4252336448598122</v>
      </c>
      <c r="P22" s="4">
        <f t="shared" si="12"/>
        <v>5.8902275769745644</v>
      </c>
      <c r="Q22" s="4">
        <f t="shared" si="12"/>
        <v>4.5023696682464456</v>
      </c>
      <c r="V22" s="26" t="s">
        <v>187</v>
      </c>
      <c r="Z22" s="8">
        <f t="shared" si="16"/>
        <v>38</v>
      </c>
      <c r="AA22" s="8">
        <f t="shared" si="13"/>
        <v>31</v>
      </c>
      <c r="AB22" s="50">
        <f t="shared" si="14"/>
        <v>44</v>
      </c>
      <c r="AC22" s="85">
        <f t="shared" si="17"/>
        <v>4.5023696682464456</v>
      </c>
      <c r="AD22" s="4">
        <f t="shared" si="18"/>
        <v>5.0243111831442464</v>
      </c>
      <c r="AE22" s="4">
        <f t="shared" si="19"/>
        <v>5.8902275769745644</v>
      </c>
    </row>
    <row r="23" spans="1:31" ht="15" customHeight="1" x14ac:dyDescent="0.2">
      <c r="B23" s="26" t="s">
        <v>51</v>
      </c>
      <c r="F23" s="8">
        <v>84</v>
      </c>
      <c r="G23" s="8">
        <v>50</v>
      </c>
      <c r="H23" s="8">
        <v>34</v>
      </c>
      <c r="I23" s="8">
        <v>49</v>
      </c>
      <c r="J23" s="50">
        <v>43</v>
      </c>
      <c r="K23" s="8">
        <v>56</v>
      </c>
      <c r="L23" s="85">
        <f t="shared" si="15"/>
        <v>6.2130177514792901</v>
      </c>
      <c r="M23" s="4">
        <f t="shared" si="12"/>
        <v>6.8027210884353746</v>
      </c>
      <c r="N23" s="4">
        <f t="shared" si="12"/>
        <v>5.5105348460291737</v>
      </c>
      <c r="O23" s="4">
        <f t="shared" si="12"/>
        <v>5.7242990654205608</v>
      </c>
      <c r="P23" s="4">
        <f t="shared" si="12"/>
        <v>5.7563587684069617</v>
      </c>
      <c r="Q23" s="4">
        <f t="shared" si="12"/>
        <v>6.6350710900473935</v>
      </c>
      <c r="V23" s="26" t="s">
        <v>51</v>
      </c>
      <c r="Z23" s="8">
        <f t="shared" si="16"/>
        <v>56</v>
      </c>
      <c r="AA23" s="8">
        <f t="shared" si="13"/>
        <v>34</v>
      </c>
      <c r="AB23" s="50">
        <f t="shared" si="14"/>
        <v>43</v>
      </c>
      <c r="AC23" s="85">
        <f t="shared" si="17"/>
        <v>6.6350710900473935</v>
      </c>
      <c r="AD23" s="4">
        <f t="shared" si="18"/>
        <v>5.5105348460291737</v>
      </c>
      <c r="AE23" s="4">
        <f t="shared" si="19"/>
        <v>5.7563587684069617</v>
      </c>
    </row>
    <row r="24" spans="1:31" ht="15" customHeight="1" x14ac:dyDescent="0.2">
      <c r="B24" s="27" t="s">
        <v>0</v>
      </c>
      <c r="C24" s="28"/>
      <c r="D24" s="28"/>
      <c r="E24" s="28"/>
      <c r="F24" s="9">
        <v>35</v>
      </c>
      <c r="G24" s="9">
        <v>15</v>
      </c>
      <c r="H24" s="9">
        <v>20</v>
      </c>
      <c r="I24" s="9">
        <v>18</v>
      </c>
      <c r="J24" s="55">
        <v>14</v>
      </c>
      <c r="K24" s="9">
        <v>19</v>
      </c>
      <c r="L24" s="87">
        <f t="shared" si="15"/>
        <v>2.5887573964497044</v>
      </c>
      <c r="M24" s="19">
        <f t="shared" si="12"/>
        <v>2.0408163265306123</v>
      </c>
      <c r="N24" s="19">
        <f t="shared" si="12"/>
        <v>3.2414910858995136</v>
      </c>
      <c r="O24" s="19">
        <f t="shared" si="12"/>
        <v>2.1028037383177569</v>
      </c>
      <c r="P24" s="19">
        <f t="shared" si="12"/>
        <v>1.8741633199464525</v>
      </c>
      <c r="Q24" s="19">
        <f t="shared" si="12"/>
        <v>2.2511848341232228</v>
      </c>
      <c r="V24" s="27" t="s">
        <v>0</v>
      </c>
      <c r="W24" s="28"/>
      <c r="X24" s="28"/>
      <c r="Y24" s="28"/>
      <c r="Z24" s="9">
        <f t="shared" si="16"/>
        <v>19</v>
      </c>
      <c r="AA24" s="9">
        <f t="shared" si="13"/>
        <v>20</v>
      </c>
      <c r="AB24" s="55">
        <f t="shared" si="14"/>
        <v>14</v>
      </c>
      <c r="AC24" s="87">
        <f t="shared" si="17"/>
        <v>2.2511848341232228</v>
      </c>
      <c r="AD24" s="19">
        <f t="shared" si="18"/>
        <v>3.2414910858995136</v>
      </c>
      <c r="AE24" s="19">
        <f t="shared" si="19"/>
        <v>1.8741633199464525</v>
      </c>
    </row>
    <row r="25" spans="1:31" ht="15" customHeight="1" x14ac:dyDescent="0.2">
      <c r="B25" s="30" t="s">
        <v>1</v>
      </c>
      <c r="C25" s="21"/>
      <c r="D25" s="21"/>
      <c r="E25" s="21"/>
      <c r="F25" s="31">
        <f>SUM(F19:F24)</f>
        <v>1352</v>
      </c>
      <c r="G25" s="31">
        <f t="shared" ref="G25:K25" si="20">SUM(G19:G24)</f>
        <v>735</v>
      </c>
      <c r="H25" s="31">
        <f t="shared" si="20"/>
        <v>617</v>
      </c>
      <c r="I25" s="31">
        <f t="shared" si="20"/>
        <v>856</v>
      </c>
      <c r="J25" s="51">
        <f t="shared" si="20"/>
        <v>747</v>
      </c>
      <c r="K25" s="31">
        <f t="shared" si="20"/>
        <v>844</v>
      </c>
      <c r="L25" s="86">
        <f t="shared" ref="L25:Q25" si="21">SUM(L19:L24)</f>
        <v>100</v>
      </c>
      <c r="M25" s="6">
        <f t="shared" si="21"/>
        <v>100</v>
      </c>
      <c r="N25" s="6">
        <f t="shared" si="21"/>
        <v>100</v>
      </c>
      <c r="O25" s="6">
        <f t="shared" si="21"/>
        <v>100.00000000000001</v>
      </c>
      <c r="P25" s="6">
        <f t="shared" si="21"/>
        <v>100.00000000000001</v>
      </c>
      <c r="Q25" s="6">
        <f t="shared" si="21"/>
        <v>100</v>
      </c>
      <c r="V25" s="30" t="s">
        <v>1</v>
      </c>
      <c r="W25" s="21"/>
      <c r="X25" s="21"/>
      <c r="Y25" s="21"/>
      <c r="Z25" s="31">
        <f>SUM(Z19:Z24)</f>
        <v>844</v>
      </c>
      <c r="AA25" s="31">
        <f t="shared" ref="AA25:AE25" si="22">SUM(AA19:AA24)</f>
        <v>617</v>
      </c>
      <c r="AB25" s="51">
        <f t="shared" si="22"/>
        <v>747</v>
      </c>
      <c r="AC25" s="86">
        <f t="shared" si="22"/>
        <v>100</v>
      </c>
      <c r="AD25" s="6">
        <f t="shared" si="22"/>
        <v>100</v>
      </c>
      <c r="AE25" s="6">
        <f t="shared" si="22"/>
        <v>100.00000000000001</v>
      </c>
    </row>
    <row r="26" spans="1:31" ht="13.75" customHeight="1" x14ac:dyDescent="0.2">
      <c r="B26" s="15"/>
      <c r="V26" s="15"/>
    </row>
    <row r="27" spans="1:31" ht="15" customHeight="1" x14ac:dyDescent="0.2">
      <c r="A27" s="1" t="s">
        <v>188</v>
      </c>
      <c r="B27" s="15"/>
      <c r="V27" s="15"/>
    </row>
    <row r="28" spans="1:31" ht="13.75" customHeight="1" x14ac:dyDescent="0.2">
      <c r="B28" s="24"/>
      <c r="C28" s="25"/>
      <c r="D28" s="25"/>
      <c r="E28" s="25"/>
      <c r="F28" s="242"/>
      <c r="G28" s="243"/>
      <c r="H28" s="66" t="s">
        <v>2</v>
      </c>
      <c r="I28" s="66"/>
      <c r="J28" s="243"/>
      <c r="K28" s="243"/>
      <c r="L28" s="244"/>
      <c r="M28" s="243"/>
      <c r="N28" s="66" t="s">
        <v>3</v>
      </c>
      <c r="O28" s="66"/>
      <c r="P28" s="243"/>
      <c r="Q28" s="245"/>
      <c r="V28" s="24"/>
      <c r="W28" s="25"/>
      <c r="X28" s="25"/>
      <c r="Y28" s="25"/>
      <c r="Z28" s="60"/>
      <c r="AA28" s="63" t="s">
        <v>2</v>
      </c>
      <c r="AB28" s="66"/>
      <c r="AC28" s="82"/>
      <c r="AD28" s="63" t="s">
        <v>3</v>
      </c>
      <c r="AE28" s="64"/>
    </row>
    <row r="29" spans="1:31" ht="22.75" customHeight="1" x14ac:dyDescent="0.2">
      <c r="B29" s="26"/>
      <c r="F29" s="73" t="s">
        <v>356</v>
      </c>
      <c r="G29" s="73" t="s">
        <v>170</v>
      </c>
      <c r="H29" s="73" t="s">
        <v>171</v>
      </c>
      <c r="I29" s="73" t="s">
        <v>357</v>
      </c>
      <c r="J29" s="78" t="s">
        <v>173</v>
      </c>
      <c r="K29" s="73" t="s">
        <v>500</v>
      </c>
      <c r="L29" s="81" t="s">
        <v>356</v>
      </c>
      <c r="M29" s="73" t="s">
        <v>170</v>
      </c>
      <c r="N29" s="73" t="s">
        <v>171</v>
      </c>
      <c r="O29" s="73" t="s">
        <v>357</v>
      </c>
      <c r="P29" s="73" t="s">
        <v>173</v>
      </c>
      <c r="Q29" s="73" t="s">
        <v>500</v>
      </c>
      <c r="V29" s="26"/>
      <c r="Z29" s="73" t="s">
        <v>450</v>
      </c>
      <c r="AA29" s="73" t="s">
        <v>171</v>
      </c>
      <c r="AB29" s="78" t="s">
        <v>173</v>
      </c>
      <c r="AC29" s="81" t="s">
        <v>450</v>
      </c>
      <c r="AD29" s="73" t="s">
        <v>171</v>
      </c>
      <c r="AE29" s="73" t="s">
        <v>173</v>
      </c>
    </row>
    <row r="30" spans="1:31" ht="12" customHeight="1" x14ac:dyDescent="0.2">
      <c r="B30" s="27"/>
      <c r="C30" s="28"/>
      <c r="D30" s="28"/>
      <c r="E30" s="28"/>
      <c r="F30" s="29"/>
      <c r="G30" s="29"/>
      <c r="H30" s="29"/>
      <c r="I30" s="29"/>
      <c r="J30" s="49"/>
      <c r="K30" s="29"/>
      <c r="L30" s="83">
        <f t="shared" ref="L30:Q30" si="23">F$13</f>
        <v>1352</v>
      </c>
      <c r="M30" s="2">
        <f t="shared" si="23"/>
        <v>735</v>
      </c>
      <c r="N30" s="2">
        <f t="shared" si="23"/>
        <v>617</v>
      </c>
      <c r="O30" s="2">
        <f t="shared" si="23"/>
        <v>856</v>
      </c>
      <c r="P30" s="2">
        <f t="shared" si="23"/>
        <v>747</v>
      </c>
      <c r="Q30" s="2">
        <f t="shared" si="23"/>
        <v>844</v>
      </c>
      <c r="V30" s="27"/>
      <c r="W30" s="28"/>
      <c r="X30" s="28"/>
      <c r="Y30" s="28"/>
      <c r="Z30" s="29"/>
      <c r="AA30" s="29"/>
      <c r="AB30" s="49"/>
      <c r="AC30" s="83">
        <f>Q30</f>
        <v>844</v>
      </c>
      <c r="AD30" s="2">
        <f>N30</f>
        <v>617</v>
      </c>
      <c r="AE30" s="2">
        <f>P30</f>
        <v>747</v>
      </c>
    </row>
    <row r="31" spans="1:31" ht="15" customHeight="1" x14ac:dyDescent="0.2">
      <c r="B31" s="26" t="s">
        <v>53</v>
      </c>
      <c r="F31" s="7">
        <v>349</v>
      </c>
      <c r="G31" s="7">
        <v>112</v>
      </c>
      <c r="H31" s="7">
        <v>237</v>
      </c>
      <c r="I31" s="7">
        <v>295</v>
      </c>
      <c r="J31" s="79">
        <v>269</v>
      </c>
      <c r="K31" s="7">
        <v>138</v>
      </c>
      <c r="L31" s="84">
        <f>F31/L$30*100</f>
        <v>25.813609467455624</v>
      </c>
      <c r="M31" s="3">
        <f t="shared" ref="M31:Q36" si="24">G31/M$30*100</f>
        <v>15.238095238095239</v>
      </c>
      <c r="N31" s="3">
        <f t="shared" si="24"/>
        <v>38.411669367909241</v>
      </c>
      <c r="O31" s="3">
        <f t="shared" si="24"/>
        <v>34.462616822429908</v>
      </c>
      <c r="P31" s="3">
        <f t="shared" si="24"/>
        <v>36.010709504685408</v>
      </c>
      <c r="Q31" s="3">
        <f t="shared" si="24"/>
        <v>16.350710900473935</v>
      </c>
      <c r="V31" s="26" t="s">
        <v>53</v>
      </c>
      <c r="Z31" s="7">
        <f>K31</f>
        <v>138</v>
      </c>
      <c r="AA31" s="7">
        <f t="shared" ref="AA31:AA36" si="25">H31</f>
        <v>237</v>
      </c>
      <c r="AB31" s="79">
        <f t="shared" ref="AB31:AB36" si="26">J31</f>
        <v>269</v>
      </c>
      <c r="AC31" s="84">
        <f>Q31</f>
        <v>16.350710900473935</v>
      </c>
      <c r="AD31" s="3">
        <f>N31</f>
        <v>38.411669367909241</v>
      </c>
      <c r="AE31" s="3">
        <f>P31</f>
        <v>36.010709504685408</v>
      </c>
    </row>
    <row r="32" spans="1:31" ht="15" customHeight="1" x14ac:dyDescent="0.2">
      <c r="B32" s="26" t="s">
        <v>54</v>
      </c>
      <c r="F32" s="8">
        <v>171</v>
      </c>
      <c r="G32" s="8">
        <v>59</v>
      </c>
      <c r="H32" s="8">
        <v>112</v>
      </c>
      <c r="I32" s="8">
        <v>108</v>
      </c>
      <c r="J32" s="50">
        <v>90</v>
      </c>
      <c r="K32" s="8">
        <v>77</v>
      </c>
      <c r="L32" s="85">
        <f t="shared" ref="L32:L36" si="27">F32/L$30*100</f>
        <v>12.647928994082841</v>
      </c>
      <c r="M32" s="4">
        <f t="shared" si="24"/>
        <v>8.0272108843537424</v>
      </c>
      <c r="N32" s="4">
        <f t="shared" si="24"/>
        <v>18.152350081037277</v>
      </c>
      <c r="O32" s="4">
        <f t="shared" si="24"/>
        <v>12.616822429906541</v>
      </c>
      <c r="P32" s="4">
        <f t="shared" si="24"/>
        <v>12.048192771084338</v>
      </c>
      <c r="Q32" s="4">
        <f t="shared" si="24"/>
        <v>9.1232227488151665</v>
      </c>
      <c r="V32" s="26" t="s">
        <v>54</v>
      </c>
      <c r="Z32" s="8">
        <f t="shared" ref="Z32:Z36" si="28">K32</f>
        <v>77</v>
      </c>
      <c r="AA32" s="8">
        <f t="shared" si="25"/>
        <v>112</v>
      </c>
      <c r="AB32" s="50">
        <f t="shared" si="26"/>
        <v>90</v>
      </c>
      <c r="AC32" s="85">
        <f t="shared" ref="AC32:AC36" si="29">Q32</f>
        <v>9.1232227488151665</v>
      </c>
      <c r="AD32" s="4">
        <f t="shared" ref="AD32:AD36" si="30">N32</f>
        <v>18.152350081037277</v>
      </c>
      <c r="AE32" s="4">
        <f t="shared" ref="AE32:AE36" si="31">P32</f>
        <v>12.048192771084338</v>
      </c>
    </row>
    <row r="33" spans="1:31" ht="15" customHeight="1" x14ac:dyDescent="0.2">
      <c r="B33" s="26" t="s">
        <v>189</v>
      </c>
      <c r="F33" s="8">
        <v>227</v>
      </c>
      <c r="G33" s="8">
        <v>78</v>
      </c>
      <c r="H33" s="8">
        <v>149</v>
      </c>
      <c r="I33" s="8">
        <v>142</v>
      </c>
      <c r="J33" s="50">
        <v>128</v>
      </c>
      <c r="K33" s="8">
        <v>92</v>
      </c>
      <c r="L33" s="85">
        <f t="shared" si="27"/>
        <v>16.789940828402365</v>
      </c>
      <c r="M33" s="4">
        <f t="shared" si="24"/>
        <v>10.612244897959183</v>
      </c>
      <c r="N33" s="4">
        <f t="shared" si="24"/>
        <v>24.149108589951375</v>
      </c>
      <c r="O33" s="4">
        <f t="shared" si="24"/>
        <v>16.588785046728972</v>
      </c>
      <c r="P33" s="4">
        <f t="shared" si="24"/>
        <v>17.13520749665328</v>
      </c>
      <c r="Q33" s="4">
        <f t="shared" si="24"/>
        <v>10.900473933649289</v>
      </c>
      <c r="V33" s="26" t="s">
        <v>189</v>
      </c>
      <c r="Z33" s="8">
        <f t="shared" si="28"/>
        <v>92</v>
      </c>
      <c r="AA33" s="8">
        <f t="shared" si="25"/>
        <v>149</v>
      </c>
      <c r="AB33" s="50">
        <f t="shared" si="26"/>
        <v>128</v>
      </c>
      <c r="AC33" s="85">
        <f t="shared" si="29"/>
        <v>10.900473933649289</v>
      </c>
      <c r="AD33" s="4">
        <f t="shared" si="30"/>
        <v>24.149108589951375</v>
      </c>
      <c r="AE33" s="4">
        <f t="shared" si="31"/>
        <v>17.13520749665328</v>
      </c>
    </row>
    <row r="34" spans="1:31" ht="15" customHeight="1" x14ac:dyDescent="0.2">
      <c r="B34" s="26" t="s">
        <v>190</v>
      </c>
      <c r="F34" s="8">
        <v>137</v>
      </c>
      <c r="G34" s="8">
        <v>91</v>
      </c>
      <c r="H34" s="8">
        <v>46</v>
      </c>
      <c r="I34" s="8">
        <v>77</v>
      </c>
      <c r="J34" s="50">
        <v>65</v>
      </c>
      <c r="K34" s="8">
        <v>103</v>
      </c>
      <c r="L34" s="85">
        <f t="shared" si="27"/>
        <v>10.133136094674557</v>
      </c>
      <c r="M34" s="4">
        <f t="shared" si="24"/>
        <v>12.380952380952381</v>
      </c>
      <c r="N34" s="4">
        <f t="shared" si="24"/>
        <v>7.4554294975688817</v>
      </c>
      <c r="O34" s="4">
        <f t="shared" si="24"/>
        <v>8.9953271028037385</v>
      </c>
      <c r="P34" s="4">
        <f t="shared" si="24"/>
        <v>8.7014725568942435</v>
      </c>
      <c r="Q34" s="4">
        <f t="shared" si="24"/>
        <v>12.203791469194313</v>
      </c>
      <c r="V34" s="26" t="s">
        <v>190</v>
      </c>
      <c r="Z34" s="8">
        <f t="shared" si="28"/>
        <v>103</v>
      </c>
      <c r="AA34" s="8">
        <f t="shared" si="25"/>
        <v>46</v>
      </c>
      <c r="AB34" s="50">
        <f t="shared" si="26"/>
        <v>65</v>
      </c>
      <c r="AC34" s="85">
        <f t="shared" si="29"/>
        <v>12.203791469194313</v>
      </c>
      <c r="AD34" s="4">
        <f t="shared" si="30"/>
        <v>7.4554294975688817</v>
      </c>
      <c r="AE34" s="4">
        <f t="shared" si="31"/>
        <v>8.7014725568942435</v>
      </c>
    </row>
    <row r="35" spans="1:31" ht="15" customHeight="1" x14ac:dyDescent="0.2">
      <c r="B35" s="26" t="s">
        <v>191</v>
      </c>
      <c r="F35" s="8">
        <v>435</v>
      </c>
      <c r="G35" s="8">
        <v>383</v>
      </c>
      <c r="H35" s="8">
        <v>52</v>
      </c>
      <c r="I35" s="8">
        <v>215</v>
      </c>
      <c r="J35" s="50">
        <v>178</v>
      </c>
      <c r="K35" s="8">
        <v>420</v>
      </c>
      <c r="L35" s="85">
        <f t="shared" si="27"/>
        <v>32.174556213017752</v>
      </c>
      <c r="M35" s="4">
        <f t="shared" si="24"/>
        <v>52.108843537414963</v>
      </c>
      <c r="N35" s="4">
        <f t="shared" si="24"/>
        <v>8.4278768233387353</v>
      </c>
      <c r="O35" s="4">
        <f t="shared" si="24"/>
        <v>25.116822429906545</v>
      </c>
      <c r="P35" s="4">
        <f t="shared" si="24"/>
        <v>23.828647925033465</v>
      </c>
      <c r="Q35" s="4">
        <f t="shared" si="24"/>
        <v>49.763033175355446</v>
      </c>
      <c r="V35" s="26" t="s">
        <v>191</v>
      </c>
      <c r="Z35" s="8">
        <f t="shared" si="28"/>
        <v>420</v>
      </c>
      <c r="AA35" s="8">
        <f t="shared" si="25"/>
        <v>52</v>
      </c>
      <c r="AB35" s="50">
        <f t="shared" si="26"/>
        <v>178</v>
      </c>
      <c r="AC35" s="85">
        <f t="shared" si="29"/>
        <v>49.763033175355446</v>
      </c>
      <c r="AD35" s="4">
        <f t="shared" si="30"/>
        <v>8.4278768233387353</v>
      </c>
      <c r="AE35" s="4">
        <f t="shared" si="31"/>
        <v>23.828647925033465</v>
      </c>
    </row>
    <row r="36" spans="1:31" ht="15" customHeight="1" x14ac:dyDescent="0.2">
      <c r="B36" s="27" t="s">
        <v>0</v>
      </c>
      <c r="C36" s="28"/>
      <c r="D36" s="28"/>
      <c r="E36" s="28"/>
      <c r="F36" s="9">
        <v>33</v>
      </c>
      <c r="G36" s="9">
        <v>12</v>
      </c>
      <c r="H36" s="9">
        <v>21</v>
      </c>
      <c r="I36" s="9">
        <v>19</v>
      </c>
      <c r="J36" s="55">
        <v>17</v>
      </c>
      <c r="K36" s="9">
        <v>14</v>
      </c>
      <c r="L36" s="87">
        <f t="shared" si="27"/>
        <v>2.440828402366864</v>
      </c>
      <c r="M36" s="19">
        <f t="shared" si="24"/>
        <v>1.6326530612244898</v>
      </c>
      <c r="N36" s="19">
        <f t="shared" si="24"/>
        <v>3.4035656401944889</v>
      </c>
      <c r="O36" s="19">
        <f t="shared" si="24"/>
        <v>2.2196261682242988</v>
      </c>
      <c r="P36" s="19">
        <f t="shared" si="24"/>
        <v>2.2757697456492636</v>
      </c>
      <c r="Q36" s="19">
        <f t="shared" si="24"/>
        <v>1.6587677725118484</v>
      </c>
      <c r="V36" s="27" t="s">
        <v>0</v>
      </c>
      <c r="W36" s="28"/>
      <c r="X36" s="28"/>
      <c r="Y36" s="28"/>
      <c r="Z36" s="9">
        <f t="shared" si="28"/>
        <v>14</v>
      </c>
      <c r="AA36" s="9">
        <f t="shared" si="25"/>
        <v>21</v>
      </c>
      <c r="AB36" s="55">
        <f t="shared" si="26"/>
        <v>17</v>
      </c>
      <c r="AC36" s="87">
        <f t="shared" si="29"/>
        <v>1.6587677725118484</v>
      </c>
      <c r="AD36" s="19">
        <f t="shared" si="30"/>
        <v>3.4035656401944889</v>
      </c>
      <c r="AE36" s="19">
        <f t="shared" si="31"/>
        <v>2.2757697456492636</v>
      </c>
    </row>
    <row r="37" spans="1:31" ht="15" customHeight="1" x14ac:dyDescent="0.2">
      <c r="B37" s="30" t="s">
        <v>1</v>
      </c>
      <c r="C37" s="21"/>
      <c r="D37" s="21"/>
      <c r="E37" s="21"/>
      <c r="F37" s="31">
        <f>SUM(F31:F36)</f>
        <v>1352</v>
      </c>
      <c r="G37" s="31">
        <f t="shared" ref="G37" si="32">SUM(G31:G36)</f>
        <v>735</v>
      </c>
      <c r="H37" s="31">
        <f t="shared" ref="H37" si="33">SUM(H31:H36)</f>
        <v>617</v>
      </c>
      <c r="I37" s="31">
        <f t="shared" ref="I37" si="34">SUM(I31:I36)</f>
        <v>856</v>
      </c>
      <c r="J37" s="51">
        <f t="shared" ref="J37:K37" si="35">SUM(J31:J36)</f>
        <v>747</v>
      </c>
      <c r="K37" s="31">
        <f t="shared" si="35"/>
        <v>844</v>
      </c>
      <c r="L37" s="86">
        <f t="shared" ref="L37" si="36">SUM(L31:L36)</f>
        <v>100</v>
      </c>
      <c r="M37" s="6">
        <f t="shared" ref="M37" si="37">SUM(M31:M36)</f>
        <v>100</v>
      </c>
      <c r="N37" s="6">
        <f t="shared" ref="N37" si="38">SUM(N31:N36)</f>
        <v>100</v>
      </c>
      <c r="O37" s="6">
        <f t="shared" ref="O37" si="39">SUM(O31:O36)</f>
        <v>100</v>
      </c>
      <c r="P37" s="6">
        <f t="shared" ref="P37" si="40">SUM(P31:P36)</f>
        <v>100</v>
      </c>
      <c r="Q37" s="6">
        <f t="shared" ref="Q37" si="41">SUM(Q31:Q36)</f>
        <v>100</v>
      </c>
      <c r="V37" s="30" t="s">
        <v>1</v>
      </c>
      <c r="W37" s="21"/>
      <c r="X37" s="21"/>
      <c r="Y37" s="21"/>
      <c r="Z37" s="31">
        <f>SUM(Z31:Z36)</f>
        <v>844</v>
      </c>
      <c r="AA37" s="31">
        <f t="shared" ref="AA37:AE37" si="42">SUM(AA31:AA36)</f>
        <v>617</v>
      </c>
      <c r="AB37" s="51">
        <f t="shared" si="42"/>
        <v>747</v>
      </c>
      <c r="AC37" s="86">
        <f t="shared" si="42"/>
        <v>100</v>
      </c>
      <c r="AD37" s="6">
        <f t="shared" si="42"/>
        <v>100</v>
      </c>
      <c r="AE37" s="6">
        <f t="shared" si="42"/>
        <v>100</v>
      </c>
    </row>
    <row r="38" spans="1:31" ht="13.75" customHeight="1" x14ac:dyDescent="0.2">
      <c r="B38" s="15"/>
      <c r="V38" s="15"/>
    </row>
    <row r="39" spans="1:31" ht="15" customHeight="1" x14ac:dyDescent="0.2">
      <c r="A39" s="350" t="s">
        <v>192</v>
      </c>
    </row>
    <row r="40" spans="1:31" ht="15" customHeight="1" x14ac:dyDescent="0.2">
      <c r="A40" s="1" t="s">
        <v>193</v>
      </c>
      <c r="B40" s="15"/>
      <c r="V40" s="15"/>
    </row>
    <row r="41" spans="1:31" ht="12" customHeight="1" x14ac:dyDescent="0.2">
      <c r="B41" s="24"/>
      <c r="C41" s="25"/>
      <c r="D41" s="25"/>
      <c r="E41" s="25"/>
      <c r="F41" s="242"/>
      <c r="G41" s="243"/>
      <c r="H41" s="66" t="s">
        <v>2</v>
      </c>
      <c r="I41" s="66"/>
      <c r="J41" s="243"/>
      <c r="K41" s="243"/>
      <c r="L41" s="244"/>
      <c r="M41" s="243"/>
      <c r="N41" s="66" t="s">
        <v>3</v>
      </c>
      <c r="O41" s="66"/>
      <c r="P41" s="243"/>
      <c r="Q41" s="245"/>
      <c r="V41" s="24"/>
      <c r="W41" s="25"/>
      <c r="X41" s="25"/>
      <c r="Y41" s="25"/>
      <c r="Z41" s="60"/>
      <c r="AA41" s="63" t="s">
        <v>2</v>
      </c>
      <c r="AB41" s="66"/>
      <c r="AC41" s="82"/>
      <c r="AD41" s="63" t="s">
        <v>3</v>
      </c>
      <c r="AE41" s="64"/>
    </row>
    <row r="42" spans="1:31" ht="22.75" customHeight="1" x14ac:dyDescent="0.2">
      <c r="B42" s="26"/>
      <c r="F42" s="73" t="s">
        <v>356</v>
      </c>
      <c r="G42" s="73" t="s">
        <v>170</v>
      </c>
      <c r="H42" s="73" t="s">
        <v>171</v>
      </c>
      <c r="I42" s="73" t="s">
        <v>357</v>
      </c>
      <c r="J42" s="78" t="s">
        <v>173</v>
      </c>
      <c r="K42" s="73" t="s">
        <v>500</v>
      </c>
      <c r="L42" s="81" t="s">
        <v>356</v>
      </c>
      <c r="M42" s="73" t="s">
        <v>170</v>
      </c>
      <c r="N42" s="73" t="s">
        <v>171</v>
      </c>
      <c r="O42" s="73" t="s">
        <v>357</v>
      </c>
      <c r="P42" s="73" t="s">
        <v>173</v>
      </c>
      <c r="Q42" s="73" t="s">
        <v>500</v>
      </c>
      <c r="V42" s="26"/>
      <c r="Z42" s="73" t="s">
        <v>450</v>
      </c>
      <c r="AA42" s="73" t="s">
        <v>171</v>
      </c>
      <c r="AB42" s="78" t="s">
        <v>173</v>
      </c>
      <c r="AC42" s="81" t="s">
        <v>450</v>
      </c>
      <c r="AD42" s="73" t="s">
        <v>171</v>
      </c>
      <c r="AE42" s="73" t="s">
        <v>173</v>
      </c>
    </row>
    <row r="43" spans="1:31" ht="12" customHeight="1" x14ac:dyDescent="0.2">
      <c r="B43" s="27"/>
      <c r="C43" s="28"/>
      <c r="D43" s="28"/>
      <c r="E43" s="28"/>
      <c r="F43" s="29"/>
      <c r="G43" s="29"/>
      <c r="H43" s="29"/>
      <c r="I43" s="29"/>
      <c r="J43" s="49"/>
      <c r="K43" s="29"/>
      <c r="L43" s="83">
        <f t="shared" ref="L43:Q43" si="43">F$13</f>
        <v>1352</v>
      </c>
      <c r="M43" s="2">
        <f t="shared" si="43"/>
        <v>735</v>
      </c>
      <c r="N43" s="2">
        <f t="shared" si="43"/>
        <v>617</v>
      </c>
      <c r="O43" s="2">
        <f t="shared" si="43"/>
        <v>856</v>
      </c>
      <c r="P43" s="2">
        <f t="shared" si="43"/>
        <v>747</v>
      </c>
      <c r="Q43" s="2">
        <f t="shared" si="43"/>
        <v>844</v>
      </c>
      <c r="V43" s="27"/>
      <c r="W43" s="28"/>
      <c r="X43" s="28"/>
      <c r="Y43" s="28"/>
      <c r="Z43" s="29"/>
      <c r="AA43" s="29"/>
      <c r="AB43" s="49"/>
      <c r="AC43" s="83">
        <f>Q43</f>
        <v>844</v>
      </c>
      <c r="AD43" s="2">
        <f>N43</f>
        <v>617</v>
      </c>
      <c r="AE43" s="2">
        <f>P43</f>
        <v>747</v>
      </c>
    </row>
    <row r="44" spans="1:31" ht="15" customHeight="1" x14ac:dyDescent="0.2">
      <c r="B44" s="26" t="s">
        <v>194</v>
      </c>
      <c r="F44" s="7">
        <v>37</v>
      </c>
      <c r="G44" s="7">
        <v>32</v>
      </c>
      <c r="H44" s="7">
        <v>5</v>
      </c>
      <c r="I44" s="7">
        <v>8</v>
      </c>
      <c r="J44" s="79">
        <v>7</v>
      </c>
      <c r="K44" s="7">
        <v>33</v>
      </c>
      <c r="L44" s="84">
        <f>F44/L$43*100</f>
        <v>2.7366863905325447</v>
      </c>
      <c r="M44" s="3">
        <f t="shared" ref="M44:Q44" si="44">G44/M$43*100</f>
        <v>4.353741496598639</v>
      </c>
      <c r="N44" s="3">
        <f t="shared" si="44"/>
        <v>0.81037277147487841</v>
      </c>
      <c r="O44" s="3">
        <f t="shared" si="44"/>
        <v>0.93457943925233633</v>
      </c>
      <c r="P44" s="3">
        <f t="shared" si="44"/>
        <v>0.93708165997322623</v>
      </c>
      <c r="Q44" s="3">
        <f t="shared" si="44"/>
        <v>3.9099526066350712</v>
      </c>
      <c r="V44" s="26" t="s">
        <v>194</v>
      </c>
      <c r="Z44" s="7">
        <f>K44</f>
        <v>33</v>
      </c>
      <c r="AA44" s="7">
        <f t="shared" ref="AA44" si="45">H44</f>
        <v>5</v>
      </c>
      <c r="AB44" s="79">
        <f t="shared" ref="AB44" si="46">J44</f>
        <v>7</v>
      </c>
      <c r="AC44" s="84">
        <f>Q44</f>
        <v>3.9099526066350712</v>
      </c>
      <c r="AD44" s="3">
        <f>N44</f>
        <v>0.81037277147487841</v>
      </c>
      <c r="AE44" s="3">
        <f>P44</f>
        <v>0.93708165997322623</v>
      </c>
    </row>
    <row r="45" spans="1:31" ht="15" customHeight="1" x14ac:dyDescent="0.2">
      <c r="B45" s="26" t="s">
        <v>195</v>
      </c>
      <c r="F45" s="8">
        <v>49</v>
      </c>
      <c r="G45" s="8">
        <v>38</v>
      </c>
      <c r="H45" s="8">
        <v>11</v>
      </c>
      <c r="I45" s="8">
        <v>5</v>
      </c>
      <c r="J45" s="50">
        <v>4</v>
      </c>
      <c r="K45" s="8">
        <v>39</v>
      </c>
      <c r="L45" s="85">
        <f t="shared" ref="L45:L52" si="47">F45/L$43*100</f>
        <v>3.6242603550295858</v>
      </c>
      <c r="M45" s="4">
        <f t="shared" ref="M45:M52" si="48">G45/M$43*100</f>
        <v>5.1700680272108839</v>
      </c>
      <c r="N45" s="4">
        <f t="shared" ref="N45:N52" si="49">H45/N$43*100</f>
        <v>1.7828200972447326</v>
      </c>
      <c r="O45" s="4">
        <f t="shared" ref="O45:O52" si="50">I45/O$43*100</f>
        <v>0.58411214953271029</v>
      </c>
      <c r="P45" s="4">
        <f t="shared" ref="P45:P52" si="51">J45/P$43*100</f>
        <v>0.53547523427041499</v>
      </c>
      <c r="Q45" s="4">
        <f t="shared" ref="Q45:Q52" si="52">K45/Q$43*100</f>
        <v>4.62085308056872</v>
      </c>
      <c r="V45" s="26" t="s">
        <v>195</v>
      </c>
      <c r="Z45" s="8">
        <f t="shared" ref="Z45:Z52" si="53">K45</f>
        <v>39</v>
      </c>
      <c r="AA45" s="8">
        <f t="shared" ref="AA45:AA52" si="54">H45</f>
        <v>11</v>
      </c>
      <c r="AB45" s="50">
        <f t="shared" ref="AB45:AB52" si="55">J45</f>
        <v>4</v>
      </c>
      <c r="AC45" s="85">
        <f t="shared" ref="AC45:AC52" si="56">Q45</f>
        <v>4.62085308056872</v>
      </c>
      <c r="AD45" s="4">
        <f t="shared" ref="AD45:AD52" si="57">N45</f>
        <v>1.7828200972447326</v>
      </c>
      <c r="AE45" s="4">
        <f t="shared" ref="AE45:AE52" si="58">P45</f>
        <v>0.53547523427041499</v>
      </c>
    </row>
    <row r="46" spans="1:31" ht="15" customHeight="1" x14ac:dyDescent="0.2">
      <c r="B46" s="26" t="s">
        <v>196</v>
      </c>
      <c r="F46" s="8">
        <v>181</v>
      </c>
      <c r="G46" s="8">
        <v>150</v>
      </c>
      <c r="H46" s="8">
        <v>31</v>
      </c>
      <c r="I46" s="8">
        <v>9</v>
      </c>
      <c r="J46" s="50">
        <v>9</v>
      </c>
      <c r="K46" s="8">
        <v>150</v>
      </c>
      <c r="L46" s="85">
        <f t="shared" si="47"/>
        <v>13.38757396449704</v>
      </c>
      <c r="M46" s="4">
        <f t="shared" si="48"/>
        <v>20.408163265306122</v>
      </c>
      <c r="N46" s="4">
        <f t="shared" si="49"/>
        <v>5.0243111831442464</v>
      </c>
      <c r="O46" s="4">
        <f t="shared" si="50"/>
        <v>1.0514018691588785</v>
      </c>
      <c r="P46" s="4">
        <f t="shared" si="51"/>
        <v>1.2048192771084338</v>
      </c>
      <c r="Q46" s="4">
        <f t="shared" si="52"/>
        <v>17.772511848341232</v>
      </c>
      <c r="V46" s="26" t="s">
        <v>196</v>
      </c>
      <c r="Z46" s="8">
        <f t="shared" si="53"/>
        <v>150</v>
      </c>
      <c r="AA46" s="8">
        <f t="shared" si="54"/>
        <v>31</v>
      </c>
      <c r="AB46" s="50">
        <f t="shared" si="55"/>
        <v>9</v>
      </c>
      <c r="AC46" s="85">
        <f t="shared" si="56"/>
        <v>17.772511848341232</v>
      </c>
      <c r="AD46" s="4">
        <f t="shared" si="57"/>
        <v>5.0243111831442464</v>
      </c>
      <c r="AE46" s="4">
        <f t="shared" si="58"/>
        <v>1.2048192771084338</v>
      </c>
    </row>
    <row r="47" spans="1:31" ht="15" customHeight="1" x14ac:dyDescent="0.2">
      <c r="B47" s="26" t="s">
        <v>197</v>
      </c>
      <c r="F47" s="8">
        <v>151</v>
      </c>
      <c r="G47" s="8">
        <v>113</v>
      </c>
      <c r="H47" s="8">
        <v>38</v>
      </c>
      <c r="I47" s="8">
        <v>26</v>
      </c>
      <c r="J47" s="50">
        <v>21</v>
      </c>
      <c r="K47" s="8">
        <v>118</v>
      </c>
      <c r="L47" s="85">
        <f t="shared" si="47"/>
        <v>11.168639053254438</v>
      </c>
      <c r="M47" s="4">
        <f t="shared" si="48"/>
        <v>15.374149659863946</v>
      </c>
      <c r="N47" s="4">
        <f t="shared" si="49"/>
        <v>6.1588330632090758</v>
      </c>
      <c r="O47" s="4">
        <f t="shared" si="50"/>
        <v>3.0373831775700935</v>
      </c>
      <c r="P47" s="4">
        <f t="shared" si="51"/>
        <v>2.8112449799196786</v>
      </c>
      <c r="Q47" s="4">
        <f t="shared" si="52"/>
        <v>13.981042654028435</v>
      </c>
      <c r="V47" s="26" t="s">
        <v>197</v>
      </c>
      <c r="Z47" s="8">
        <f t="shared" si="53"/>
        <v>118</v>
      </c>
      <c r="AA47" s="8">
        <f t="shared" si="54"/>
        <v>38</v>
      </c>
      <c r="AB47" s="50">
        <f t="shared" si="55"/>
        <v>21</v>
      </c>
      <c r="AC47" s="85">
        <f t="shared" si="56"/>
        <v>13.981042654028435</v>
      </c>
      <c r="AD47" s="4">
        <f t="shared" si="57"/>
        <v>6.1588330632090758</v>
      </c>
      <c r="AE47" s="4">
        <f t="shared" si="58"/>
        <v>2.8112449799196786</v>
      </c>
    </row>
    <row r="48" spans="1:31" ht="15" customHeight="1" x14ac:dyDescent="0.2">
      <c r="B48" s="26" t="s">
        <v>198</v>
      </c>
      <c r="F48" s="8">
        <v>181</v>
      </c>
      <c r="G48" s="8">
        <v>96</v>
      </c>
      <c r="H48" s="8">
        <v>85</v>
      </c>
      <c r="I48" s="8">
        <v>73</v>
      </c>
      <c r="J48" s="50">
        <v>69</v>
      </c>
      <c r="K48" s="8">
        <v>100</v>
      </c>
      <c r="L48" s="85">
        <f t="shared" si="47"/>
        <v>13.38757396449704</v>
      </c>
      <c r="M48" s="4">
        <f t="shared" si="48"/>
        <v>13.061224489795919</v>
      </c>
      <c r="N48" s="4">
        <f t="shared" si="49"/>
        <v>13.776337115072934</v>
      </c>
      <c r="O48" s="4">
        <f t="shared" si="50"/>
        <v>8.5280373831775691</v>
      </c>
      <c r="P48" s="4">
        <f t="shared" si="51"/>
        <v>9.236947791164658</v>
      </c>
      <c r="Q48" s="4">
        <f t="shared" si="52"/>
        <v>11.848341232227488</v>
      </c>
      <c r="V48" s="26" t="s">
        <v>198</v>
      </c>
      <c r="Z48" s="8">
        <f t="shared" si="53"/>
        <v>100</v>
      </c>
      <c r="AA48" s="8">
        <f t="shared" si="54"/>
        <v>85</v>
      </c>
      <c r="AB48" s="50">
        <f t="shared" si="55"/>
        <v>69</v>
      </c>
      <c r="AC48" s="85">
        <f t="shared" si="56"/>
        <v>11.848341232227488</v>
      </c>
      <c r="AD48" s="4">
        <f t="shared" si="57"/>
        <v>13.776337115072934</v>
      </c>
      <c r="AE48" s="4">
        <f t="shared" si="58"/>
        <v>9.236947791164658</v>
      </c>
    </row>
    <row r="49" spans="1:34" ht="15" customHeight="1" x14ac:dyDescent="0.2">
      <c r="B49" s="26" t="s">
        <v>297</v>
      </c>
      <c r="F49" s="8">
        <v>217</v>
      </c>
      <c r="G49" s="8">
        <v>109</v>
      </c>
      <c r="H49" s="8">
        <v>108</v>
      </c>
      <c r="I49" s="8">
        <v>339</v>
      </c>
      <c r="J49" s="50">
        <v>304</v>
      </c>
      <c r="K49" s="8">
        <v>144</v>
      </c>
      <c r="L49" s="85">
        <f t="shared" si="47"/>
        <v>16.050295857988164</v>
      </c>
      <c r="M49" s="4">
        <f t="shared" si="48"/>
        <v>14.829931972789115</v>
      </c>
      <c r="N49" s="4">
        <f t="shared" si="49"/>
        <v>17.504051863857377</v>
      </c>
      <c r="O49" s="4">
        <f t="shared" si="50"/>
        <v>39.602803738317753</v>
      </c>
      <c r="P49" s="4">
        <f t="shared" si="51"/>
        <v>40.696117804551541</v>
      </c>
      <c r="Q49" s="4">
        <f t="shared" si="52"/>
        <v>17.061611374407583</v>
      </c>
      <c r="V49" s="26" t="s">
        <v>297</v>
      </c>
      <c r="Z49" s="8">
        <f t="shared" si="53"/>
        <v>144</v>
      </c>
      <c r="AA49" s="8">
        <f t="shared" si="54"/>
        <v>108</v>
      </c>
      <c r="AB49" s="50">
        <f t="shared" si="55"/>
        <v>304</v>
      </c>
      <c r="AC49" s="85">
        <f t="shared" si="56"/>
        <v>17.061611374407583</v>
      </c>
      <c r="AD49" s="4">
        <f t="shared" si="57"/>
        <v>17.504051863857377</v>
      </c>
      <c r="AE49" s="4">
        <f t="shared" si="58"/>
        <v>40.696117804551541</v>
      </c>
    </row>
    <row r="50" spans="1:34" ht="15" customHeight="1" x14ac:dyDescent="0.2">
      <c r="B50" s="26" t="s">
        <v>373</v>
      </c>
      <c r="F50" s="8">
        <v>197</v>
      </c>
      <c r="G50" s="8">
        <v>72</v>
      </c>
      <c r="H50" s="8">
        <v>125</v>
      </c>
      <c r="I50" s="8">
        <v>189</v>
      </c>
      <c r="J50" s="50">
        <v>161</v>
      </c>
      <c r="K50" s="8">
        <v>100</v>
      </c>
      <c r="L50" s="85">
        <f t="shared" si="47"/>
        <v>14.571005917159763</v>
      </c>
      <c r="M50" s="4">
        <f t="shared" si="48"/>
        <v>9.795918367346939</v>
      </c>
      <c r="N50" s="4">
        <f t="shared" si="49"/>
        <v>20.25931928687196</v>
      </c>
      <c r="O50" s="4">
        <f t="shared" si="50"/>
        <v>22.079439252336449</v>
      </c>
      <c r="P50" s="4">
        <f t="shared" si="51"/>
        <v>21.552878179384201</v>
      </c>
      <c r="Q50" s="4">
        <f t="shared" si="52"/>
        <v>11.848341232227488</v>
      </c>
      <c r="V50" s="26" t="s">
        <v>373</v>
      </c>
      <c r="Z50" s="8">
        <f t="shared" si="53"/>
        <v>100</v>
      </c>
      <c r="AA50" s="8">
        <f t="shared" si="54"/>
        <v>125</v>
      </c>
      <c r="AB50" s="50">
        <f t="shared" si="55"/>
        <v>161</v>
      </c>
      <c r="AC50" s="85">
        <f t="shared" si="56"/>
        <v>11.848341232227488</v>
      </c>
      <c r="AD50" s="4">
        <f t="shared" si="57"/>
        <v>20.25931928687196</v>
      </c>
      <c r="AE50" s="4">
        <f t="shared" si="58"/>
        <v>21.552878179384201</v>
      </c>
    </row>
    <row r="51" spans="1:34" ht="15" customHeight="1" x14ac:dyDescent="0.2">
      <c r="B51" s="26" t="s">
        <v>528</v>
      </c>
      <c r="F51" s="8">
        <v>163</v>
      </c>
      <c r="G51" s="8">
        <v>60</v>
      </c>
      <c r="H51" s="8">
        <v>103</v>
      </c>
      <c r="I51" s="8">
        <v>112</v>
      </c>
      <c r="J51" s="50">
        <v>97</v>
      </c>
      <c r="K51" s="8">
        <v>75</v>
      </c>
      <c r="L51" s="85">
        <f t="shared" si="47"/>
        <v>12.05621301775148</v>
      </c>
      <c r="M51" s="4">
        <f t="shared" si="48"/>
        <v>8.1632653061224492</v>
      </c>
      <c r="N51" s="4">
        <f t="shared" si="49"/>
        <v>16.693679092382496</v>
      </c>
      <c r="O51" s="4">
        <f t="shared" si="50"/>
        <v>13.084112149532709</v>
      </c>
      <c r="P51" s="4">
        <f t="shared" si="51"/>
        <v>12.985274431057563</v>
      </c>
      <c r="Q51" s="4">
        <f t="shared" si="52"/>
        <v>8.8862559241706158</v>
      </c>
      <c r="V51" s="26" t="s">
        <v>528</v>
      </c>
      <c r="Z51" s="8">
        <f t="shared" si="53"/>
        <v>75</v>
      </c>
      <c r="AA51" s="8">
        <f t="shared" si="54"/>
        <v>103</v>
      </c>
      <c r="AB51" s="50">
        <f t="shared" si="55"/>
        <v>97</v>
      </c>
      <c r="AC51" s="85">
        <f t="shared" si="56"/>
        <v>8.8862559241706158</v>
      </c>
      <c r="AD51" s="4">
        <f t="shared" si="57"/>
        <v>16.693679092382496</v>
      </c>
      <c r="AE51" s="4">
        <f t="shared" si="58"/>
        <v>12.985274431057563</v>
      </c>
    </row>
    <row r="52" spans="1:34" ht="15" customHeight="1" x14ac:dyDescent="0.2">
      <c r="B52" s="27" t="s">
        <v>648</v>
      </c>
      <c r="C52" s="28"/>
      <c r="D52" s="28"/>
      <c r="E52" s="28"/>
      <c r="F52" s="9">
        <v>176</v>
      </c>
      <c r="G52" s="9">
        <v>65</v>
      </c>
      <c r="H52" s="9">
        <v>111</v>
      </c>
      <c r="I52" s="9">
        <v>95</v>
      </c>
      <c r="J52" s="55">
        <v>75</v>
      </c>
      <c r="K52" s="9">
        <v>85</v>
      </c>
      <c r="L52" s="87">
        <f t="shared" si="47"/>
        <v>13.017751479289942</v>
      </c>
      <c r="M52" s="5">
        <f t="shared" si="48"/>
        <v>8.8435374149659864</v>
      </c>
      <c r="N52" s="5">
        <f t="shared" si="49"/>
        <v>17.990275526742302</v>
      </c>
      <c r="O52" s="5">
        <f t="shared" si="50"/>
        <v>11.098130841121495</v>
      </c>
      <c r="P52" s="5">
        <f t="shared" si="51"/>
        <v>10.040160642570282</v>
      </c>
      <c r="Q52" s="5">
        <f t="shared" si="52"/>
        <v>10.071090047393366</v>
      </c>
      <c r="S52" s="254"/>
      <c r="V52" s="27" t="s">
        <v>648</v>
      </c>
      <c r="W52" s="28"/>
      <c r="X52" s="28"/>
      <c r="Y52" s="28"/>
      <c r="Z52" s="9">
        <f t="shared" si="53"/>
        <v>85</v>
      </c>
      <c r="AA52" s="9">
        <f t="shared" si="54"/>
        <v>111</v>
      </c>
      <c r="AB52" s="55">
        <f t="shared" si="55"/>
        <v>75</v>
      </c>
      <c r="AC52" s="87">
        <f t="shared" si="56"/>
        <v>10.071090047393366</v>
      </c>
      <c r="AD52" s="5">
        <f t="shared" si="57"/>
        <v>17.990275526742302</v>
      </c>
      <c r="AE52" s="5">
        <f t="shared" si="58"/>
        <v>10.040160642570282</v>
      </c>
      <c r="AH52" s="254"/>
    </row>
    <row r="53" spans="1:34" ht="15" customHeight="1" x14ac:dyDescent="0.2">
      <c r="B53" s="188" t="s">
        <v>1</v>
      </c>
      <c r="C53" s="127"/>
      <c r="D53" s="127"/>
      <c r="E53" s="127"/>
      <c r="F53" s="9">
        <f t="shared" ref="F53:L53" si="59">SUM(F44:F52)</f>
        <v>1352</v>
      </c>
      <c r="G53" s="256">
        <f t="shared" si="59"/>
        <v>735</v>
      </c>
      <c r="H53" s="256">
        <f t="shared" si="59"/>
        <v>617</v>
      </c>
      <c r="I53" s="9">
        <f t="shared" si="59"/>
        <v>856</v>
      </c>
      <c r="J53" s="257">
        <f t="shared" si="59"/>
        <v>747</v>
      </c>
      <c r="K53" s="9">
        <f t="shared" si="59"/>
        <v>844</v>
      </c>
      <c r="L53" s="258">
        <f t="shared" si="59"/>
        <v>100</v>
      </c>
      <c r="M53" s="259">
        <f t="shared" ref="M53:Q53" si="60">SUM(M44:M52)</f>
        <v>100</v>
      </c>
      <c r="N53" s="259">
        <f t="shared" si="60"/>
        <v>100</v>
      </c>
      <c r="O53" s="259">
        <f t="shared" si="60"/>
        <v>100</v>
      </c>
      <c r="P53" s="259">
        <f t="shared" si="60"/>
        <v>100</v>
      </c>
      <c r="Q53" s="259">
        <f t="shared" si="60"/>
        <v>100</v>
      </c>
      <c r="V53" s="188" t="s">
        <v>1</v>
      </c>
      <c r="W53" s="127"/>
      <c r="X53" s="127"/>
      <c r="Y53" s="127"/>
      <c r="Z53" s="9">
        <f>SUM(Z44:Z52)</f>
        <v>844</v>
      </c>
      <c r="AA53" s="256">
        <f>SUM(AA44:AA52)</f>
        <v>617</v>
      </c>
      <c r="AB53" s="257">
        <f>SUM(AB44:AB52)</f>
        <v>747</v>
      </c>
      <c r="AC53" s="258">
        <f>SUM(AC44:AC52)</f>
        <v>100</v>
      </c>
      <c r="AD53" s="259">
        <f t="shared" ref="AD53:AE53" si="61">SUM(AD44:AD52)</f>
        <v>100</v>
      </c>
      <c r="AE53" s="259">
        <f t="shared" si="61"/>
        <v>100</v>
      </c>
    </row>
    <row r="54" spans="1:34" ht="15" customHeight="1" x14ac:dyDescent="0.2">
      <c r="B54" s="30" t="s">
        <v>303</v>
      </c>
      <c r="C54" s="21"/>
      <c r="D54" s="21"/>
      <c r="E54" s="21"/>
      <c r="F54" s="54">
        <v>11.355029585798816</v>
      </c>
      <c r="G54" s="54">
        <v>13.48843537414966</v>
      </c>
      <c r="H54" s="54">
        <v>8.8136142625607778</v>
      </c>
      <c r="I54" s="54">
        <v>8.6612149532710276</v>
      </c>
      <c r="J54" s="54">
        <v>8.8032128514056218</v>
      </c>
      <c r="K54" s="54">
        <v>12.739336492890995</v>
      </c>
      <c r="V54" s="30" t="s">
        <v>303</v>
      </c>
      <c r="W54" s="21"/>
      <c r="X54" s="21"/>
      <c r="Y54" s="21"/>
      <c r="Z54" s="54">
        <f>K54</f>
        <v>12.739336492890995</v>
      </c>
      <c r="AA54" s="54">
        <f>H54</f>
        <v>8.8136142625607778</v>
      </c>
      <c r="AB54" s="54">
        <f>J54</f>
        <v>8.8032128514056218</v>
      </c>
    </row>
    <row r="55" spans="1:34" ht="15" customHeight="1" x14ac:dyDescent="0.2">
      <c r="B55" s="15"/>
      <c r="V55" s="15"/>
    </row>
    <row r="56" spans="1:34" ht="16.149999999999999" customHeight="1" x14ac:dyDescent="0.2">
      <c r="A56" s="1" t="s">
        <v>546</v>
      </c>
      <c r="B56" s="15"/>
      <c r="V56" s="15"/>
    </row>
    <row r="57" spans="1:34" ht="13.75" customHeight="1" x14ac:dyDescent="0.2">
      <c r="B57" s="24"/>
      <c r="C57" s="25"/>
      <c r="D57" s="25"/>
      <c r="E57" s="25"/>
      <c r="F57" s="25"/>
      <c r="G57" s="25"/>
      <c r="H57" s="242"/>
      <c r="I57" s="243"/>
      <c r="J57" s="66" t="s">
        <v>2</v>
      </c>
      <c r="K57" s="66"/>
      <c r="L57" s="243"/>
      <c r="M57" s="243"/>
      <c r="N57" s="244"/>
      <c r="O57" s="243"/>
      <c r="P57" s="66" t="s">
        <v>3</v>
      </c>
      <c r="Q57" s="66"/>
      <c r="R57" s="243"/>
      <c r="S57" s="245"/>
      <c r="V57" s="24"/>
      <c r="W57" s="25"/>
      <c r="X57" s="25"/>
      <c r="Y57" s="25"/>
      <c r="Z57" s="25"/>
      <c r="AA57" s="25"/>
      <c r="AB57" s="60"/>
      <c r="AC57" s="63" t="s">
        <v>2</v>
      </c>
      <c r="AD57" s="66"/>
      <c r="AE57" s="82"/>
      <c r="AF57" s="63" t="s">
        <v>3</v>
      </c>
      <c r="AG57" s="64"/>
    </row>
    <row r="58" spans="1:34" ht="19" x14ac:dyDescent="0.2">
      <c r="B58" s="26"/>
      <c r="H58" s="73" t="s">
        <v>356</v>
      </c>
      <c r="I58" s="73" t="s">
        <v>170</v>
      </c>
      <c r="J58" s="73" t="s">
        <v>171</v>
      </c>
      <c r="K58" s="73" t="s">
        <v>357</v>
      </c>
      <c r="L58" s="78" t="s">
        <v>173</v>
      </c>
      <c r="M58" s="73" t="s">
        <v>500</v>
      </c>
      <c r="N58" s="81" t="s">
        <v>356</v>
      </c>
      <c r="O58" s="73" t="s">
        <v>170</v>
      </c>
      <c r="P58" s="73" t="s">
        <v>171</v>
      </c>
      <c r="Q58" s="73" t="s">
        <v>357</v>
      </c>
      <c r="R58" s="73" t="s">
        <v>173</v>
      </c>
      <c r="S58" s="73" t="s">
        <v>500</v>
      </c>
      <c r="V58" s="26"/>
      <c r="AB58" s="73" t="s">
        <v>450</v>
      </c>
      <c r="AC58" s="73" t="s">
        <v>171</v>
      </c>
      <c r="AD58" s="78" t="s">
        <v>173</v>
      </c>
      <c r="AE58" s="81" t="s">
        <v>450</v>
      </c>
      <c r="AF58" s="73" t="s">
        <v>171</v>
      </c>
      <c r="AG58" s="73" t="s">
        <v>173</v>
      </c>
    </row>
    <row r="59" spans="1:34" ht="16.149999999999999" customHeight="1" x14ac:dyDescent="0.2">
      <c r="B59" s="27"/>
      <c r="C59" s="28"/>
      <c r="D59" s="28"/>
      <c r="E59" s="28"/>
      <c r="F59" s="28"/>
      <c r="G59" s="28"/>
      <c r="H59" s="29"/>
      <c r="I59" s="29"/>
      <c r="J59" s="29"/>
      <c r="K59" s="29"/>
      <c r="L59" s="49"/>
      <c r="M59" s="29"/>
      <c r="N59" s="83">
        <f t="shared" ref="N59:S59" si="62">F$13</f>
        <v>1352</v>
      </c>
      <c r="O59" s="2">
        <f t="shared" si="62"/>
        <v>735</v>
      </c>
      <c r="P59" s="2">
        <f t="shared" si="62"/>
        <v>617</v>
      </c>
      <c r="Q59" s="2">
        <f t="shared" si="62"/>
        <v>856</v>
      </c>
      <c r="R59" s="2">
        <f t="shared" si="62"/>
        <v>747</v>
      </c>
      <c r="S59" s="2">
        <f t="shared" si="62"/>
        <v>844</v>
      </c>
      <c r="V59" s="27"/>
      <c r="W59" s="28"/>
      <c r="X59" s="28"/>
      <c r="Y59" s="28"/>
      <c r="Z59" s="28"/>
      <c r="AA59" s="28"/>
      <c r="AB59" s="29"/>
      <c r="AC59" s="29"/>
      <c r="AD59" s="49"/>
      <c r="AE59" s="83">
        <f>S59</f>
        <v>844</v>
      </c>
      <c r="AF59" s="2">
        <f>P59</f>
        <v>617</v>
      </c>
      <c r="AG59" s="2">
        <f>R59</f>
        <v>747</v>
      </c>
    </row>
    <row r="60" spans="1:34" ht="16.149999999999999" customHeight="1" x14ac:dyDescent="0.2">
      <c r="B60" s="26" t="s">
        <v>547</v>
      </c>
      <c r="H60" s="7">
        <v>591</v>
      </c>
      <c r="I60" s="7">
        <v>359</v>
      </c>
      <c r="J60" s="7">
        <v>232</v>
      </c>
      <c r="K60" s="7">
        <v>341</v>
      </c>
      <c r="L60" s="79">
        <v>301</v>
      </c>
      <c r="M60" s="7">
        <v>399</v>
      </c>
      <c r="N60" s="84">
        <f t="shared" ref="N60:N68" si="63">H60/L$74*100</f>
        <v>43.713017751479285</v>
      </c>
      <c r="O60" s="3">
        <f t="shared" ref="O60:O68" si="64">I60/M$74*100</f>
        <v>48.843537414965986</v>
      </c>
      <c r="P60" s="3">
        <f t="shared" ref="P60:P68" si="65">J60/N$74*100</f>
        <v>37.601296596434359</v>
      </c>
      <c r="Q60" s="3">
        <f t="shared" ref="Q60:Q68" si="66">K60/O$74*100</f>
        <v>39.836448598130843</v>
      </c>
      <c r="R60" s="3">
        <f t="shared" ref="R60:R68" si="67">L60/P$74*100</f>
        <v>40.294511378848732</v>
      </c>
      <c r="S60" s="3">
        <f t="shared" ref="S60:S68" si="68">M60/Q$74*100</f>
        <v>47.274881516587683</v>
      </c>
      <c r="V60" s="26" t="s">
        <v>547</v>
      </c>
      <c r="AB60" s="7">
        <f>M60</f>
        <v>399</v>
      </c>
      <c r="AC60" s="7">
        <f>J60</f>
        <v>232</v>
      </c>
      <c r="AD60" s="79">
        <f>L60</f>
        <v>301</v>
      </c>
      <c r="AE60" s="84">
        <f>S60</f>
        <v>47.274881516587683</v>
      </c>
      <c r="AF60" s="3">
        <f>P60</f>
        <v>37.601296596434359</v>
      </c>
      <c r="AG60" s="3">
        <f>R60</f>
        <v>40.294511378848732</v>
      </c>
    </row>
    <row r="61" spans="1:34" ht="16.149999999999999" customHeight="1" x14ac:dyDescent="0.2">
      <c r="B61" s="26" t="s">
        <v>548</v>
      </c>
      <c r="H61" s="8">
        <v>128</v>
      </c>
      <c r="I61" s="8">
        <v>90</v>
      </c>
      <c r="J61" s="8">
        <v>38</v>
      </c>
      <c r="K61" s="8">
        <v>100</v>
      </c>
      <c r="L61" s="50">
        <v>93</v>
      </c>
      <c r="M61" s="8">
        <v>97</v>
      </c>
      <c r="N61" s="85">
        <f t="shared" si="63"/>
        <v>9.4674556213017755</v>
      </c>
      <c r="O61" s="4">
        <f t="shared" si="64"/>
        <v>12.244897959183673</v>
      </c>
      <c r="P61" s="4">
        <f t="shared" si="65"/>
        <v>6.1588330632090758</v>
      </c>
      <c r="Q61" s="4">
        <f t="shared" si="66"/>
        <v>11.682242990654206</v>
      </c>
      <c r="R61" s="4">
        <f t="shared" si="67"/>
        <v>12.449799196787147</v>
      </c>
      <c r="S61" s="4">
        <f t="shared" si="68"/>
        <v>11.492890995260662</v>
      </c>
      <c r="V61" s="26" t="s">
        <v>548</v>
      </c>
      <c r="AB61" s="8">
        <f t="shared" ref="AB61:AB68" si="69">M61</f>
        <v>97</v>
      </c>
      <c r="AC61" s="8">
        <f t="shared" ref="AC61:AC68" si="70">J61</f>
        <v>38</v>
      </c>
      <c r="AD61" s="50">
        <f t="shared" ref="AD61:AD68" si="71">L61</f>
        <v>93</v>
      </c>
      <c r="AE61" s="85">
        <f t="shared" ref="AE61:AE68" si="72">S61</f>
        <v>11.492890995260662</v>
      </c>
      <c r="AF61" s="4">
        <f t="shared" ref="AF61:AF68" si="73">P61</f>
        <v>6.1588330632090758</v>
      </c>
      <c r="AG61" s="4">
        <f t="shared" ref="AG61:AG68" si="74">R61</f>
        <v>12.449799196787147</v>
      </c>
    </row>
    <row r="62" spans="1:34" ht="16.149999999999999" customHeight="1" x14ac:dyDescent="0.2">
      <c r="B62" s="26" t="s">
        <v>549</v>
      </c>
      <c r="H62" s="8">
        <v>157</v>
      </c>
      <c r="I62" s="8">
        <v>85</v>
      </c>
      <c r="J62" s="8">
        <v>72</v>
      </c>
      <c r="K62" s="8">
        <v>127</v>
      </c>
      <c r="L62" s="50">
        <v>114</v>
      </c>
      <c r="M62" s="8">
        <v>98</v>
      </c>
      <c r="N62" s="85">
        <f t="shared" si="63"/>
        <v>11.612426035502958</v>
      </c>
      <c r="O62" s="4">
        <f t="shared" si="64"/>
        <v>11.564625850340136</v>
      </c>
      <c r="P62" s="4">
        <f t="shared" si="65"/>
        <v>11.66936790923825</v>
      </c>
      <c r="Q62" s="4">
        <f t="shared" si="66"/>
        <v>14.836448598130842</v>
      </c>
      <c r="R62" s="4">
        <f t="shared" si="67"/>
        <v>15.261044176706829</v>
      </c>
      <c r="S62" s="4">
        <f t="shared" si="68"/>
        <v>11.611374407582939</v>
      </c>
      <c r="V62" s="26" t="s">
        <v>549</v>
      </c>
      <c r="AB62" s="8">
        <f t="shared" si="69"/>
        <v>98</v>
      </c>
      <c r="AC62" s="8">
        <f t="shared" si="70"/>
        <v>72</v>
      </c>
      <c r="AD62" s="50">
        <f t="shared" si="71"/>
        <v>114</v>
      </c>
      <c r="AE62" s="85">
        <f t="shared" si="72"/>
        <v>11.611374407582939</v>
      </c>
      <c r="AF62" s="4">
        <f t="shared" si="73"/>
        <v>11.66936790923825</v>
      </c>
      <c r="AG62" s="4">
        <f t="shared" si="74"/>
        <v>15.261044176706829</v>
      </c>
    </row>
    <row r="63" spans="1:34" ht="16.149999999999999" customHeight="1" x14ac:dyDescent="0.2">
      <c r="B63" s="26" t="s">
        <v>550</v>
      </c>
      <c r="H63" s="8">
        <v>102</v>
      </c>
      <c r="I63" s="8">
        <v>46</v>
      </c>
      <c r="J63" s="8">
        <v>56</v>
      </c>
      <c r="K63" s="8">
        <v>62</v>
      </c>
      <c r="L63" s="50">
        <v>47</v>
      </c>
      <c r="M63" s="8">
        <v>61</v>
      </c>
      <c r="N63" s="85">
        <f t="shared" si="63"/>
        <v>7.5443786982248522</v>
      </c>
      <c r="O63" s="4">
        <f t="shared" si="64"/>
        <v>6.2585034013605449</v>
      </c>
      <c r="P63" s="4">
        <f t="shared" si="65"/>
        <v>9.0761750405186383</v>
      </c>
      <c r="Q63" s="4">
        <f t="shared" si="66"/>
        <v>7.2429906542056068</v>
      </c>
      <c r="R63" s="4">
        <f t="shared" si="67"/>
        <v>6.2918340026773762</v>
      </c>
      <c r="S63" s="4">
        <f t="shared" si="68"/>
        <v>7.2274881516587675</v>
      </c>
      <c r="V63" s="26" t="s">
        <v>550</v>
      </c>
      <c r="AB63" s="8">
        <f t="shared" si="69"/>
        <v>61</v>
      </c>
      <c r="AC63" s="8">
        <f t="shared" si="70"/>
        <v>56</v>
      </c>
      <c r="AD63" s="50">
        <f t="shared" si="71"/>
        <v>47</v>
      </c>
      <c r="AE63" s="85">
        <f t="shared" si="72"/>
        <v>7.2274881516587675</v>
      </c>
      <c r="AF63" s="4">
        <f t="shared" si="73"/>
        <v>9.0761750405186383</v>
      </c>
      <c r="AG63" s="4">
        <f t="shared" si="74"/>
        <v>6.2918340026773762</v>
      </c>
    </row>
    <row r="64" spans="1:34" ht="16.149999999999999" customHeight="1" x14ac:dyDescent="0.2">
      <c r="B64" s="26" t="s">
        <v>551</v>
      </c>
      <c r="H64" s="8">
        <v>195</v>
      </c>
      <c r="I64" s="8">
        <v>69</v>
      </c>
      <c r="J64" s="8">
        <v>126</v>
      </c>
      <c r="K64" s="8">
        <v>100</v>
      </c>
      <c r="L64" s="50">
        <v>89</v>
      </c>
      <c r="M64" s="8">
        <v>80</v>
      </c>
      <c r="N64" s="85">
        <f t="shared" si="63"/>
        <v>14.423076923076922</v>
      </c>
      <c r="O64" s="4">
        <f t="shared" si="64"/>
        <v>9.387755102040817</v>
      </c>
      <c r="P64" s="4">
        <f t="shared" si="65"/>
        <v>20.421393841166939</v>
      </c>
      <c r="Q64" s="4">
        <f t="shared" si="66"/>
        <v>11.682242990654206</v>
      </c>
      <c r="R64" s="4">
        <f t="shared" si="67"/>
        <v>11.914323962516733</v>
      </c>
      <c r="S64" s="4">
        <f t="shared" si="68"/>
        <v>9.4786729857819907</v>
      </c>
      <c r="V64" s="26" t="s">
        <v>551</v>
      </c>
      <c r="AB64" s="8">
        <f t="shared" si="69"/>
        <v>80</v>
      </c>
      <c r="AC64" s="8">
        <f t="shared" si="70"/>
        <v>126</v>
      </c>
      <c r="AD64" s="50">
        <f t="shared" si="71"/>
        <v>89</v>
      </c>
      <c r="AE64" s="85">
        <f t="shared" si="72"/>
        <v>9.4786729857819907</v>
      </c>
      <c r="AF64" s="4">
        <f t="shared" si="73"/>
        <v>20.421393841166939</v>
      </c>
      <c r="AG64" s="4">
        <f t="shared" si="74"/>
        <v>11.914323962516733</v>
      </c>
    </row>
    <row r="65" spans="1:33" ht="16.149999999999999" customHeight="1" x14ac:dyDescent="0.2">
      <c r="B65" s="26" t="s">
        <v>552</v>
      </c>
      <c r="H65" s="8">
        <v>41</v>
      </c>
      <c r="I65" s="8">
        <v>29</v>
      </c>
      <c r="J65" s="8">
        <v>12</v>
      </c>
      <c r="K65" s="8">
        <v>33</v>
      </c>
      <c r="L65" s="50">
        <v>23</v>
      </c>
      <c r="M65" s="8">
        <v>39</v>
      </c>
      <c r="N65" s="85">
        <f t="shared" si="63"/>
        <v>3.0325443786982249</v>
      </c>
      <c r="O65" s="4">
        <f t="shared" si="64"/>
        <v>3.9455782312925165</v>
      </c>
      <c r="P65" s="4">
        <f t="shared" si="65"/>
        <v>1.9448946515397085</v>
      </c>
      <c r="Q65" s="4">
        <f t="shared" si="66"/>
        <v>3.8551401869158877</v>
      </c>
      <c r="R65" s="4">
        <f t="shared" si="67"/>
        <v>3.0789825970548863</v>
      </c>
      <c r="S65" s="4">
        <f t="shared" si="68"/>
        <v>4.62085308056872</v>
      </c>
      <c r="V65" s="26" t="s">
        <v>552</v>
      </c>
      <c r="AB65" s="8">
        <f t="shared" si="69"/>
        <v>39</v>
      </c>
      <c r="AC65" s="8">
        <f t="shared" si="70"/>
        <v>12</v>
      </c>
      <c r="AD65" s="50">
        <f t="shared" si="71"/>
        <v>23</v>
      </c>
      <c r="AE65" s="85">
        <f t="shared" si="72"/>
        <v>4.62085308056872</v>
      </c>
      <c r="AF65" s="4">
        <f t="shared" si="73"/>
        <v>1.9448946515397085</v>
      </c>
      <c r="AG65" s="4">
        <f t="shared" si="74"/>
        <v>3.0789825970548863</v>
      </c>
    </row>
    <row r="66" spans="1:33" ht="16.149999999999999" customHeight="1" x14ac:dyDescent="0.2">
      <c r="B66" s="26" t="s">
        <v>553</v>
      </c>
      <c r="H66" s="8">
        <v>11</v>
      </c>
      <c r="I66" s="8">
        <v>2</v>
      </c>
      <c r="J66" s="8">
        <v>9</v>
      </c>
      <c r="K66" s="8">
        <v>19</v>
      </c>
      <c r="L66" s="50">
        <v>17</v>
      </c>
      <c r="M66" s="8">
        <v>4</v>
      </c>
      <c r="N66" s="85">
        <f t="shared" si="63"/>
        <v>0.81360946745562135</v>
      </c>
      <c r="O66" s="4">
        <f t="shared" si="64"/>
        <v>0.27210884353741494</v>
      </c>
      <c r="P66" s="4">
        <f t="shared" si="65"/>
        <v>1.4586709886547813</v>
      </c>
      <c r="Q66" s="4">
        <f t="shared" si="66"/>
        <v>2.2196261682242988</v>
      </c>
      <c r="R66" s="4">
        <f t="shared" si="67"/>
        <v>2.2757697456492636</v>
      </c>
      <c r="S66" s="4">
        <f t="shared" si="68"/>
        <v>0.47393364928909953</v>
      </c>
      <c r="V66" s="26" t="s">
        <v>553</v>
      </c>
      <c r="AB66" s="8">
        <f t="shared" si="69"/>
        <v>4</v>
      </c>
      <c r="AC66" s="8">
        <f t="shared" si="70"/>
        <v>9</v>
      </c>
      <c r="AD66" s="50">
        <f t="shared" si="71"/>
        <v>17</v>
      </c>
      <c r="AE66" s="85">
        <f t="shared" si="72"/>
        <v>0.47393364928909953</v>
      </c>
      <c r="AF66" s="4">
        <f t="shared" si="73"/>
        <v>1.4586709886547813</v>
      </c>
      <c r="AG66" s="4">
        <f t="shared" si="74"/>
        <v>2.2757697456492636</v>
      </c>
    </row>
    <row r="67" spans="1:33" ht="16.149999999999999" customHeight="1" x14ac:dyDescent="0.2">
      <c r="B67" s="44" t="s">
        <v>554</v>
      </c>
      <c r="H67" s="8">
        <v>96</v>
      </c>
      <c r="I67" s="8">
        <v>39</v>
      </c>
      <c r="J67" s="8">
        <v>57</v>
      </c>
      <c r="K67" s="8">
        <v>39</v>
      </c>
      <c r="L67" s="50">
        <v>33</v>
      </c>
      <c r="M67" s="8">
        <v>45</v>
      </c>
      <c r="N67" s="85">
        <f t="shared" si="63"/>
        <v>7.1005917159763312</v>
      </c>
      <c r="O67" s="4">
        <f t="shared" si="64"/>
        <v>5.3061224489795915</v>
      </c>
      <c r="P67" s="4">
        <f t="shared" si="65"/>
        <v>9.238249594813615</v>
      </c>
      <c r="Q67" s="4">
        <f t="shared" si="66"/>
        <v>4.55607476635514</v>
      </c>
      <c r="R67" s="4">
        <f t="shared" si="67"/>
        <v>4.4176706827309236</v>
      </c>
      <c r="S67" s="4">
        <f t="shared" si="68"/>
        <v>5.3317535545023702</v>
      </c>
      <c r="V67" s="44" t="s">
        <v>554</v>
      </c>
      <c r="AB67" s="8">
        <f t="shared" si="69"/>
        <v>45</v>
      </c>
      <c r="AC67" s="8">
        <f t="shared" si="70"/>
        <v>57</v>
      </c>
      <c r="AD67" s="50">
        <f t="shared" si="71"/>
        <v>33</v>
      </c>
      <c r="AE67" s="85">
        <f t="shared" si="72"/>
        <v>5.3317535545023702</v>
      </c>
      <c r="AF67" s="4">
        <f t="shared" si="73"/>
        <v>9.238249594813615</v>
      </c>
      <c r="AG67" s="4">
        <f t="shared" si="74"/>
        <v>4.4176706827309236</v>
      </c>
    </row>
    <row r="68" spans="1:33" ht="16.149999999999999" customHeight="1" x14ac:dyDescent="0.2">
      <c r="B68" s="27" t="s">
        <v>0</v>
      </c>
      <c r="C68" s="28"/>
      <c r="D68" s="28"/>
      <c r="E68" s="28"/>
      <c r="F68" s="28"/>
      <c r="G68" s="28"/>
      <c r="H68" s="9">
        <v>31</v>
      </c>
      <c r="I68" s="9">
        <v>16</v>
      </c>
      <c r="J68" s="9">
        <v>15</v>
      </c>
      <c r="K68" s="9">
        <v>35</v>
      </c>
      <c r="L68" s="55">
        <v>30</v>
      </c>
      <c r="M68" s="9">
        <v>21</v>
      </c>
      <c r="N68" s="87">
        <f t="shared" si="63"/>
        <v>2.2928994082840237</v>
      </c>
      <c r="O68" s="5">
        <f t="shared" si="64"/>
        <v>2.1768707482993195</v>
      </c>
      <c r="P68" s="5">
        <f t="shared" si="65"/>
        <v>2.4311183144246353</v>
      </c>
      <c r="Q68" s="5">
        <f t="shared" si="66"/>
        <v>4.0887850467289715</v>
      </c>
      <c r="R68" s="5">
        <f t="shared" si="67"/>
        <v>4.0160642570281126</v>
      </c>
      <c r="S68" s="5">
        <f t="shared" si="68"/>
        <v>2.4881516587677726</v>
      </c>
      <c r="V68" s="27" t="s">
        <v>0</v>
      </c>
      <c r="W68" s="28"/>
      <c r="X68" s="28"/>
      <c r="Y68" s="28"/>
      <c r="Z68" s="28"/>
      <c r="AA68" s="28"/>
      <c r="AB68" s="9">
        <f t="shared" si="69"/>
        <v>21</v>
      </c>
      <c r="AC68" s="9">
        <f t="shared" si="70"/>
        <v>15</v>
      </c>
      <c r="AD68" s="55">
        <f t="shared" si="71"/>
        <v>30</v>
      </c>
      <c r="AE68" s="87">
        <f t="shared" si="72"/>
        <v>2.4881516587677726</v>
      </c>
      <c r="AF68" s="5">
        <f t="shared" si="73"/>
        <v>2.4311183144246353</v>
      </c>
      <c r="AG68" s="5">
        <f t="shared" si="74"/>
        <v>4.0160642570281126</v>
      </c>
    </row>
    <row r="69" spans="1:33" ht="16.149999999999999" customHeight="1" x14ac:dyDescent="0.2">
      <c r="B69" s="30" t="s">
        <v>1</v>
      </c>
      <c r="C69" s="21"/>
      <c r="D69" s="21"/>
      <c r="E69" s="21"/>
      <c r="F69" s="21"/>
      <c r="G69" s="21"/>
      <c r="H69" s="31">
        <f>SUM(H60:H68)</f>
        <v>1352</v>
      </c>
      <c r="I69" s="31">
        <f t="shared" ref="I69:S69" si="75">SUM(I60:I68)</f>
        <v>735</v>
      </c>
      <c r="J69" s="31">
        <f t="shared" si="75"/>
        <v>617</v>
      </c>
      <c r="K69" s="31">
        <f t="shared" si="75"/>
        <v>856</v>
      </c>
      <c r="L69" s="51">
        <f t="shared" si="75"/>
        <v>747</v>
      </c>
      <c r="M69" s="31">
        <f t="shared" si="75"/>
        <v>844</v>
      </c>
      <c r="N69" s="86">
        <f t="shared" si="75"/>
        <v>99.999999999999986</v>
      </c>
      <c r="O69" s="6">
        <f t="shared" si="75"/>
        <v>99.999999999999986</v>
      </c>
      <c r="P69" s="6">
        <f t="shared" si="75"/>
        <v>100</v>
      </c>
      <c r="Q69" s="6">
        <f t="shared" si="75"/>
        <v>100</v>
      </c>
      <c r="R69" s="6">
        <f t="shared" si="75"/>
        <v>100</v>
      </c>
      <c r="S69" s="6">
        <f t="shared" si="75"/>
        <v>100</v>
      </c>
      <c r="V69" s="30" t="s">
        <v>1</v>
      </c>
      <c r="W69" s="21"/>
      <c r="X69" s="21"/>
      <c r="Y69" s="21"/>
      <c r="Z69" s="21"/>
      <c r="AA69" s="21"/>
      <c r="AB69" s="31">
        <f>SUM(AB60:AB68)</f>
        <v>844</v>
      </c>
      <c r="AC69" s="31">
        <f t="shared" ref="AC69:AG69" si="76">SUM(AC60:AC68)</f>
        <v>617</v>
      </c>
      <c r="AD69" s="51">
        <f t="shared" si="76"/>
        <v>747</v>
      </c>
      <c r="AE69" s="86">
        <f t="shared" si="76"/>
        <v>100</v>
      </c>
      <c r="AF69" s="6">
        <f t="shared" si="76"/>
        <v>100</v>
      </c>
      <c r="AG69" s="6">
        <f t="shared" si="76"/>
        <v>100</v>
      </c>
    </row>
    <row r="70" spans="1:33" ht="16.149999999999999" customHeight="1" x14ac:dyDescent="0.2">
      <c r="B70" s="15"/>
      <c r="V70" s="15"/>
    </row>
    <row r="71" spans="1:33" ht="16.149999999999999" customHeight="1" x14ac:dyDescent="0.2">
      <c r="A71" s="1" t="s">
        <v>649</v>
      </c>
      <c r="B71" s="15"/>
      <c r="V71" s="15"/>
    </row>
    <row r="72" spans="1:33" ht="13.75" customHeight="1" x14ac:dyDescent="0.2">
      <c r="B72" s="24"/>
      <c r="C72" s="25"/>
      <c r="D72" s="25"/>
      <c r="E72" s="25"/>
      <c r="F72" s="242"/>
      <c r="G72" s="243"/>
      <c r="H72" s="66" t="s">
        <v>2</v>
      </c>
      <c r="I72" s="66"/>
      <c r="J72" s="243"/>
      <c r="K72" s="243"/>
      <c r="L72" s="244"/>
      <c r="M72" s="243"/>
      <c r="N72" s="66" t="s">
        <v>3</v>
      </c>
      <c r="O72" s="66"/>
      <c r="P72" s="243"/>
      <c r="Q72" s="245"/>
      <c r="V72" s="24"/>
      <c r="W72" s="25"/>
      <c r="X72" s="25"/>
      <c r="Y72" s="25"/>
      <c r="Z72" s="60"/>
      <c r="AA72" s="63" t="s">
        <v>2</v>
      </c>
      <c r="AB72" s="66"/>
      <c r="AC72" s="82"/>
      <c r="AD72" s="63" t="s">
        <v>3</v>
      </c>
      <c r="AE72" s="64"/>
    </row>
    <row r="73" spans="1:33" ht="19" x14ac:dyDescent="0.2">
      <c r="B73" s="26"/>
      <c r="F73" s="73" t="s">
        <v>356</v>
      </c>
      <c r="G73" s="73" t="s">
        <v>170</v>
      </c>
      <c r="H73" s="73" t="s">
        <v>171</v>
      </c>
      <c r="I73" s="73" t="s">
        <v>357</v>
      </c>
      <c r="J73" s="78" t="s">
        <v>173</v>
      </c>
      <c r="K73" s="73" t="s">
        <v>500</v>
      </c>
      <c r="L73" s="81" t="s">
        <v>356</v>
      </c>
      <c r="M73" s="73" t="s">
        <v>170</v>
      </c>
      <c r="N73" s="73" t="s">
        <v>171</v>
      </c>
      <c r="O73" s="73" t="s">
        <v>357</v>
      </c>
      <c r="P73" s="73" t="s">
        <v>173</v>
      </c>
      <c r="Q73" s="73" t="s">
        <v>500</v>
      </c>
      <c r="V73" s="26"/>
      <c r="Z73" s="73" t="s">
        <v>450</v>
      </c>
      <c r="AA73" s="73" t="s">
        <v>171</v>
      </c>
      <c r="AB73" s="78" t="s">
        <v>173</v>
      </c>
      <c r="AC73" s="81" t="s">
        <v>450</v>
      </c>
      <c r="AD73" s="73" t="s">
        <v>171</v>
      </c>
      <c r="AE73" s="73" t="s">
        <v>173</v>
      </c>
    </row>
    <row r="74" spans="1:33" ht="16.149999999999999" customHeight="1" x14ac:dyDescent="0.2">
      <c r="B74" s="27"/>
      <c r="C74" s="28"/>
      <c r="D74" s="28"/>
      <c r="E74" s="28"/>
      <c r="F74" s="29"/>
      <c r="G74" s="29"/>
      <c r="H74" s="29"/>
      <c r="I74" s="29"/>
      <c r="J74" s="49"/>
      <c r="K74" s="29"/>
      <c r="L74" s="83">
        <f t="shared" ref="L74:Q74" si="77">F$13</f>
        <v>1352</v>
      </c>
      <c r="M74" s="2">
        <f t="shared" si="77"/>
        <v>735</v>
      </c>
      <c r="N74" s="2">
        <f t="shared" si="77"/>
        <v>617</v>
      </c>
      <c r="O74" s="2">
        <f t="shared" si="77"/>
        <v>856</v>
      </c>
      <c r="P74" s="2">
        <f t="shared" si="77"/>
        <v>747</v>
      </c>
      <c r="Q74" s="2">
        <f t="shared" si="77"/>
        <v>844</v>
      </c>
      <c r="V74" s="27"/>
      <c r="W74" s="28"/>
      <c r="X74" s="28"/>
      <c r="Y74" s="28"/>
      <c r="Z74" s="29"/>
      <c r="AA74" s="29"/>
      <c r="AB74" s="49"/>
      <c r="AC74" s="83">
        <f>Q74</f>
        <v>844</v>
      </c>
      <c r="AD74" s="2">
        <f>N74</f>
        <v>617</v>
      </c>
      <c r="AE74" s="2">
        <f>P74</f>
        <v>747</v>
      </c>
    </row>
    <row r="75" spans="1:33" ht="16.149999999999999" customHeight="1" x14ac:dyDescent="0.2">
      <c r="B75" s="26" t="s">
        <v>199</v>
      </c>
      <c r="F75" s="7">
        <v>11</v>
      </c>
      <c r="G75" s="7">
        <v>10</v>
      </c>
      <c r="H75" s="7">
        <v>1</v>
      </c>
      <c r="I75" s="7">
        <v>7</v>
      </c>
      <c r="J75" s="79">
        <v>7</v>
      </c>
      <c r="K75" s="7">
        <v>10</v>
      </c>
      <c r="L75" s="84">
        <f>F75/L$74*100</f>
        <v>0.81360946745562135</v>
      </c>
      <c r="M75" s="3">
        <f t="shared" ref="M75:Q80" si="78">G75/M$74*100</f>
        <v>1.3605442176870748</v>
      </c>
      <c r="N75" s="3">
        <f t="shared" si="78"/>
        <v>0.16207455429497569</v>
      </c>
      <c r="O75" s="3">
        <f t="shared" si="78"/>
        <v>0.81775700934579432</v>
      </c>
      <c r="P75" s="3">
        <f t="shared" si="78"/>
        <v>0.93708165997322623</v>
      </c>
      <c r="Q75" s="3">
        <f t="shared" si="78"/>
        <v>1.1848341232227488</v>
      </c>
      <c r="V75" s="26" t="s">
        <v>199</v>
      </c>
      <c r="Z75" s="7">
        <f>K75</f>
        <v>10</v>
      </c>
      <c r="AA75" s="7">
        <f t="shared" ref="AA75:AA80" si="79">H75</f>
        <v>1</v>
      </c>
      <c r="AB75" s="79">
        <f t="shared" ref="AB75:AB80" si="80">J75</f>
        <v>7</v>
      </c>
      <c r="AC75" s="84">
        <f>Q75</f>
        <v>1.1848341232227488</v>
      </c>
      <c r="AD75" s="3">
        <f>N75</f>
        <v>0.16207455429497569</v>
      </c>
      <c r="AE75" s="3">
        <f>P75</f>
        <v>0.93708165997322623</v>
      </c>
    </row>
    <row r="76" spans="1:33" ht="16.149999999999999" customHeight="1" x14ac:dyDescent="0.2">
      <c r="B76" s="26" t="s">
        <v>200</v>
      </c>
      <c r="F76" s="8">
        <v>12</v>
      </c>
      <c r="G76" s="8">
        <v>5</v>
      </c>
      <c r="H76" s="8">
        <v>7</v>
      </c>
      <c r="I76" s="8">
        <v>6</v>
      </c>
      <c r="J76" s="50">
        <v>6</v>
      </c>
      <c r="K76" s="8">
        <v>5</v>
      </c>
      <c r="L76" s="85">
        <f t="shared" ref="L76:L80" si="81">F76/L$74*100</f>
        <v>0.8875739644970414</v>
      </c>
      <c r="M76" s="4">
        <f t="shared" si="78"/>
        <v>0.68027210884353739</v>
      </c>
      <c r="N76" s="4">
        <f t="shared" si="78"/>
        <v>1.1345218800648298</v>
      </c>
      <c r="O76" s="4">
        <f t="shared" si="78"/>
        <v>0.7009345794392523</v>
      </c>
      <c r="P76" s="4">
        <f t="shared" si="78"/>
        <v>0.80321285140562237</v>
      </c>
      <c r="Q76" s="4">
        <f t="shared" si="78"/>
        <v>0.59241706161137442</v>
      </c>
      <c r="V76" s="26" t="s">
        <v>200</v>
      </c>
      <c r="Z76" s="8">
        <f t="shared" ref="Z76:Z80" si="82">K76</f>
        <v>5</v>
      </c>
      <c r="AA76" s="8">
        <f t="shared" si="79"/>
        <v>7</v>
      </c>
      <c r="AB76" s="50">
        <f t="shared" si="80"/>
        <v>6</v>
      </c>
      <c r="AC76" s="85">
        <f t="shared" ref="AC76:AC80" si="83">Q76</f>
        <v>0.59241706161137442</v>
      </c>
      <c r="AD76" s="4">
        <f t="shared" ref="AD76:AD80" si="84">N76</f>
        <v>1.1345218800648298</v>
      </c>
      <c r="AE76" s="4">
        <f t="shared" ref="AE76:AE80" si="85">P76</f>
        <v>0.80321285140562237</v>
      </c>
    </row>
    <row r="77" spans="1:33" ht="16.149999999999999" customHeight="1" x14ac:dyDescent="0.2">
      <c r="B77" s="26" t="s">
        <v>201</v>
      </c>
      <c r="F77" s="8">
        <v>435</v>
      </c>
      <c r="G77" s="8">
        <v>255</v>
      </c>
      <c r="H77" s="8">
        <v>180</v>
      </c>
      <c r="I77" s="8">
        <v>161</v>
      </c>
      <c r="J77" s="50">
        <v>130</v>
      </c>
      <c r="K77" s="8">
        <v>286</v>
      </c>
      <c r="L77" s="85">
        <f t="shared" si="81"/>
        <v>32.174556213017752</v>
      </c>
      <c r="M77" s="4">
        <f t="shared" si="78"/>
        <v>34.693877551020407</v>
      </c>
      <c r="N77" s="4">
        <f t="shared" si="78"/>
        <v>29.17341977309562</v>
      </c>
      <c r="O77" s="4">
        <f t="shared" si="78"/>
        <v>18.808411214953271</v>
      </c>
      <c r="P77" s="4">
        <f t="shared" si="78"/>
        <v>17.402945113788487</v>
      </c>
      <c r="Q77" s="4">
        <f t="shared" si="78"/>
        <v>33.886255924170619</v>
      </c>
      <c r="V77" s="26" t="s">
        <v>201</v>
      </c>
      <c r="Z77" s="8">
        <f t="shared" si="82"/>
        <v>286</v>
      </c>
      <c r="AA77" s="8">
        <f t="shared" si="79"/>
        <v>180</v>
      </c>
      <c r="AB77" s="50">
        <f t="shared" si="80"/>
        <v>130</v>
      </c>
      <c r="AC77" s="85">
        <f t="shared" si="83"/>
        <v>33.886255924170619</v>
      </c>
      <c r="AD77" s="4">
        <f t="shared" si="84"/>
        <v>29.17341977309562</v>
      </c>
      <c r="AE77" s="4">
        <f t="shared" si="85"/>
        <v>17.402945113788487</v>
      </c>
    </row>
    <row r="78" spans="1:33" ht="16.149999999999999" customHeight="1" x14ac:dyDescent="0.2">
      <c r="B78" s="26" t="s">
        <v>202</v>
      </c>
      <c r="F78" s="8">
        <v>332</v>
      </c>
      <c r="G78" s="8">
        <v>90</v>
      </c>
      <c r="H78" s="8">
        <v>242</v>
      </c>
      <c r="I78" s="8">
        <v>126</v>
      </c>
      <c r="J78" s="50">
        <v>110</v>
      </c>
      <c r="K78" s="8">
        <v>106</v>
      </c>
      <c r="L78" s="85">
        <f t="shared" si="81"/>
        <v>24.556213017751478</v>
      </c>
      <c r="M78" s="4">
        <f t="shared" si="78"/>
        <v>12.244897959183673</v>
      </c>
      <c r="N78" s="4">
        <f t="shared" si="78"/>
        <v>39.222042139384115</v>
      </c>
      <c r="O78" s="4">
        <f t="shared" si="78"/>
        <v>14.719626168224298</v>
      </c>
      <c r="P78" s="4">
        <f t="shared" si="78"/>
        <v>14.725568942436412</v>
      </c>
      <c r="Q78" s="4">
        <f t="shared" si="78"/>
        <v>12.559241706161137</v>
      </c>
      <c r="V78" s="26" t="s">
        <v>202</v>
      </c>
      <c r="Z78" s="8">
        <f t="shared" si="82"/>
        <v>106</v>
      </c>
      <c r="AA78" s="8">
        <f t="shared" si="79"/>
        <v>242</v>
      </c>
      <c r="AB78" s="50">
        <f t="shared" si="80"/>
        <v>110</v>
      </c>
      <c r="AC78" s="85">
        <f t="shared" si="83"/>
        <v>12.559241706161137</v>
      </c>
      <c r="AD78" s="4">
        <f t="shared" si="84"/>
        <v>39.222042139384115</v>
      </c>
      <c r="AE78" s="4">
        <f t="shared" si="85"/>
        <v>14.725568942436412</v>
      </c>
    </row>
    <row r="79" spans="1:33" ht="16.149999999999999" customHeight="1" x14ac:dyDescent="0.2">
      <c r="B79" s="26" t="s">
        <v>203</v>
      </c>
      <c r="F79" s="8">
        <v>555</v>
      </c>
      <c r="G79" s="8">
        <v>372</v>
      </c>
      <c r="H79" s="8">
        <v>183</v>
      </c>
      <c r="I79" s="8">
        <v>548</v>
      </c>
      <c r="J79" s="50">
        <v>488</v>
      </c>
      <c r="K79" s="8">
        <v>432</v>
      </c>
      <c r="L79" s="85">
        <f t="shared" si="81"/>
        <v>41.050295857988168</v>
      </c>
      <c r="M79" s="4">
        <f t="shared" si="78"/>
        <v>50.612244897959179</v>
      </c>
      <c r="N79" s="4">
        <f t="shared" si="78"/>
        <v>29.659643435980549</v>
      </c>
      <c r="O79" s="4">
        <f t="shared" si="78"/>
        <v>64.018691588785046</v>
      </c>
      <c r="P79" s="4">
        <f t="shared" si="78"/>
        <v>65.327978580990631</v>
      </c>
      <c r="Q79" s="4">
        <f t="shared" si="78"/>
        <v>51.184834123222743</v>
      </c>
      <c r="V79" s="26" t="s">
        <v>203</v>
      </c>
      <c r="Z79" s="8">
        <f t="shared" si="82"/>
        <v>432</v>
      </c>
      <c r="AA79" s="8">
        <f t="shared" si="79"/>
        <v>183</v>
      </c>
      <c r="AB79" s="50">
        <f t="shared" si="80"/>
        <v>488</v>
      </c>
      <c r="AC79" s="85">
        <f t="shared" si="83"/>
        <v>51.184834123222743</v>
      </c>
      <c r="AD79" s="4">
        <f t="shared" si="84"/>
        <v>29.659643435980549</v>
      </c>
      <c r="AE79" s="4">
        <f t="shared" si="85"/>
        <v>65.327978580990631</v>
      </c>
    </row>
    <row r="80" spans="1:33" ht="16.149999999999999" customHeight="1" x14ac:dyDescent="0.2">
      <c r="B80" s="27" t="s">
        <v>0</v>
      </c>
      <c r="C80" s="28"/>
      <c r="D80" s="28"/>
      <c r="E80" s="28"/>
      <c r="F80" s="9">
        <v>7</v>
      </c>
      <c r="G80" s="9">
        <v>3</v>
      </c>
      <c r="H80" s="9">
        <v>4</v>
      </c>
      <c r="I80" s="9">
        <v>8</v>
      </c>
      <c r="J80" s="55">
        <v>6</v>
      </c>
      <c r="K80" s="9">
        <v>5</v>
      </c>
      <c r="L80" s="87">
        <f t="shared" si="81"/>
        <v>0.51775147928994092</v>
      </c>
      <c r="M80" s="5">
        <f t="shared" si="78"/>
        <v>0.40816326530612246</v>
      </c>
      <c r="N80" s="5">
        <f t="shared" si="78"/>
        <v>0.64829821717990277</v>
      </c>
      <c r="O80" s="5">
        <f t="shared" si="78"/>
        <v>0.93457943925233633</v>
      </c>
      <c r="P80" s="5">
        <f t="shared" si="78"/>
        <v>0.80321285140562237</v>
      </c>
      <c r="Q80" s="5">
        <f t="shared" si="78"/>
        <v>0.59241706161137442</v>
      </c>
      <c r="V80" s="27" t="s">
        <v>0</v>
      </c>
      <c r="W80" s="28"/>
      <c r="X80" s="28"/>
      <c r="Y80" s="28"/>
      <c r="Z80" s="9">
        <f t="shared" si="82"/>
        <v>5</v>
      </c>
      <c r="AA80" s="9">
        <f t="shared" si="79"/>
        <v>4</v>
      </c>
      <c r="AB80" s="55">
        <f t="shared" si="80"/>
        <v>6</v>
      </c>
      <c r="AC80" s="87">
        <f t="shared" si="83"/>
        <v>0.59241706161137442</v>
      </c>
      <c r="AD80" s="5">
        <f t="shared" si="84"/>
        <v>0.64829821717990277</v>
      </c>
      <c r="AE80" s="5">
        <f t="shared" si="85"/>
        <v>0.80321285140562237</v>
      </c>
    </row>
    <row r="81" spans="1:33" ht="16.149999999999999" customHeight="1" x14ac:dyDescent="0.2">
      <c r="B81" s="30" t="s">
        <v>1</v>
      </c>
      <c r="C81" s="21"/>
      <c r="D81" s="21"/>
      <c r="E81" s="21"/>
      <c r="F81" s="31">
        <f>SUM(F75:F80)</f>
        <v>1352</v>
      </c>
      <c r="G81" s="31">
        <f t="shared" ref="G81:K81" si="86">SUM(G75:G80)</f>
        <v>735</v>
      </c>
      <c r="H81" s="31">
        <f t="shared" si="86"/>
        <v>617</v>
      </c>
      <c r="I81" s="31">
        <f t="shared" si="86"/>
        <v>856</v>
      </c>
      <c r="J81" s="51">
        <f t="shared" si="86"/>
        <v>747</v>
      </c>
      <c r="K81" s="31">
        <f t="shared" si="86"/>
        <v>844</v>
      </c>
      <c r="L81" s="86">
        <f t="shared" ref="L81:Q81" si="87">SUM(L75:L80)</f>
        <v>100.00000000000001</v>
      </c>
      <c r="M81" s="6">
        <f t="shared" si="87"/>
        <v>100</v>
      </c>
      <c r="N81" s="6">
        <f t="shared" si="87"/>
        <v>100</v>
      </c>
      <c r="O81" s="6">
        <f t="shared" si="87"/>
        <v>100</v>
      </c>
      <c r="P81" s="6">
        <f t="shared" si="87"/>
        <v>100</v>
      </c>
      <c r="Q81" s="6">
        <f t="shared" si="87"/>
        <v>100</v>
      </c>
      <c r="V81" s="30" t="s">
        <v>1</v>
      </c>
      <c r="W81" s="21"/>
      <c r="X81" s="21"/>
      <c r="Y81" s="21"/>
      <c r="Z81" s="31">
        <f>SUM(Z75:Z80)</f>
        <v>844</v>
      </c>
      <c r="AA81" s="31">
        <f t="shared" ref="AA81:AE81" si="88">SUM(AA75:AA80)</f>
        <v>617</v>
      </c>
      <c r="AB81" s="51">
        <f t="shared" si="88"/>
        <v>747</v>
      </c>
      <c r="AC81" s="86">
        <f t="shared" si="88"/>
        <v>100</v>
      </c>
      <c r="AD81" s="6">
        <f t="shared" si="88"/>
        <v>100</v>
      </c>
      <c r="AE81" s="6">
        <f t="shared" si="88"/>
        <v>100</v>
      </c>
    </row>
    <row r="82" spans="1:33" ht="16.149999999999999" customHeight="1" x14ac:dyDescent="0.2">
      <c r="B82" s="15"/>
      <c r="V82" s="15"/>
    </row>
    <row r="83" spans="1:33" ht="15" customHeight="1" x14ac:dyDescent="0.2">
      <c r="A83" s="1" t="s">
        <v>650</v>
      </c>
      <c r="B83" s="15"/>
      <c r="V83" s="15"/>
    </row>
    <row r="84" spans="1:33" ht="12" customHeight="1" x14ac:dyDescent="0.2">
      <c r="B84" s="24"/>
      <c r="C84" s="25"/>
      <c r="D84" s="25"/>
      <c r="E84" s="25"/>
      <c r="F84" s="242"/>
      <c r="G84" s="243"/>
      <c r="H84" s="66" t="s">
        <v>2</v>
      </c>
      <c r="I84" s="66"/>
      <c r="J84" s="243"/>
      <c r="K84" s="243"/>
      <c r="L84" s="244"/>
      <c r="M84" s="243"/>
      <c r="N84" s="66" t="s">
        <v>3</v>
      </c>
      <c r="O84" s="66"/>
      <c r="P84" s="243"/>
      <c r="Q84" s="245"/>
      <c r="V84" s="24"/>
      <c r="W84" s="25"/>
      <c r="X84" s="25"/>
      <c r="Y84" s="25"/>
      <c r="Z84" s="60"/>
      <c r="AA84" s="63" t="s">
        <v>2</v>
      </c>
      <c r="AB84" s="66"/>
      <c r="AC84" s="82"/>
      <c r="AD84" s="63" t="s">
        <v>3</v>
      </c>
      <c r="AE84" s="64"/>
    </row>
    <row r="85" spans="1:33" ht="22.75" customHeight="1" x14ac:dyDescent="0.2">
      <c r="B85" s="26"/>
      <c r="F85" s="73" t="s">
        <v>356</v>
      </c>
      <c r="G85" s="73" t="s">
        <v>170</v>
      </c>
      <c r="H85" s="73" t="s">
        <v>171</v>
      </c>
      <c r="I85" s="73" t="s">
        <v>357</v>
      </c>
      <c r="J85" s="78" t="s">
        <v>173</v>
      </c>
      <c r="K85" s="73" t="s">
        <v>500</v>
      </c>
      <c r="L85" s="81" t="s">
        <v>356</v>
      </c>
      <c r="M85" s="73" t="s">
        <v>170</v>
      </c>
      <c r="N85" s="73" t="s">
        <v>171</v>
      </c>
      <c r="O85" s="73" t="s">
        <v>357</v>
      </c>
      <c r="P85" s="73" t="s">
        <v>173</v>
      </c>
      <c r="Q85" s="73" t="s">
        <v>500</v>
      </c>
      <c r="V85" s="26"/>
      <c r="Z85" s="73" t="s">
        <v>450</v>
      </c>
      <c r="AA85" s="73" t="s">
        <v>171</v>
      </c>
      <c r="AB85" s="78" t="s">
        <v>173</v>
      </c>
      <c r="AC85" s="81" t="s">
        <v>450</v>
      </c>
      <c r="AD85" s="73" t="s">
        <v>171</v>
      </c>
      <c r="AE85" s="73" t="s">
        <v>173</v>
      </c>
    </row>
    <row r="86" spans="1:33" ht="12" customHeight="1" x14ac:dyDescent="0.2">
      <c r="B86" s="27"/>
      <c r="C86" s="28"/>
      <c r="D86" s="28"/>
      <c r="E86" s="28"/>
      <c r="F86" s="29"/>
      <c r="G86" s="29"/>
      <c r="H86" s="29"/>
      <c r="I86" s="29"/>
      <c r="J86" s="49"/>
      <c r="K86" s="29"/>
      <c r="L86" s="83">
        <f t="shared" ref="L86:Q86" si="89">F$13</f>
        <v>1352</v>
      </c>
      <c r="M86" s="2">
        <f t="shared" si="89"/>
        <v>735</v>
      </c>
      <c r="N86" s="2">
        <f t="shared" si="89"/>
        <v>617</v>
      </c>
      <c r="O86" s="2">
        <f t="shared" si="89"/>
        <v>856</v>
      </c>
      <c r="P86" s="2">
        <f t="shared" si="89"/>
        <v>747</v>
      </c>
      <c r="Q86" s="2">
        <f t="shared" si="89"/>
        <v>844</v>
      </c>
      <c r="V86" s="27"/>
      <c r="W86" s="28"/>
      <c r="X86" s="28"/>
      <c r="Y86" s="28"/>
      <c r="Z86" s="29"/>
      <c r="AA86" s="29"/>
      <c r="AB86" s="49"/>
      <c r="AC86" s="83">
        <f>Q86</f>
        <v>844</v>
      </c>
      <c r="AD86" s="2">
        <f>N86</f>
        <v>617</v>
      </c>
      <c r="AE86" s="2">
        <f>P86</f>
        <v>747</v>
      </c>
    </row>
    <row r="87" spans="1:33" ht="15" customHeight="1" x14ac:dyDescent="0.2">
      <c r="B87" s="26" t="s">
        <v>344</v>
      </c>
      <c r="F87" s="7">
        <v>789</v>
      </c>
      <c r="G87" s="7">
        <v>493</v>
      </c>
      <c r="H87" s="7">
        <v>296</v>
      </c>
      <c r="I87" s="7">
        <v>644</v>
      </c>
      <c r="J87" s="79">
        <v>558</v>
      </c>
      <c r="K87" s="7">
        <v>579</v>
      </c>
      <c r="L87" s="84">
        <f>F87/L$86*100</f>
        <v>58.357988165680474</v>
      </c>
      <c r="M87" s="3">
        <f t="shared" ref="M87:Q90" si="90">G87/M$86*100</f>
        <v>67.074829931972786</v>
      </c>
      <c r="N87" s="3">
        <f t="shared" si="90"/>
        <v>47.9740680713128</v>
      </c>
      <c r="O87" s="3">
        <f t="shared" si="90"/>
        <v>75.233644859813083</v>
      </c>
      <c r="P87" s="3">
        <f t="shared" si="90"/>
        <v>74.698795180722882</v>
      </c>
      <c r="Q87" s="3">
        <f t="shared" si="90"/>
        <v>68.60189573459715</v>
      </c>
      <c r="V87" s="26" t="s">
        <v>344</v>
      </c>
      <c r="Z87" s="7">
        <f>K87</f>
        <v>579</v>
      </c>
      <c r="AA87" s="7">
        <f>H87</f>
        <v>296</v>
      </c>
      <c r="AB87" s="79">
        <f>J87</f>
        <v>558</v>
      </c>
      <c r="AC87" s="84">
        <f>Q87</f>
        <v>68.60189573459715</v>
      </c>
      <c r="AD87" s="3">
        <f>N87</f>
        <v>47.9740680713128</v>
      </c>
      <c r="AE87" s="3">
        <f>P87</f>
        <v>74.698795180722882</v>
      </c>
    </row>
    <row r="88" spans="1:33" ht="15" customHeight="1" x14ac:dyDescent="0.2">
      <c r="B88" s="26" t="s">
        <v>345</v>
      </c>
      <c r="F88" s="8">
        <v>436</v>
      </c>
      <c r="G88" s="8">
        <v>213</v>
      </c>
      <c r="H88" s="8">
        <v>223</v>
      </c>
      <c r="I88" s="8">
        <v>140</v>
      </c>
      <c r="J88" s="50">
        <v>125</v>
      </c>
      <c r="K88" s="8">
        <v>228</v>
      </c>
      <c r="L88" s="85">
        <f t="shared" ref="L88:L90" si="91">F88/L$86*100</f>
        <v>32.248520710059168</v>
      </c>
      <c r="M88" s="4">
        <f t="shared" si="90"/>
        <v>28.979591836734691</v>
      </c>
      <c r="N88" s="4">
        <f t="shared" si="90"/>
        <v>36.142625607779578</v>
      </c>
      <c r="O88" s="4">
        <f t="shared" si="90"/>
        <v>16.355140186915886</v>
      </c>
      <c r="P88" s="4">
        <f t="shared" si="90"/>
        <v>16.733601070950467</v>
      </c>
      <c r="Q88" s="4">
        <f t="shared" si="90"/>
        <v>27.014218009478675</v>
      </c>
      <c r="V88" s="26" t="s">
        <v>345</v>
      </c>
      <c r="Z88" s="8">
        <f t="shared" ref="Z88:Z90" si="92">K88</f>
        <v>228</v>
      </c>
      <c r="AA88" s="8">
        <f>H88</f>
        <v>223</v>
      </c>
      <c r="AB88" s="50">
        <f>J88</f>
        <v>125</v>
      </c>
      <c r="AC88" s="85">
        <f t="shared" ref="AC88:AC90" si="93">Q88</f>
        <v>27.014218009478675</v>
      </c>
      <c r="AD88" s="4">
        <f t="shared" ref="AD88:AD90" si="94">N88</f>
        <v>36.142625607779578</v>
      </c>
      <c r="AE88" s="4">
        <f t="shared" ref="AE88:AE90" si="95">P88</f>
        <v>16.733601070950467</v>
      </c>
    </row>
    <row r="89" spans="1:33" ht="15" customHeight="1" x14ac:dyDescent="0.2">
      <c r="B89" s="26" t="s">
        <v>346</v>
      </c>
      <c r="F89" s="8">
        <v>88</v>
      </c>
      <c r="G89" s="8">
        <v>18</v>
      </c>
      <c r="H89" s="8">
        <v>70</v>
      </c>
      <c r="I89" s="8">
        <v>45</v>
      </c>
      <c r="J89" s="50">
        <v>39</v>
      </c>
      <c r="K89" s="8">
        <v>24</v>
      </c>
      <c r="L89" s="85">
        <f t="shared" si="91"/>
        <v>6.5088757396449708</v>
      </c>
      <c r="M89" s="4">
        <f t="shared" si="90"/>
        <v>2.4489795918367347</v>
      </c>
      <c r="N89" s="4">
        <f t="shared" si="90"/>
        <v>11.345218800648297</v>
      </c>
      <c r="O89" s="4">
        <f t="shared" si="90"/>
        <v>5.2570093457943923</v>
      </c>
      <c r="P89" s="4">
        <f t="shared" si="90"/>
        <v>5.2208835341365463</v>
      </c>
      <c r="Q89" s="4">
        <f t="shared" si="90"/>
        <v>2.8436018957345972</v>
      </c>
      <c r="V89" s="26" t="s">
        <v>346</v>
      </c>
      <c r="Z89" s="8">
        <f t="shared" si="92"/>
        <v>24</v>
      </c>
      <c r="AA89" s="8">
        <f>H89</f>
        <v>70</v>
      </c>
      <c r="AB89" s="50">
        <f>J89</f>
        <v>39</v>
      </c>
      <c r="AC89" s="85">
        <f t="shared" si="93"/>
        <v>2.8436018957345972</v>
      </c>
      <c r="AD89" s="4">
        <f t="shared" si="94"/>
        <v>11.345218800648297</v>
      </c>
      <c r="AE89" s="4">
        <f t="shared" si="95"/>
        <v>5.2208835341365463</v>
      </c>
    </row>
    <row r="90" spans="1:33" ht="15" customHeight="1" x14ac:dyDescent="0.2">
      <c r="B90" s="27" t="s">
        <v>0</v>
      </c>
      <c r="C90" s="28"/>
      <c r="D90" s="28"/>
      <c r="E90" s="28"/>
      <c r="F90" s="9">
        <v>39</v>
      </c>
      <c r="G90" s="9">
        <v>11</v>
      </c>
      <c r="H90" s="9">
        <v>28</v>
      </c>
      <c r="I90" s="9">
        <v>27</v>
      </c>
      <c r="J90" s="55">
        <v>25</v>
      </c>
      <c r="K90" s="9">
        <v>13</v>
      </c>
      <c r="L90" s="87">
        <f t="shared" si="91"/>
        <v>2.8846153846153846</v>
      </c>
      <c r="M90" s="5">
        <f t="shared" si="90"/>
        <v>1.4965986394557822</v>
      </c>
      <c r="N90" s="5">
        <f t="shared" si="90"/>
        <v>4.5380875202593192</v>
      </c>
      <c r="O90" s="5">
        <f t="shared" si="90"/>
        <v>3.1542056074766354</v>
      </c>
      <c r="P90" s="5">
        <f t="shared" si="90"/>
        <v>3.3467202141900936</v>
      </c>
      <c r="Q90" s="5">
        <f t="shared" si="90"/>
        <v>1.5402843601895735</v>
      </c>
      <c r="V90" s="27" t="s">
        <v>0</v>
      </c>
      <c r="W90" s="28"/>
      <c r="X90" s="28"/>
      <c r="Y90" s="28"/>
      <c r="Z90" s="9">
        <f t="shared" si="92"/>
        <v>13</v>
      </c>
      <c r="AA90" s="9">
        <f>H90</f>
        <v>28</v>
      </c>
      <c r="AB90" s="55">
        <f>J90</f>
        <v>25</v>
      </c>
      <c r="AC90" s="87">
        <f t="shared" si="93"/>
        <v>1.5402843601895735</v>
      </c>
      <c r="AD90" s="5">
        <f t="shared" si="94"/>
        <v>4.5380875202593192</v>
      </c>
      <c r="AE90" s="5">
        <f t="shared" si="95"/>
        <v>3.3467202141900936</v>
      </c>
    </row>
    <row r="91" spans="1:33" ht="15" customHeight="1" x14ac:dyDescent="0.2">
      <c r="B91" s="30" t="s">
        <v>1</v>
      </c>
      <c r="C91" s="21"/>
      <c r="D91" s="21"/>
      <c r="E91" s="21"/>
      <c r="F91" s="31">
        <f t="shared" ref="F91:K91" si="96">SUM(F87:F90)</f>
        <v>1352</v>
      </c>
      <c r="G91" s="31">
        <f t="shared" si="96"/>
        <v>735</v>
      </c>
      <c r="H91" s="31">
        <f t="shared" si="96"/>
        <v>617</v>
      </c>
      <c r="I91" s="31">
        <f t="shared" si="96"/>
        <v>856</v>
      </c>
      <c r="J91" s="51">
        <f t="shared" si="96"/>
        <v>747</v>
      </c>
      <c r="K91" s="31">
        <f t="shared" si="96"/>
        <v>844</v>
      </c>
      <c r="L91" s="86">
        <f t="shared" ref="L91:Q91" si="97">SUM(L87:L90)</f>
        <v>100</v>
      </c>
      <c r="M91" s="6">
        <f t="shared" si="97"/>
        <v>99.999999999999986</v>
      </c>
      <c r="N91" s="6">
        <f t="shared" si="97"/>
        <v>100</v>
      </c>
      <c r="O91" s="6">
        <f t="shared" si="97"/>
        <v>100</v>
      </c>
      <c r="P91" s="6">
        <f t="shared" si="97"/>
        <v>100</v>
      </c>
      <c r="Q91" s="6">
        <f t="shared" si="97"/>
        <v>99.999999999999986</v>
      </c>
      <c r="V91" s="30" t="s">
        <v>1</v>
      </c>
      <c r="W91" s="21"/>
      <c r="X91" s="21"/>
      <c r="Y91" s="21"/>
      <c r="Z91" s="31">
        <f t="shared" ref="Z91:AE91" si="98">SUM(Z87:Z90)</f>
        <v>844</v>
      </c>
      <c r="AA91" s="31">
        <f t="shared" si="98"/>
        <v>617</v>
      </c>
      <c r="AB91" s="51">
        <f t="shared" si="98"/>
        <v>747</v>
      </c>
      <c r="AC91" s="86">
        <f t="shared" si="98"/>
        <v>99.999999999999986</v>
      </c>
      <c r="AD91" s="6">
        <f t="shared" si="98"/>
        <v>100</v>
      </c>
      <c r="AE91" s="6">
        <f t="shared" si="98"/>
        <v>100</v>
      </c>
    </row>
    <row r="92" spans="1:33" ht="15" customHeight="1" x14ac:dyDescent="0.2">
      <c r="B92" s="15"/>
      <c r="V92" s="15"/>
    </row>
    <row r="93" spans="1:33" ht="15" customHeight="1" x14ac:dyDescent="0.2">
      <c r="A93" s="1" t="s">
        <v>651</v>
      </c>
      <c r="B93" s="15"/>
      <c r="V93" s="15"/>
    </row>
    <row r="94" spans="1:33" ht="13.75" customHeight="1" x14ac:dyDescent="0.2">
      <c r="B94" s="47"/>
      <c r="C94" s="25"/>
      <c r="D94" s="25"/>
      <c r="E94" s="25"/>
      <c r="F94" s="25"/>
      <c r="G94" s="60" t="s">
        <v>2</v>
      </c>
      <c r="H94" s="66"/>
      <c r="I94" s="80" t="s">
        <v>3</v>
      </c>
      <c r="J94" s="64"/>
      <c r="W94" s="15"/>
    </row>
    <row r="95" spans="1:33" ht="27" x14ac:dyDescent="0.2">
      <c r="B95" s="58"/>
      <c r="G95" s="73" t="s">
        <v>300</v>
      </c>
      <c r="H95" s="260" t="s">
        <v>301</v>
      </c>
      <c r="I95" s="81" t="s">
        <v>300</v>
      </c>
      <c r="J95" s="261" t="s">
        <v>301</v>
      </c>
      <c r="N95" s="37"/>
      <c r="W95" s="15"/>
      <c r="AG95" s="37"/>
    </row>
    <row r="96" spans="1:33" ht="12" customHeight="1" x14ac:dyDescent="0.2">
      <c r="B96" s="27"/>
      <c r="C96" s="28"/>
      <c r="D96" s="28"/>
      <c r="E96" s="28"/>
      <c r="F96" s="28"/>
      <c r="G96" s="2"/>
      <c r="H96" s="91"/>
      <c r="I96" s="83">
        <f>SUM(M74:N74)</f>
        <v>1352</v>
      </c>
      <c r="J96" s="2">
        <f>O86</f>
        <v>856</v>
      </c>
      <c r="W96" s="15"/>
    </row>
    <row r="97" spans="1:33" ht="15" customHeight="1" x14ac:dyDescent="0.2">
      <c r="B97" s="24" t="s">
        <v>204</v>
      </c>
      <c r="C97" s="25"/>
      <c r="D97" s="25"/>
      <c r="E97" s="25"/>
      <c r="F97" s="166"/>
      <c r="G97" s="7">
        <v>617</v>
      </c>
      <c r="H97" s="79">
        <v>747</v>
      </c>
      <c r="I97" s="84">
        <f t="shared" ref="I97:J99" si="99">G97/I$96*100</f>
        <v>45.636094674556219</v>
      </c>
      <c r="J97" s="3">
        <f t="shared" si="99"/>
        <v>87.266355140186917</v>
      </c>
      <c r="W97" s="15"/>
    </row>
    <row r="98" spans="1:33" ht="15" customHeight="1" x14ac:dyDescent="0.2">
      <c r="B98" s="294" t="s">
        <v>362</v>
      </c>
      <c r="C98" s="295"/>
      <c r="D98" s="295"/>
      <c r="E98" s="295"/>
      <c r="F98" s="296"/>
      <c r="G98" s="297">
        <f>I96-G97</f>
        <v>735</v>
      </c>
      <c r="H98" s="298">
        <f>J96-H97</f>
        <v>109</v>
      </c>
      <c r="I98" s="299">
        <f t="shared" si="99"/>
        <v>54.363905325443781</v>
      </c>
      <c r="J98" s="300">
        <f t="shared" si="99"/>
        <v>12.733644859813085</v>
      </c>
      <c r="K98" s="10"/>
      <c r="L98" s="10"/>
      <c r="W98" s="15"/>
    </row>
    <row r="99" spans="1:33" ht="15" customHeight="1" x14ac:dyDescent="0.2">
      <c r="B99" s="26"/>
      <c r="C99" s="301" t="s">
        <v>341</v>
      </c>
      <c r="D99" s="302"/>
      <c r="E99" s="302"/>
      <c r="F99" s="303"/>
      <c r="G99" s="304">
        <v>29</v>
      </c>
      <c r="H99" s="305">
        <v>8</v>
      </c>
      <c r="I99" s="306">
        <f t="shared" si="99"/>
        <v>2.1449704142011834</v>
      </c>
      <c r="J99" s="307">
        <f t="shared" si="99"/>
        <v>0.93457943925233633</v>
      </c>
      <c r="L99" s="41"/>
      <c r="W99" s="15"/>
    </row>
    <row r="100" spans="1:33" ht="15" customHeight="1" x14ac:dyDescent="0.2">
      <c r="B100" s="26"/>
      <c r="C100" s="167" t="s">
        <v>397</v>
      </c>
      <c r="D100" s="15"/>
      <c r="E100" s="15"/>
      <c r="G100" s="8">
        <v>118</v>
      </c>
      <c r="H100" s="50">
        <v>23</v>
      </c>
      <c r="I100" s="85">
        <f t="shared" ref="I100:I103" si="100">G100/I$96*100</f>
        <v>8.7278106508875748</v>
      </c>
      <c r="J100" s="4">
        <f t="shared" ref="J100:J103" si="101">H100/J$96*100</f>
        <v>2.6869158878504673</v>
      </c>
      <c r="W100" s="15"/>
    </row>
    <row r="101" spans="1:33" ht="15" customHeight="1" x14ac:dyDescent="0.2">
      <c r="B101" s="26"/>
      <c r="C101" s="167" t="s">
        <v>398</v>
      </c>
      <c r="D101" s="15"/>
      <c r="E101" s="15"/>
      <c r="G101" s="8">
        <v>533</v>
      </c>
      <c r="H101" s="50">
        <v>60</v>
      </c>
      <c r="I101" s="85">
        <f t="shared" si="100"/>
        <v>39.42307692307692</v>
      </c>
      <c r="J101" s="4">
        <f t="shared" si="101"/>
        <v>7.009345794392523</v>
      </c>
      <c r="W101" s="15"/>
    </row>
    <row r="102" spans="1:33" ht="15" customHeight="1" x14ac:dyDescent="0.2">
      <c r="B102" s="26"/>
      <c r="C102" s="167" t="s">
        <v>342</v>
      </c>
      <c r="D102" s="15"/>
      <c r="E102" s="15"/>
      <c r="G102" s="8">
        <v>65</v>
      </c>
      <c r="H102" s="50">
        <v>14</v>
      </c>
      <c r="I102" s="85">
        <f t="shared" si="100"/>
        <v>4.8076923076923084</v>
      </c>
      <c r="J102" s="4">
        <f t="shared" si="101"/>
        <v>1.6355140186915886</v>
      </c>
      <c r="W102" s="15"/>
    </row>
    <row r="103" spans="1:33" ht="15" customHeight="1" x14ac:dyDescent="0.2">
      <c r="B103" s="27"/>
      <c r="C103" s="308" t="s">
        <v>374</v>
      </c>
      <c r="D103" s="68"/>
      <c r="E103" s="68"/>
      <c r="F103" s="28"/>
      <c r="G103" s="9">
        <v>49</v>
      </c>
      <c r="H103" s="55">
        <v>11</v>
      </c>
      <c r="I103" s="87">
        <f t="shared" si="100"/>
        <v>3.6242603550295858</v>
      </c>
      <c r="J103" s="5">
        <f t="shared" si="101"/>
        <v>1.2850467289719625</v>
      </c>
      <c r="L103" s="41"/>
      <c r="W103" s="15"/>
    </row>
    <row r="104" spans="1:33" ht="15" customHeight="1" x14ac:dyDescent="0.2">
      <c r="B104" s="30" t="s">
        <v>1</v>
      </c>
      <c r="C104" s="21"/>
      <c r="D104" s="21"/>
      <c r="E104" s="21"/>
      <c r="F104" s="21"/>
      <c r="G104" s="89">
        <f>SUM(G97,G99:G103)</f>
        <v>1411</v>
      </c>
      <c r="H104" s="90">
        <f>SUM(H97,H99:H103)</f>
        <v>863</v>
      </c>
      <c r="I104" s="86" t="str">
        <f>IF(SUM(I97,I99:I103)&gt;100,"－",SUM(I97,I99:I103))</f>
        <v>－</v>
      </c>
      <c r="J104" s="6" t="str">
        <f>IF(SUM(J97,J99:J103)&gt;100,"－",SUM(J97,J99:J103))</f>
        <v>－</v>
      </c>
      <c r="N104" s="41"/>
      <c r="W104" s="15"/>
      <c r="AG104" s="41"/>
    </row>
    <row r="105" spans="1:33" ht="15" customHeight="1" x14ac:dyDescent="0.2">
      <c r="B105" s="157" t="s">
        <v>622</v>
      </c>
      <c r="V105" s="15"/>
    </row>
    <row r="106" spans="1:33" ht="15" customHeight="1" x14ac:dyDescent="0.2">
      <c r="B106" s="15"/>
      <c r="V106" s="15"/>
    </row>
    <row r="107" spans="1:33" ht="15" customHeight="1" x14ac:dyDescent="0.2">
      <c r="A107" s="35" t="s">
        <v>652</v>
      </c>
      <c r="B107" s="15"/>
      <c r="V107" s="15"/>
    </row>
    <row r="108" spans="1:33" ht="15" customHeight="1" x14ac:dyDescent="0.2">
      <c r="A108" s="1" t="s">
        <v>653</v>
      </c>
      <c r="B108" s="15"/>
      <c r="V108" s="15"/>
    </row>
    <row r="109" spans="1:33" ht="13.75" customHeight="1" x14ac:dyDescent="0.2">
      <c r="B109" s="47"/>
      <c r="C109" s="25"/>
      <c r="D109" s="25"/>
      <c r="E109" s="25"/>
      <c r="F109" s="25"/>
      <c r="G109" s="60" t="s">
        <v>2</v>
      </c>
      <c r="H109" s="66"/>
      <c r="I109" s="80" t="s">
        <v>3</v>
      </c>
      <c r="J109" s="64"/>
      <c r="W109" s="15"/>
    </row>
    <row r="110" spans="1:33" ht="27" x14ac:dyDescent="0.2">
      <c r="B110" s="58"/>
      <c r="G110" s="73" t="s">
        <v>300</v>
      </c>
      <c r="H110" s="260" t="s">
        <v>301</v>
      </c>
      <c r="I110" s="81" t="s">
        <v>300</v>
      </c>
      <c r="J110" s="261" t="s">
        <v>301</v>
      </c>
      <c r="N110" s="37"/>
      <c r="W110" s="15"/>
      <c r="AG110" s="37"/>
    </row>
    <row r="111" spans="1:33" ht="12" customHeight="1" x14ac:dyDescent="0.2">
      <c r="B111" s="27"/>
      <c r="C111" s="28"/>
      <c r="D111" s="28"/>
      <c r="E111" s="28"/>
      <c r="F111" s="28"/>
      <c r="G111" s="2"/>
      <c r="H111" s="91"/>
      <c r="I111" s="83">
        <f>G115</f>
        <v>709</v>
      </c>
      <c r="J111" s="2">
        <f>H115</f>
        <v>102</v>
      </c>
      <c r="L111" s="37"/>
      <c r="M111" s="37"/>
      <c r="W111" s="15"/>
      <c r="AF111" s="37"/>
    </row>
    <row r="112" spans="1:33" ht="15" customHeight="1" x14ac:dyDescent="0.2">
      <c r="B112" s="24" t="s">
        <v>379</v>
      </c>
      <c r="C112" s="25"/>
      <c r="D112" s="25"/>
      <c r="E112" s="25"/>
      <c r="F112" s="166"/>
      <c r="G112" s="7">
        <v>687</v>
      </c>
      <c r="H112" s="79">
        <v>92</v>
      </c>
      <c r="I112" s="84">
        <f>G112/I$111*100</f>
        <v>96.897038081805363</v>
      </c>
      <c r="J112" s="3">
        <f t="shared" ref="J112:J114" si="102">H112/J$111*100</f>
        <v>90.196078431372555</v>
      </c>
      <c r="W112" s="15"/>
    </row>
    <row r="113" spans="1:33" ht="15" customHeight="1" x14ac:dyDescent="0.2">
      <c r="B113" s="44" t="s">
        <v>388</v>
      </c>
      <c r="C113" s="167"/>
      <c r="D113" s="15"/>
      <c r="E113" s="15"/>
      <c r="G113" s="8">
        <v>1</v>
      </c>
      <c r="H113" s="50">
        <v>2</v>
      </c>
      <c r="I113" s="85">
        <f t="shared" ref="I113:I114" si="103">G113/I$111*100</f>
        <v>0.14104372355430184</v>
      </c>
      <c r="J113" s="4">
        <f t="shared" si="102"/>
        <v>1.9607843137254901</v>
      </c>
      <c r="W113" s="15"/>
    </row>
    <row r="114" spans="1:33" ht="15" customHeight="1" x14ac:dyDescent="0.2">
      <c r="B114" s="27" t="s">
        <v>374</v>
      </c>
      <c r="C114" s="28"/>
      <c r="F114" s="39"/>
      <c r="G114" s="40">
        <v>21</v>
      </c>
      <c r="H114" s="93">
        <v>8</v>
      </c>
      <c r="I114" s="92">
        <f t="shared" si="103"/>
        <v>2.9619181946403383</v>
      </c>
      <c r="J114" s="34">
        <f t="shared" si="102"/>
        <v>7.8431372549019605</v>
      </c>
      <c r="W114" s="15"/>
    </row>
    <row r="115" spans="1:33" ht="15" customHeight="1" x14ac:dyDescent="0.2">
      <c r="B115" s="30" t="s">
        <v>1</v>
      </c>
      <c r="C115" s="21"/>
      <c r="D115" s="21"/>
      <c r="E115" s="21"/>
      <c r="F115" s="21"/>
      <c r="G115" s="89">
        <f>SUM(G112,G113:G114)</f>
        <v>709</v>
      </c>
      <c r="H115" s="90">
        <f>SUM(H112,H113:H114)</f>
        <v>102</v>
      </c>
      <c r="I115" s="86">
        <f>IF(SUM(I112:I114)&gt;100,"－",SUM(I112:I114))</f>
        <v>100</v>
      </c>
      <c r="J115" s="6">
        <f t="shared" ref="J115" si="104">IF(SUM(J112:J114)&gt;100,"－",SUM(J112:J114))</f>
        <v>100</v>
      </c>
      <c r="N115" s="41"/>
      <c r="W115" s="15"/>
      <c r="AG115" s="41"/>
    </row>
    <row r="116" spans="1:33" ht="15" customHeight="1" x14ac:dyDescent="0.2">
      <c r="B116" s="15"/>
      <c r="V116" s="15"/>
    </row>
    <row r="117" spans="1:33" ht="15" customHeight="1" x14ac:dyDescent="0.2">
      <c r="A117" s="1" t="s">
        <v>654</v>
      </c>
      <c r="B117" s="15"/>
      <c r="V117" s="15"/>
    </row>
    <row r="118" spans="1:33" ht="13.75" customHeight="1" x14ac:dyDescent="0.2">
      <c r="B118" s="47"/>
      <c r="C118" s="25"/>
      <c r="D118" s="25"/>
      <c r="E118" s="25"/>
      <c r="F118" s="242"/>
      <c r="G118" s="243"/>
      <c r="H118" s="66" t="s">
        <v>2</v>
      </c>
      <c r="I118" s="66"/>
      <c r="J118" s="243"/>
      <c r="K118" s="243"/>
      <c r="L118" s="244"/>
      <c r="M118" s="243"/>
      <c r="N118" s="66" t="s">
        <v>3</v>
      </c>
      <c r="O118" s="66"/>
      <c r="P118" s="243"/>
      <c r="Q118" s="245"/>
      <c r="V118" s="47"/>
      <c r="W118" s="25"/>
      <c r="X118" s="25"/>
      <c r="Y118" s="25"/>
      <c r="Z118" s="60"/>
      <c r="AA118" s="63" t="s">
        <v>2</v>
      </c>
      <c r="AB118" s="66"/>
      <c r="AC118" s="82"/>
      <c r="AD118" s="63" t="s">
        <v>3</v>
      </c>
      <c r="AE118" s="64"/>
    </row>
    <row r="119" spans="1:33" ht="22.75" customHeight="1" x14ac:dyDescent="0.2">
      <c r="B119" s="26"/>
      <c r="E119" s="56"/>
      <c r="F119" s="73" t="s">
        <v>356</v>
      </c>
      <c r="G119" s="73" t="s">
        <v>170</v>
      </c>
      <c r="H119" s="73" t="s">
        <v>171</v>
      </c>
      <c r="I119" s="73" t="s">
        <v>357</v>
      </c>
      <c r="J119" s="78" t="s">
        <v>173</v>
      </c>
      <c r="K119" s="73" t="s">
        <v>500</v>
      </c>
      <c r="L119" s="81" t="s">
        <v>356</v>
      </c>
      <c r="M119" s="73" t="s">
        <v>170</v>
      </c>
      <c r="N119" s="73" t="s">
        <v>171</v>
      </c>
      <c r="O119" s="73" t="s">
        <v>357</v>
      </c>
      <c r="P119" s="73" t="s">
        <v>173</v>
      </c>
      <c r="Q119" s="73" t="s">
        <v>500</v>
      </c>
      <c r="V119" s="26"/>
      <c r="Y119" s="56"/>
      <c r="Z119" s="73" t="s">
        <v>450</v>
      </c>
      <c r="AA119" s="73" t="s">
        <v>171</v>
      </c>
      <c r="AB119" s="78" t="s">
        <v>173</v>
      </c>
      <c r="AC119" s="81" t="s">
        <v>450</v>
      </c>
      <c r="AD119" s="73" t="s">
        <v>171</v>
      </c>
      <c r="AE119" s="73" t="s">
        <v>173</v>
      </c>
    </row>
    <row r="120" spans="1:33" ht="12" customHeight="1" x14ac:dyDescent="0.2">
      <c r="B120" s="27"/>
      <c r="C120" s="28"/>
      <c r="D120" s="28"/>
      <c r="E120" s="57"/>
      <c r="F120" s="29"/>
      <c r="G120" s="29"/>
      <c r="H120" s="29"/>
      <c r="I120" s="29"/>
      <c r="J120" s="49"/>
      <c r="K120" s="29"/>
      <c r="L120" s="83">
        <f t="shared" ref="L120:Q120" si="105">F$13</f>
        <v>1352</v>
      </c>
      <c r="M120" s="2">
        <f t="shared" si="105"/>
        <v>735</v>
      </c>
      <c r="N120" s="2">
        <f t="shared" si="105"/>
        <v>617</v>
      </c>
      <c r="O120" s="2">
        <f t="shared" si="105"/>
        <v>856</v>
      </c>
      <c r="P120" s="2">
        <f t="shared" si="105"/>
        <v>747</v>
      </c>
      <c r="Q120" s="2">
        <f t="shared" si="105"/>
        <v>844</v>
      </c>
      <c r="V120" s="27"/>
      <c r="W120" s="28"/>
      <c r="X120" s="28"/>
      <c r="Y120" s="57"/>
      <c r="Z120" s="29"/>
      <c r="AA120" s="29"/>
      <c r="AB120" s="49"/>
      <c r="AC120" s="83">
        <f>Q120</f>
        <v>844</v>
      </c>
      <c r="AD120" s="2">
        <f>N120</f>
        <v>617</v>
      </c>
      <c r="AE120" s="2">
        <f>P120</f>
        <v>747</v>
      </c>
    </row>
    <row r="121" spans="1:33" ht="15" customHeight="1" x14ac:dyDescent="0.2">
      <c r="B121" s="26" t="s">
        <v>205</v>
      </c>
      <c r="F121" s="7">
        <v>73</v>
      </c>
      <c r="G121" s="7">
        <v>1</v>
      </c>
      <c r="H121" s="7">
        <v>72</v>
      </c>
      <c r="I121" s="7">
        <v>25</v>
      </c>
      <c r="J121" s="79">
        <v>24</v>
      </c>
      <c r="K121" s="7">
        <v>2</v>
      </c>
      <c r="L121" s="84">
        <f>F121/L$120*100</f>
        <v>5.3994082840236688</v>
      </c>
      <c r="M121" s="75">
        <f t="shared" ref="M121:Q130" si="106">G121/M$120*100</f>
        <v>0.13605442176870747</v>
      </c>
      <c r="N121" s="3">
        <f t="shared" si="106"/>
        <v>11.66936790923825</v>
      </c>
      <c r="O121" s="3">
        <f t="shared" si="106"/>
        <v>2.9205607476635516</v>
      </c>
      <c r="P121" s="3">
        <f t="shared" si="106"/>
        <v>3.2128514056224895</v>
      </c>
      <c r="Q121" s="3">
        <f t="shared" si="106"/>
        <v>0.23696682464454977</v>
      </c>
      <c r="V121" s="26" t="s">
        <v>205</v>
      </c>
      <c r="Z121" s="7">
        <f>K121</f>
        <v>2</v>
      </c>
      <c r="AA121" s="7">
        <f t="shared" ref="AA121:AA130" si="107">H121</f>
        <v>72</v>
      </c>
      <c r="AB121" s="79">
        <f t="shared" ref="AB121:AB130" si="108">J121</f>
        <v>24</v>
      </c>
      <c r="AC121" s="84">
        <f>Q121</f>
        <v>0.23696682464454977</v>
      </c>
      <c r="AD121" s="3">
        <f>N121</f>
        <v>11.66936790923825</v>
      </c>
      <c r="AE121" s="3">
        <f>P121</f>
        <v>3.2128514056224895</v>
      </c>
    </row>
    <row r="122" spans="1:33" ht="15" customHeight="1" x14ac:dyDescent="0.2">
      <c r="B122" s="26" t="s">
        <v>308</v>
      </c>
      <c r="F122" s="8">
        <v>175</v>
      </c>
      <c r="G122" s="8">
        <v>20</v>
      </c>
      <c r="H122" s="8">
        <v>155</v>
      </c>
      <c r="I122" s="8">
        <v>109</v>
      </c>
      <c r="J122" s="50">
        <v>107</v>
      </c>
      <c r="K122" s="8">
        <v>22</v>
      </c>
      <c r="L122" s="85">
        <f t="shared" ref="L122:L130" si="109">F122/L$120*100</f>
        <v>12.94378698224852</v>
      </c>
      <c r="M122" s="17">
        <f t="shared" si="106"/>
        <v>2.7210884353741496</v>
      </c>
      <c r="N122" s="4">
        <f t="shared" si="106"/>
        <v>25.121555915721235</v>
      </c>
      <c r="O122" s="4">
        <f t="shared" si="106"/>
        <v>12.733644859813085</v>
      </c>
      <c r="P122" s="4">
        <f t="shared" si="106"/>
        <v>14.323962516733602</v>
      </c>
      <c r="Q122" s="4">
        <f t="shared" si="106"/>
        <v>2.6066350710900474</v>
      </c>
      <c r="V122" s="26" t="s">
        <v>308</v>
      </c>
      <c r="Z122" s="8">
        <f t="shared" ref="Z122:Z130" si="110">K122</f>
        <v>22</v>
      </c>
      <c r="AA122" s="8">
        <f t="shared" si="107"/>
        <v>155</v>
      </c>
      <c r="AB122" s="50">
        <f t="shared" si="108"/>
        <v>107</v>
      </c>
      <c r="AC122" s="85">
        <f t="shared" ref="AC122:AC130" si="111">Q122</f>
        <v>2.6066350710900474</v>
      </c>
      <c r="AD122" s="4">
        <f t="shared" ref="AD122:AD130" si="112">N122</f>
        <v>25.121555915721235</v>
      </c>
      <c r="AE122" s="4">
        <f t="shared" ref="AE122:AE130" si="113">P122</f>
        <v>14.323962516733602</v>
      </c>
    </row>
    <row r="123" spans="1:33" ht="15" customHeight="1" x14ac:dyDescent="0.2">
      <c r="B123" s="26" t="s">
        <v>309</v>
      </c>
      <c r="F123" s="8">
        <v>212</v>
      </c>
      <c r="G123" s="8">
        <v>64</v>
      </c>
      <c r="H123" s="8">
        <v>148</v>
      </c>
      <c r="I123" s="8">
        <v>206</v>
      </c>
      <c r="J123" s="50">
        <v>192</v>
      </c>
      <c r="K123" s="8">
        <v>78</v>
      </c>
      <c r="L123" s="85">
        <f t="shared" si="109"/>
        <v>15.680473372781064</v>
      </c>
      <c r="M123" s="17">
        <f t="shared" si="106"/>
        <v>8.7074829931972779</v>
      </c>
      <c r="N123" s="4">
        <f t="shared" si="106"/>
        <v>23.9870340356564</v>
      </c>
      <c r="O123" s="4">
        <f t="shared" si="106"/>
        <v>24.065420560747665</v>
      </c>
      <c r="P123" s="4">
        <f t="shared" si="106"/>
        <v>25.702811244979916</v>
      </c>
      <c r="Q123" s="4">
        <f t="shared" si="106"/>
        <v>9.24170616113744</v>
      </c>
      <c r="V123" s="26" t="s">
        <v>309</v>
      </c>
      <c r="Z123" s="8">
        <f t="shared" si="110"/>
        <v>78</v>
      </c>
      <c r="AA123" s="8">
        <f t="shared" si="107"/>
        <v>148</v>
      </c>
      <c r="AB123" s="50">
        <f t="shared" si="108"/>
        <v>192</v>
      </c>
      <c r="AC123" s="85">
        <f t="shared" si="111"/>
        <v>9.24170616113744</v>
      </c>
      <c r="AD123" s="4">
        <f t="shared" si="112"/>
        <v>23.9870340356564</v>
      </c>
      <c r="AE123" s="4">
        <f t="shared" si="113"/>
        <v>25.702811244979916</v>
      </c>
    </row>
    <row r="124" spans="1:33" ht="15" customHeight="1" x14ac:dyDescent="0.2">
      <c r="B124" s="26" t="s">
        <v>310</v>
      </c>
      <c r="F124" s="8">
        <v>170</v>
      </c>
      <c r="G124" s="8">
        <v>93</v>
      </c>
      <c r="H124" s="8">
        <v>77</v>
      </c>
      <c r="I124" s="8">
        <v>150</v>
      </c>
      <c r="J124" s="50">
        <v>132</v>
      </c>
      <c r="K124" s="8">
        <v>111</v>
      </c>
      <c r="L124" s="85">
        <f t="shared" si="109"/>
        <v>12.57396449704142</v>
      </c>
      <c r="M124" s="17">
        <f t="shared" si="106"/>
        <v>12.653061224489795</v>
      </c>
      <c r="N124" s="4">
        <f t="shared" si="106"/>
        <v>12.479740680713128</v>
      </c>
      <c r="O124" s="4">
        <f t="shared" si="106"/>
        <v>17.523364485981308</v>
      </c>
      <c r="P124" s="4">
        <f t="shared" si="106"/>
        <v>17.670682730923694</v>
      </c>
      <c r="Q124" s="4">
        <f t="shared" si="106"/>
        <v>13.151658767772512</v>
      </c>
      <c r="V124" s="26" t="s">
        <v>310</v>
      </c>
      <c r="Z124" s="8">
        <f t="shared" si="110"/>
        <v>111</v>
      </c>
      <c r="AA124" s="8">
        <f t="shared" si="107"/>
        <v>77</v>
      </c>
      <c r="AB124" s="50">
        <f t="shared" si="108"/>
        <v>132</v>
      </c>
      <c r="AC124" s="85">
        <f t="shared" si="111"/>
        <v>13.151658767772512</v>
      </c>
      <c r="AD124" s="4">
        <f t="shared" si="112"/>
        <v>12.479740680713128</v>
      </c>
      <c r="AE124" s="4">
        <f t="shared" si="113"/>
        <v>17.670682730923694</v>
      </c>
    </row>
    <row r="125" spans="1:33" ht="15" customHeight="1" x14ac:dyDescent="0.2">
      <c r="B125" s="26" t="s">
        <v>311</v>
      </c>
      <c r="F125" s="8">
        <v>184</v>
      </c>
      <c r="G125" s="8">
        <v>117</v>
      </c>
      <c r="H125" s="8">
        <v>67</v>
      </c>
      <c r="I125" s="8">
        <v>111</v>
      </c>
      <c r="J125" s="50">
        <v>96</v>
      </c>
      <c r="K125" s="8">
        <v>132</v>
      </c>
      <c r="L125" s="85">
        <f t="shared" si="109"/>
        <v>13.609467455621301</v>
      </c>
      <c r="M125" s="17">
        <f t="shared" si="106"/>
        <v>15.918367346938775</v>
      </c>
      <c r="N125" s="4">
        <f t="shared" si="106"/>
        <v>10.858995137763371</v>
      </c>
      <c r="O125" s="4">
        <f t="shared" si="106"/>
        <v>12.967289719626168</v>
      </c>
      <c r="P125" s="4">
        <f t="shared" si="106"/>
        <v>12.851405622489958</v>
      </c>
      <c r="Q125" s="4">
        <f t="shared" si="106"/>
        <v>15.639810426540285</v>
      </c>
      <c r="V125" s="26" t="s">
        <v>311</v>
      </c>
      <c r="Z125" s="8">
        <f t="shared" si="110"/>
        <v>132</v>
      </c>
      <c r="AA125" s="8">
        <f t="shared" si="107"/>
        <v>67</v>
      </c>
      <c r="AB125" s="50">
        <f t="shared" si="108"/>
        <v>96</v>
      </c>
      <c r="AC125" s="85">
        <f t="shared" si="111"/>
        <v>15.639810426540285</v>
      </c>
      <c r="AD125" s="4">
        <f t="shared" si="112"/>
        <v>10.858995137763371</v>
      </c>
      <c r="AE125" s="4">
        <f t="shared" si="113"/>
        <v>12.851405622489958</v>
      </c>
    </row>
    <row r="126" spans="1:33" ht="15" customHeight="1" x14ac:dyDescent="0.2">
      <c r="B126" s="26" t="s">
        <v>312</v>
      </c>
      <c r="F126" s="8">
        <v>195</v>
      </c>
      <c r="G126" s="8">
        <v>160</v>
      </c>
      <c r="H126" s="8">
        <v>35</v>
      </c>
      <c r="I126" s="8">
        <v>107</v>
      </c>
      <c r="J126" s="50">
        <v>89</v>
      </c>
      <c r="K126" s="8">
        <v>178</v>
      </c>
      <c r="L126" s="85">
        <f t="shared" si="109"/>
        <v>14.423076923076922</v>
      </c>
      <c r="M126" s="17">
        <f t="shared" si="106"/>
        <v>21.768707482993197</v>
      </c>
      <c r="N126" s="4">
        <f t="shared" si="106"/>
        <v>5.6726094003241485</v>
      </c>
      <c r="O126" s="4">
        <f t="shared" si="106"/>
        <v>12.5</v>
      </c>
      <c r="P126" s="4">
        <f t="shared" si="106"/>
        <v>11.914323962516733</v>
      </c>
      <c r="Q126" s="4">
        <f t="shared" si="106"/>
        <v>21.09004739336493</v>
      </c>
      <c r="V126" s="26" t="s">
        <v>312</v>
      </c>
      <c r="Z126" s="8">
        <f t="shared" si="110"/>
        <v>178</v>
      </c>
      <c r="AA126" s="8">
        <f t="shared" si="107"/>
        <v>35</v>
      </c>
      <c r="AB126" s="50">
        <f t="shared" si="108"/>
        <v>89</v>
      </c>
      <c r="AC126" s="85">
        <f t="shared" si="111"/>
        <v>21.09004739336493</v>
      </c>
      <c r="AD126" s="4">
        <f t="shared" si="112"/>
        <v>5.6726094003241485</v>
      </c>
      <c r="AE126" s="4">
        <f t="shared" si="113"/>
        <v>11.914323962516733</v>
      </c>
    </row>
    <row r="127" spans="1:33" ht="15" customHeight="1" x14ac:dyDescent="0.2">
      <c r="B127" s="26" t="s">
        <v>313</v>
      </c>
      <c r="F127" s="8">
        <v>205</v>
      </c>
      <c r="G127" s="8">
        <v>172</v>
      </c>
      <c r="H127" s="8">
        <v>33</v>
      </c>
      <c r="I127" s="8">
        <v>93</v>
      </c>
      <c r="J127" s="50">
        <v>69</v>
      </c>
      <c r="K127" s="8">
        <v>196</v>
      </c>
      <c r="L127" s="85">
        <f t="shared" si="109"/>
        <v>15.162721893491124</v>
      </c>
      <c r="M127" s="17">
        <f t="shared" si="106"/>
        <v>23.401360544217688</v>
      </c>
      <c r="N127" s="4">
        <f t="shared" si="106"/>
        <v>5.3484602917341979</v>
      </c>
      <c r="O127" s="4">
        <f t="shared" si="106"/>
        <v>10.864485981308411</v>
      </c>
      <c r="P127" s="4">
        <f t="shared" si="106"/>
        <v>9.236947791164658</v>
      </c>
      <c r="Q127" s="4">
        <f t="shared" si="106"/>
        <v>23.222748815165879</v>
      </c>
      <c r="V127" s="26" t="s">
        <v>313</v>
      </c>
      <c r="Z127" s="8">
        <f t="shared" si="110"/>
        <v>196</v>
      </c>
      <c r="AA127" s="8">
        <f t="shared" si="107"/>
        <v>33</v>
      </c>
      <c r="AB127" s="50">
        <f t="shared" si="108"/>
        <v>69</v>
      </c>
      <c r="AC127" s="85">
        <f t="shared" si="111"/>
        <v>23.222748815165879</v>
      </c>
      <c r="AD127" s="4">
        <f t="shared" si="112"/>
        <v>5.3484602917341979</v>
      </c>
      <c r="AE127" s="4">
        <f t="shared" si="113"/>
        <v>9.236947791164658</v>
      </c>
    </row>
    <row r="128" spans="1:33" ht="15" customHeight="1" x14ac:dyDescent="0.2">
      <c r="B128" s="26" t="s">
        <v>314</v>
      </c>
      <c r="F128" s="8">
        <v>63</v>
      </c>
      <c r="G128" s="8">
        <v>54</v>
      </c>
      <c r="H128" s="8">
        <v>9</v>
      </c>
      <c r="I128" s="8">
        <v>19</v>
      </c>
      <c r="J128" s="50">
        <v>14</v>
      </c>
      <c r="K128" s="8">
        <v>59</v>
      </c>
      <c r="L128" s="85">
        <f t="shared" si="109"/>
        <v>4.659763313609468</v>
      </c>
      <c r="M128" s="17">
        <f t="shared" si="106"/>
        <v>7.3469387755102051</v>
      </c>
      <c r="N128" s="4">
        <f t="shared" si="106"/>
        <v>1.4586709886547813</v>
      </c>
      <c r="O128" s="4">
        <f t="shared" si="106"/>
        <v>2.2196261682242988</v>
      </c>
      <c r="P128" s="4">
        <f t="shared" si="106"/>
        <v>1.8741633199464525</v>
      </c>
      <c r="Q128" s="4">
        <f t="shared" si="106"/>
        <v>6.9905213270142177</v>
      </c>
      <c r="V128" s="26" t="s">
        <v>314</v>
      </c>
      <c r="Z128" s="8">
        <f t="shared" si="110"/>
        <v>59</v>
      </c>
      <c r="AA128" s="8">
        <f t="shared" si="107"/>
        <v>9</v>
      </c>
      <c r="AB128" s="50">
        <f t="shared" si="108"/>
        <v>14</v>
      </c>
      <c r="AC128" s="85">
        <f t="shared" si="111"/>
        <v>6.9905213270142177</v>
      </c>
      <c r="AD128" s="4">
        <f t="shared" si="112"/>
        <v>1.4586709886547813</v>
      </c>
      <c r="AE128" s="4">
        <f t="shared" si="113"/>
        <v>1.8741633199464525</v>
      </c>
    </row>
    <row r="129" spans="1:31" ht="15" customHeight="1" x14ac:dyDescent="0.2">
      <c r="B129" s="26" t="s">
        <v>206</v>
      </c>
      <c r="F129" s="8">
        <v>61</v>
      </c>
      <c r="G129" s="8">
        <v>51</v>
      </c>
      <c r="H129" s="8">
        <v>10</v>
      </c>
      <c r="I129" s="8">
        <v>21</v>
      </c>
      <c r="J129" s="50">
        <v>10</v>
      </c>
      <c r="K129" s="8">
        <v>62</v>
      </c>
      <c r="L129" s="85">
        <f t="shared" si="109"/>
        <v>4.5118343195266277</v>
      </c>
      <c r="M129" s="17">
        <f t="shared" si="106"/>
        <v>6.9387755102040813</v>
      </c>
      <c r="N129" s="4">
        <f t="shared" si="106"/>
        <v>1.6207455429497568</v>
      </c>
      <c r="O129" s="4">
        <f t="shared" si="106"/>
        <v>2.4532710280373831</v>
      </c>
      <c r="P129" s="4">
        <f t="shared" si="106"/>
        <v>1.3386880856760375</v>
      </c>
      <c r="Q129" s="4">
        <f t="shared" si="106"/>
        <v>7.3459715639810419</v>
      </c>
      <c r="V129" s="26" t="s">
        <v>206</v>
      </c>
      <c r="Z129" s="8">
        <f t="shared" si="110"/>
        <v>62</v>
      </c>
      <c r="AA129" s="8">
        <f t="shared" si="107"/>
        <v>10</v>
      </c>
      <c r="AB129" s="50">
        <f t="shared" si="108"/>
        <v>10</v>
      </c>
      <c r="AC129" s="85">
        <f t="shared" si="111"/>
        <v>7.3459715639810419</v>
      </c>
      <c r="AD129" s="4">
        <f t="shared" si="112"/>
        <v>1.6207455429497568</v>
      </c>
      <c r="AE129" s="4">
        <f t="shared" si="113"/>
        <v>1.3386880856760375</v>
      </c>
    </row>
    <row r="130" spans="1:31" ht="15" customHeight="1" x14ac:dyDescent="0.2">
      <c r="B130" s="27" t="s">
        <v>128</v>
      </c>
      <c r="C130" s="28"/>
      <c r="D130" s="28"/>
      <c r="E130" s="28"/>
      <c r="F130" s="9">
        <v>14</v>
      </c>
      <c r="G130" s="9">
        <v>3</v>
      </c>
      <c r="H130" s="9">
        <v>11</v>
      </c>
      <c r="I130" s="9">
        <v>15</v>
      </c>
      <c r="J130" s="55">
        <v>14</v>
      </c>
      <c r="K130" s="9">
        <v>4</v>
      </c>
      <c r="L130" s="87">
        <f t="shared" si="109"/>
        <v>1.0355029585798818</v>
      </c>
      <c r="M130" s="19">
        <f t="shared" si="106"/>
        <v>0.40816326530612246</v>
      </c>
      <c r="N130" s="5">
        <f t="shared" si="106"/>
        <v>1.7828200972447326</v>
      </c>
      <c r="O130" s="5">
        <f t="shared" si="106"/>
        <v>1.7523364485981308</v>
      </c>
      <c r="P130" s="5">
        <f t="shared" si="106"/>
        <v>1.8741633199464525</v>
      </c>
      <c r="Q130" s="5">
        <f t="shared" si="106"/>
        <v>0.47393364928909953</v>
      </c>
      <c r="V130" s="27" t="s">
        <v>128</v>
      </c>
      <c r="W130" s="28"/>
      <c r="X130" s="28"/>
      <c r="Y130" s="28"/>
      <c r="Z130" s="9">
        <f t="shared" si="110"/>
        <v>4</v>
      </c>
      <c r="AA130" s="9">
        <f t="shared" si="107"/>
        <v>11</v>
      </c>
      <c r="AB130" s="55">
        <f t="shared" si="108"/>
        <v>14</v>
      </c>
      <c r="AC130" s="87">
        <f t="shared" si="111"/>
        <v>0.47393364928909953</v>
      </c>
      <c r="AD130" s="5">
        <f t="shared" si="112"/>
        <v>1.7828200972447326</v>
      </c>
      <c r="AE130" s="5">
        <f t="shared" si="113"/>
        <v>1.8741633199464525</v>
      </c>
    </row>
    <row r="131" spans="1:31" ht="15" customHeight="1" x14ac:dyDescent="0.2">
      <c r="B131" s="30" t="s">
        <v>1</v>
      </c>
      <c r="C131" s="21"/>
      <c r="D131" s="21"/>
      <c r="E131" s="22"/>
      <c r="F131" s="31">
        <f t="shared" ref="F131:K131" si="114">SUM(F121:F130)</f>
        <v>1352</v>
      </c>
      <c r="G131" s="31">
        <f t="shared" si="114"/>
        <v>735</v>
      </c>
      <c r="H131" s="31">
        <f t="shared" si="114"/>
        <v>617</v>
      </c>
      <c r="I131" s="31">
        <f t="shared" si="114"/>
        <v>856</v>
      </c>
      <c r="J131" s="51">
        <f t="shared" si="114"/>
        <v>747</v>
      </c>
      <c r="K131" s="31">
        <f t="shared" si="114"/>
        <v>844</v>
      </c>
      <c r="L131" s="86">
        <f t="shared" ref="L131:Q131" si="115">SUM(L121:L130)</f>
        <v>100</v>
      </c>
      <c r="M131" s="18">
        <f t="shared" si="115"/>
        <v>100</v>
      </c>
      <c r="N131" s="6">
        <f t="shared" si="115"/>
        <v>100.00000000000001</v>
      </c>
      <c r="O131" s="6">
        <f t="shared" si="115"/>
        <v>99.999999999999986</v>
      </c>
      <c r="P131" s="6">
        <f t="shared" si="115"/>
        <v>99.999999999999986</v>
      </c>
      <c r="Q131" s="6">
        <f t="shared" si="115"/>
        <v>99.999999999999986</v>
      </c>
      <c r="V131" s="30" t="s">
        <v>1</v>
      </c>
      <c r="W131" s="21"/>
      <c r="X131" s="21"/>
      <c r="Y131" s="22"/>
      <c r="Z131" s="31">
        <f t="shared" ref="Z131:AE131" si="116">SUM(Z121:Z130)</f>
        <v>844</v>
      </c>
      <c r="AA131" s="31">
        <f t="shared" si="116"/>
        <v>617</v>
      </c>
      <c r="AB131" s="51">
        <f t="shared" si="116"/>
        <v>747</v>
      </c>
      <c r="AC131" s="86">
        <f t="shared" si="116"/>
        <v>99.999999999999986</v>
      </c>
      <c r="AD131" s="6">
        <f t="shared" si="116"/>
        <v>100.00000000000001</v>
      </c>
      <c r="AE131" s="6">
        <f t="shared" si="116"/>
        <v>99.999999999999986</v>
      </c>
    </row>
    <row r="132" spans="1:31" ht="15" customHeight="1" x14ac:dyDescent="0.2">
      <c r="B132" s="30" t="s">
        <v>207</v>
      </c>
      <c r="C132" s="21"/>
      <c r="D132" s="21"/>
      <c r="E132" s="22"/>
      <c r="F132" s="32">
        <v>45.889387144992526</v>
      </c>
      <c r="G132" s="32">
        <v>59.147540983606561</v>
      </c>
      <c r="H132" s="32">
        <v>29.874587458745875</v>
      </c>
      <c r="I132" s="32">
        <v>38.958382877526752</v>
      </c>
      <c r="J132" s="32">
        <v>36.504774897680761</v>
      </c>
      <c r="K132" s="32">
        <v>58.692857142857143</v>
      </c>
      <c r="V132" s="30" t="s">
        <v>207</v>
      </c>
      <c r="W132" s="21"/>
      <c r="X132" s="21"/>
      <c r="Y132" s="22"/>
      <c r="Z132" s="32">
        <f>K132</f>
        <v>58.692857142857143</v>
      </c>
      <c r="AA132" s="32">
        <f>H132</f>
        <v>29.874587458745875</v>
      </c>
      <c r="AB132" s="32">
        <f>J132</f>
        <v>36.504774897680761</v>
      </c>
    </row>
    <row r="133" spans="1:31" ht="15" customHeight="1" x14ac:dyDescent="0.2">
      <c r="B133" s="30" t="s">
        <v>208</v>
      </c>
      <c r="C133" s="21"/>
      <c r="D133" s="21"/>
      <c r="E133" s="22"/>
      <c r="F133" s="31">
        <v>412</v>
      </c>
      <c r="G133" s="31">
        <v>412</v>
      </c>
      <c r="H133" s="31">
        <v>252</v>
      </c>
      <c r="I133" s="31">
        <v>188</v>
      </c>
      <c r="J133" s="31">
        <v>168</v>
      </c>
      <c r="K133" s="31">
        <v>412</v>
      </c>
      <c r="V133" s="30" t="s">
        <v>208</v>
      </c>
      <c r="W133" s="21"/>
      <c r="X133" s="21"/>
      <c r="Y133" s="22"/>
      <c r="Z133" s="31">
        <f>K133</f>
        <v>412</v>
      </c>
      <c r="AA133" s="31">
        <f>H133</f>
        <v>252</v>
      </c>
      <c r="AB133" s="31">
        <f>J133</f>
        <v>168</v>
      </c>
    </row>
    <row r="134" spans="1:31" ht="15" customHeight="1" x14ac:dyDescent="0.2">
      <c r="B134" s="30" t="s">
        <v>209</v>
      </c>
      <c r="C134" s="21"/>
      <c r="D134" s="21"/>
      <c r="E134" s="22"/>
      <c r="F134" s="31">
        <v>3</v>
      </c>
      <c r="G134" s="31">
        <v>6</v>
      </c>
      <c r="H134" s="31">
        <v>3</v>
      </c>
      <c r="I134" s="31">
        <v>4</v>
      </c>
      <c r="J134" s="31">
        <v>4</v>
      </c>
      <c r="K134" s="31">
        <v>4</v>
      </c>
      <c r="V134" s="30" t="s">
        <v>209</v>
      </c>
      <c r="W134" s="21"/>
      <c r="X134" s="21"/>
      <c r="Y134" s="22"/>
      <c r="Z134" s="31">
        <f>K134</f>
        <v>4</v>
      </c>
      <c r="AA134" s="31">
        <f>H134</f>
        <v>3</v>
      </c>
      <c r="AB134" s="31">
        <f>J134</f>
        <v>4</v>
      </c>
    </row>
    <row r="135" spans="1:31" ht="15" customHeight="1" x14ac:dyDescent="0.2">
      <c r="B135" s="45"/>
      <c r="C135" s="36"/>
      <c r="D135" s="36"/>
      <c r="E135" s="36"/>
      <c r="F135" s="41"/>
      <c r="I135" s="41"/>
      <c r="K135" s="41"/>
      <c r="M135" s="41"/>
      <c r="P135" s="41"/>
      <c r="Q135" s="41"/>
      <c r="V135" s="45"/>
      <c r="W135" s="36"/>
      <c r="X135" s="36"/>
      <c r="Y135" s="36"/>
      <c r="Z135" s="41"/>
      <c r="AE135" s="41"/>
    </row>
    <row r="136" spans="1:31" ht="15" customHeight="1" x14ac:dyDescent="0.2">
      <c r="A136" s="1" t="s">
        <v>655</v>
      </c>
      <c r="B136" s="15"/>
      <c r="V136" s="15"/>
    </row>
    <row r="137" spans="1:31" ht="13.75" customHeight="1" x14ac:dyDescent="0.2">
      <c r="B137" s="47"/>
      <c r="C137" s="25"/>
      <c r="D137" s="25"/>
      <c r="E137" s="25"/>
      <c r="F137" s="242"/>
      <c r="G137" s="243"/>
      <c r="H137" s="66" t="s">
        <v>2</v>
      </c>
      <c r="I137" s="66"/>
      <c r="J137" s="243"/>
      <c r="K137" s="243"/>
      <c r="L137" s="244"/>
      <c r="M137" s="243"/>
      <c r="N137" s="66" t="s">
        <v>3</v>
      </c>
      <c r="O137" s="66"/>
      <c r="P137" s="243"/>
      <c r="Q137" s="245"/>
      <c r="V137" s="47"/>
      <c r="W137" s="25"/>
      <c r="X137" s="25"/>
      <c r="Y137" s="25"/>
      <c r="Z137" s="60"/>
      <c r="AA137" s="63" t="s">
        <v>2</v>
      </c>
      <c r="AB137" s="66"/>
      <c r="AC137" s="82"/>
      <c r="AD137" s="63" t="s">
        <v>3</v>
      </c>
      <c r="AE137" s="64"/>
    </row>
    <row r="138" spans="1:31" ht="22.75" customHeight="1" x14ac:dyDescent="0.2">
      <c r="B138" s="26"/>
      <c r="E138" s="56"/>
      <c r="F138" s="73" t="s">
        <v>356</v>
      </c>
      <c r="G138" s="73" t="s">
        <v>170</v>
      </c>
      <c r="H138" s="73" t="s">
        <v>171</v>
      </c>
      <c r="I138" s="73" t="s">
        <v>357</v>
      </c>
      <c r="J138" s="78" t="s">
        <v>173</v>
      </c>
      <c r="K138" s="73" t="s">
        <v>500</v>
      </c>
      <c r="L138" s="81" t="s">
        <v>356</v>
      </c>
      <c r="M138" s="73" t="s">
        <v>170</v>
      </c>
      <c r="N138" s="73" t="s">
        <v>171</v>
      </c>
      <c r="O138" s="73" t="s">
        <v>357</v>
      </c>
      <c r="P138" s="73" t="s">
        <v>173</v>
      </c>
      <c r="Q138" s="73" t="s">
        <v>500</v>
      </c>
      <c r="V138" s="26"/>
      <c r="Y138" s="56"/>
      <c r="Z138" s="73" t="s">
        <v>450</v>
      </c>
      <c r="AA138" s="73" t="s">
        <v>171</v>
      </c>
      <c r="AB138" s="78" t="s">
        <v>173</v>
      </c>
      <c r="AC138" s="81" t="s">
        <v>450</v>
      </c>
      <c r="AD138" s="73" t="s">
        <v>171</v>
      </c>
      <c r="AE138" s="73" t="s">
        <v>173</v>
      </c>
    </row>
    <row r="139" spans="1:31" ht="12" customHeight="1" x14ac:dyDescent="0.2">
      <c r="B139" s="27"/>
      <c r="C139" s="28"/>
      <c r="D139" s="28"/>
      <c r="E139" s="57"/>
      <c r="F139" s="29"/>
      <c r="G139" s="29"/>
      <c r="H139" s="29"/>
      <c r="I139" s="29"/>
      <c r="J139" s="49"/>
      <c r="K139" s="29"/>
      <c r="L139" s="83">
        <f t="shared" ref="L139" si="117">F$13</f>
        <v>1352</v>
      </c>
      <c r="M139" s="2">
        <f t="shared" ref="M139" si="118">G$13</f>
        <v>735</v>
      </c>
      <c r="N139" s="2">
        <f t="shared" ref="N139" si="119">H$13</f>
        <v>617</v>
      </c>
      <c r="O139" s="2">
        <f t="shared" ref="O139" si="120">I$13</f>
        <v>856</v>
      </c>
      <c r="P139" s="2">
        <f t="shared" ref="P139" si="121">J$13</f>
        <v>747</v>
      </c>
      <c r="Q139" s="2">
        <f t="shared" ref="Q139" si="122">K$13</f>
        <v>844</v>
      </c>
      <c r="V139" s="27"/>
      <c r="W139" s="28"/>
      <c r="X139" s="28"/>
      <c r="Y139" s="57"/>
      <c r="Z139" s="29"/>
      <c r="AA139" s="29"/>
      <c r="AB139" s="49"/>
      <c r="AC139" s="83">
        <f>Q139</f>
        <v>844</v>
      </c>
      <c r="AD139" s="2">
        <f>N139</f>
        <v>617</v>
      </c>
      <c r="AE139" s="2">
        <f>P139</f>
        <v>747</v>
      </c>
    </row>
    <row r="140" spans="1:31" ht="15" customHeight="1" x14ac:dyDescent="0.2">
      <c r="B140" s="26" t="s">
        <v>618</v>
      </c>
      <c r="F140" s="7">
        <v>317</v>
      </c>
      <c r="G140" s="7">
        <v>47</v>
      </c>
      <c r="H140" s="7">
        <v>270</v>
      </c>
      <c r="I140" s="7">
        <v>1</v>
      </c>
      <c r="J140" s="79">
        <v>1</v>
      </c>
      <c r="K140" s="7">
        <v>47</v>
      </c>
      <c r="L140" s="84">
        <f>F140/L$139*100</f>
        <v>23.446745562130179</v>
      </c>
      <c r="M140" s="75">
        <f t="shared" ref="M140:Q145" si="123">G140/M$139*100</f>
        <v>6.3945578231292517</v>
      </c>
      <c r="N140" s="3">
        <f t="shared" si="123"/>
        <v>43.760129659643439</v>
      </c>
      <c r="O140" s="3">
        <f t="shared" si="123"/>
        <v>0.11682242990654204</v>
      </c>
      <c r="P140" s="3">
        <f t="shared" si="123"/>
        <v>0.13386880856760375</v>
      </c>
      <c r="Q140" s="3">
        <f t="shared" si="123"/>
        <v>5.5687203791469191</v>
      </c>
      <c r="V140" s="26" t="s">
        <v>154</v>
      </c>
      <c r="Z140" s="7">
        <f>K140</f>
        <v>47</v>
      </c>
      <c r="AA140" s="7">
        <f t="shared" ref="AA140:AA145" si="124">H140</f>
        <v>270</v>
      </c>
      <c r="AB140" s="79">
        <f t="shared" ref="AB140:AB145" si="125">J140</f>
        <v>1</v>
      </c>
      <c r="AC140" s="84">
        <f>Q140</f>
        <v>5.5687203791469191</v>
      </c>
      <c r="AD140" s="3">
        <f>N140</f>
        <v>43.760129659643439</v>
      </c>
      <c r="AE140" s="3">
        <f>P140</f>
        <v>0.13386880856760375</v>
      </c>
    </row>
    <row r="141" spans="1:31" ht="15" customHeight="1" x14ac:dyDescent="0.2">
      <c r="B141" s="26" t="s">
        <v>149</v>
      </c>
      <c r="F141" s="8">
        <v>44</v>
      </c>
      <c r="G141" s="8">
        <v>14</v>
      </c>
      <c r="H141" s="8">
        <v>30</v>
      </c>
      <c r="I141" s="8">
        <v>1</v>
      </c>
      <c r="J141" s="50">
        <v>1</v>
      </c>
      <c r="K141" s="8">
        <v>14</v>
      </c>
      <c r="L141" s="85">
        <f t="shared" ref="L141:L145" si="126">F141/L$139*100</f>
        <v>3.2544378698224854</v>
      </c>
      <c r="M141" s="17">
        <f t="shared" si="123"/>
        <v>1.9047619047619049</v>
      </c>
      <c r="N141" s="4">
        <f t="shared" si="123"/>
        <v>4.8622366288492707</v>
      </c>
      <c r="O141" s="4">
        <f t="shared" si="123"/>
        <v>0.11682242990654204</v>
      </c>
      <c r="P141" s="4">
        <f t="shared" si="123"/>
        <v>0.13386880856760375</v>
      </c>
      <c r="Q141" s="4">
        <f t="shared" si="123"/>
        <v>1.6587677725118484</v>
      </c>
      <c r="V141" s="26" t="s">
        <v>149</v>
      </c>
      <c r="Z141" s="8">
        <f t="shared" ref="Z141:Z145" si="127">K141</f>
        <v>14</v>
      </c>
      <c r="AA141" s="8">
        <f t="shared" si="124"/>
        <v>30</v>
      </c>
      <c r="AB141" s="50">
        <f t="shared" si="125"/>
        <v>1</v>
      </c>
      <c r="AC141" s="85">
        <f t="shared" ref="AC141:AC145" si="128">Q141</f>
        <v>1.6587677725118484</v>
      </c>
      <c r="AD141" s="4">
        <f t="shared" ref="AD141:AD145" si="129">N141</f>
        <v>4.8622366288492707</v>
      </c>
      <c r="AE141" s="4">
        <f t="shared" ref="AE141:AE145" si="130">P141</f>
        <v>0.13386880856760375</v>
      </c>
    </row>
    <row r="142" spans="1:31" ht="15" customHeight="1" x14ac:dyDescent="0.2">
      <c r="B142" s="26" t="s">
        <v>619</v>
      </c>
      <c r="F142" s="8">
        <v>33</v>
      </c>
      <c r="G142" s="8">
        <v>11</v>
      </c>
      <c r="H142" s="8">
        <v>22</v>
      </c>
      <c r="I142" s="8">
        <v>0</v>
      </c>
      <c r="J142" s="50">
        <v>0</v>
      </c>
      <c r="K142" s="8">
        <v>11</v>
      </c>
      <c r="L142" s="85">
        <f t="shared" si="126"/>
        <v>2.440828402366864</v>
      </c>
      <c r="M142" s="17">
        <f t="shared" si="123"/>
        <v>1.4965986394557822</v>
      </c>
      <c r="N142" s="4">
        <f t="shared" si="123"/>
        <v>3.5656401944894651</v>
      </c>
      <c r="O142" s="4">
        <f t="shared" si="123"/>
        <v>0</v>
      </c>
      <c r="P142" s="4">
        <f t="shared" si="123"/>
        <v>0</v>
      </c>
      <c r="Q142" s="4">
        <f t="shared" si="123"/>
        <v>1.3033175355450237</v>
      </c>
      <c r="V142" s="26" t="s">
        <v>619</v>
      </c>
      <c r="Z142" s="8">
        <f t="shared" si="127"/>
        <v>11</v>
      </c>
      <c r="AA142" s="8">
        <f t="shared" si="124"/>
        <v>22</v>
      </c>
      <c r="AB142" s="50">
        <f t="shared" si="125"/>
        <v>0</v>
      </c>
      <c r="AC142" s="85">
        <f t="shared" si="128"/>
        <v>1.3033175355450237</v>
      </c>
      <c r="AD142" s="4">
        <f t="shared" si="129"/>
        <v>3.5656401944894651</v>
      </c>
      <c r="AE142" s="4">
        <f t="shared" si="130"/>
        <v>0</v>
      </c>
    </row>
    <row r="143" spans="1:31" ht="15" customHeight="1" x14ac:dyDescent="0.2">
      <c r="B143" s="26" t="s">
        <v>617</v>
      </c>
      <c r="F143" s="8">
        <v>52</v>
      </c>
      <c r="G143" s="8">
        <v>24</v>
      </c>
      <c r="H143" s="8">
        <v>28</v>
      </c>
      <c r="I143" s="8">
        <v>10</v>
      </c>
      <c r="J143" s="50">
        <v>8</v>
      </c>
      <c r="K143" s="8">
        <v>26</v>
      </c>
      <c r="L143" s="85">
        <f t="shared" si="126"/>
        <v>3.8461538461538463</v>
      </c>
      <c r="M143" s="17">
        <f t="shared" si="123"/>
        <v>3.2653061224489797</v>
      </c>
      <c r="N143" s="4">
        <f t="shared" si="123"/>
        <v>4.5380875202593192</v>
      </c>
      <c r="O143" s="4">
        <f t="shared" si="123"/>
        <v>1.1682242990654206</v>
      </c>
      <c r="P143" s="4">
        <f t="shared" si="123"/>
        <v>1.07095046854083</v>
      </c>
      <c r="Q143" s="4">
        <f t="shared" si="123"/>
        <v>3.080568720379147</v>
      </c>
      <c r="V143" s="26" t="s">
        <v>617</v>
      </c>
      <c r="Z143" s="8">
        <f t="shared" si="127"/>
        <v>26</v>
      </c>
      <c r="AA143" s="8">
        <f t="shared" si="124"/>
        <v>28</v>
      </c>
      <c r="AB143" s="50">
        <f t="shared" si="125"/>
        <v>8</v>
      </c>
      <c r="AC143" s="85">
        <f t="shared" si="128"/>
        <v>3.080568720379147</v>
      </c>
      <c r="AD143" s="4">
        <f t="shared" si="129"/>
        <v>4.5380875202593192</v>
      </c>
      <c r="AE143" s="4">
        <f t="shared" si="130"/>
        <v>1.07095046854083</v>
      </c>
    </row>
    <row r="144" spans="1:31" ht="15" customHeight="1" x14ac:dyDescent="0.2">
      <c r="B144" s="26" t="s">
        <v>620</v>
      </c>
      <c r="F144" s="8">
        <v>869</v>
      </c>
      <c r="G144" s="8">
        <v>631</v>
      </c>
      <c r="H144" s="8">
        <v>238</v>
      </c>
      <c r="I144" s="8">
        <v>819</v>
      </c>
      <c r="J144" s="50">
        <v>713</v>
      </c>
      <c r="K144" s="8">
        <v>737</v>
      </c>
      <c r="L144" s="85">
        <f t="shared" si="126"/>
        <v>64.275147928994087</v>
      </c>
      <c r="M144" s="17">
        <f t="shared" si="123"/>
        <v>85.850340136054427</v>
      </c>
      <c r="N144" s="4">
        <f t="shared" si="123"/>
        <v>38.573743922204216</v>
      </c>
      <c r="O144" s="4">
        <f t="shared" si="123"/>
        <v>95.677570093457945</v>
      </c>
      <c r="P144" s="4">
        <f t="shared" si="123"/>
        <v>95.448460508701473</v>
      </c>
      <c r="Q144" s="4">
        <f t="shared" si="123"/>
        <v>87.322274881516591</v>
      </c>
      <c r="V144" s="26" t="s">
        <v>140</v>
      </c>
      <c r="Z144" s="8">
        <f t="shared" si="127"/>
        <v>737</v>
      </c>
      <c r="AA144" s="8">
        <f t="shared" si="124"/>
        <v>238</v>
      </c>
      <c r="AB144" s="50">
        <f t="shared" si="125"/>
        <v>713</v>
      </c>
      <c r="AC144" s="85">
        <f t="shared" si="128"/>
        <v>87.322274881516591</v>
      </c>
      <c r="AD144" s="4">
        <f t="shared" si="129"/>
        <v>38.573743922204216</v>
      </c>
      <c r="AE144" s="4">
        <f t="shared" si="130"/>
        <v>95.448460508701473</v>
      </c>
    </row>
    <row r="145" spans="1:31" ht="15" customHeight="1" x14ac:dyDescent="0.2">
      <c r="B145" s="27" t="s">
        <v>128</v>
      </c>
      <c r="C145" s="28"/>
      <c r="D145" s="28"/>
      <c r="E145" s="28"/>
      <c r="F145" s="9">
        <v>37</v>
      </c>
      <c r="G145" s="9">
        <v>8</v>
      </c>
      <c r="H145" s="9">
        <v>29</v>
      </c>
      <c r="I145" s="9">
        <v>25</v>
      </c>
      <c r="J145" s="55">
        <v>24</v>
      </c>
      <c r="K145" s="9">
        <v>9</v>
      </c>
      <c r="L145" s="87">
        <f t="shared" si="126"/>
        <v>2.7366863905325447</v>
      </c>
      <c r="M145" s="19">
        <f t="shared" si="123"/>
        <v>1.0884353741496597</v>
      </c>
      <c r="N145" s="5">
        <f t="shared" si="123"/>
        <v>4.7001620745542949</v>
      </c>
      <c r="O145" s="5">
        <f t="shared" si="123"/>
        <v>2.9205607476635516</v>
      </c>
      <c r="P145" s="5">
        <f t="shared" si="123"/>
        <v>3.2128514056224895</v>
      </c>
      <c r="Q145" s="5">
        <f t="shared" si="123"/>
        <v>1.066350710900474</v>
      </c>
      <c r="V145" s="27" t="s">
        <v>128</v>
      </c>
      <c r="W145" s="28"/>
      <c r="X145" s="28"/>
      <c r="Y145" s="28"/>
      <c r="Z145" s="9">
        <f t="shared" si="127"/>
        <v>9</v>
      </c>
      <c r="AA145" s="9">
        <f t="shared" si="124"/>
        <v>29</v>
      </c>
      <c r="AB145" s="55">
        <f t="shared" si="125"/>
        <v>24</v>
      </c>
      <c r="AC145" s="87">
        <f t="shared" si="128"/>
        <v>1.066350710900474</v>
      </c>
      <c r="AD145" s="5">
        <f t="shared" si="129"/>
        <v>4.7001620745542949</v>
      </c>
      <c r="AE145" s="5">
        <f t="shared" si="130"/>
        <v>3.2128514056224895</v>
      </c>
    </row>
    <row r="146" spans="1:31" ht="15" customHeight="1" x14ac:dyDescent="0.2">
      <c r="B146" s="30" t="s">
        <v>1</v>
      </c>
      <c r="C146" s="21"/>
      <c r="D146" s="21"/>
      <c r="E146" s="22"/>
      <c r="F146" s="31">
        <f t="shared" ref="F146:Q146" si="131">SUM(F140:F145)</f>
        <v>1352</v>
      </c>
      <c r="G146" s="31">
        <f t="shared" si="131"/>
        <v>735</v>
      </c>
      <c r="H146" s="31">
        <f t="shared" si="131"/>
        <v>617</v>
      </c>
      <c r="I146" s="31">
        <f t="shared" si="131"/>
        <v>856</v>
      </c>
      <c r="J146" s="51">
        <f t="shared" si="131"/>
        <v>747</v>
      </c>
      <c r="K146" s="31">
        <f t="shared" si="131"/>
        <v>844</v>
      </c>
      <c r="L146" s="86">
        <f t="shared" si="131"/>
        <v>100</v>
      </c>
      <c r="M146" s="18">
        <f t="shared" si="131"/>
        <v>100</v>
      </c>
      <c r="N146" s="6">
        <f t="shared" si="131"/>
        <v>100.00000000000001</v>
      </c>
      <c r="O146" s="6">
        <f t="shared" si="131"/>
        <v>100</v>
      </c>
      <c r="P146" s="6">
        <f t="shared" si="131"/>
        <v>100</v>
      </c>
      <c r="Q146" s="6">
        <f t="shared" si="131"/>
        <v>100.00000000000001</v>
      </c>
      <c r="V146" s="30" t="s">
        <v>1</v>
      </c>
      <c r="W146" s="21"/>
      <c r="X146" s="21"/>
      <c r="Y146" s="22"/>
      <c r="Z146" s="31">
        <f t="shared" ref="Z146:AE146" si="132">SUM(Z140:Z145)</f>
        <v>844</v>
      </c>
      <c r="AA146" s="31">
        <f t="shared" si="132"/>
        <v>617</v>
      </c>
      <c r="AB146" s="51">
        <f t="shared" si="132"/>
        <v>747</v>
      </c>
      <c r="AC146" s="86">
        <f t="shared" si="132"/>
        <v>100.00000000000001</v>
      </c>
      <c r="AD146" s="6">
        <f t="shared" si="132"/>
        <v>100.00000000000001</v>
      </c>
      <c r="AE146" s="6">
        <f t="shared" si="132"/>
        <v>100</v>
      </c>
    </row>
    <row r="147" spans="1:31" ht="15" customHeight="1" x14ac:dyDescent="0.2">
      <c r="B147" s="30" t="s">
        <v>603</v>
      </c>
      <c r="C147" s="21"/>
      <c r="D147" s="21"/>
      <c r="E147" s="22"/>
      <c r="F147" s="32">
        <v>70.867812456056782</v>
      </c>
      <c r="G147" s="32">
        <v>90.443771907183844</v>
      </c>
      <c r="H147" s="32">
        <v>46.664202726516969</v>
      </c>
      <c r="I147" s="32">
        <v>99.702408413040359</v>
      </c>
      <c r="J147" s="32">
        <v>99.670304236051322</v>
      </c>
      <c r="K147" s="32">
        <v>91.669094137837249</v>
      </c>
      <c r="V147" s="30" t="s">
        <v>207</v>
      </c>
      <c r="W147" s="21"/>
      <c r="X147" s="21"/>
      <c r="Y147" s="22"/>
      <c r="Z147" s="32">
        <f>K147</f>
        <v>91.669094137837249</v>
      </c>
      <c r="AA147" s="32">
        <f>H147</f>
        <v>46.664202726516969</v>
      </c>
      <c r="AB147" s="32">
        <f>J147</f>
        <v>99.670304236051322</v>
      </c>
    </row>
    <row r="148" spans="1:31" ht="15" customHeight="1" x14ac:dyDescent="0.2">
      <c r="B148" s="30" t="s">
        <v>604</v>
      </c>
      <c r="C148" s="21"/>
      <c r="D148" s="21"/>
      <c r="E148" s="22"/>
      <c r="F148" s="32">
        <v>93.377929238191058</v>
      </c>
      <c r="G148" s="32">
        <v>96.695032612533311</v>
      </c>
      <c r="H148" s="32">
        <v>86.284752211295526</v>
      </c>
      <c r="I148" s="32">
        <v>99.822531796670532</v>
      </c>
      <c r="J148" s="32">
        <v>99.808351748843634</v>
      </c>
      <c r="K148" s="32">
        <v>97.136667011540737</v>
      </c>
      <c r="V148" s="45"/>
      <c r="W148" s="36"/>
      <c r="X148" s="36"/>
      <c r="Y148" s="36"/>
      <c r="Z148" s="158"/>
      <c r="AA148" s="158"/>
      <c r="AB148" s="158"/>
    </row>
    <row r="149" spans="1:31" ht="15" customHeight="1" x14ac:dyDescent="0.2">
      <c r="B149" s="45"/>
      <c r="C149" s="36"/>
      <c r="D149" s="36"/>
      <c r="E149" s="36"/>
      <c r="F149" s="41"/>
      <c r="I149" s="41"/>
      <c r="K149" s="41"/>
      <c r="M149" s="41"/>
      <c r="P149" s="41"/>
      <c r="Q149" s="41"/>
      <c r="V149" s="45"/>
      <c r="W149" s="36"/>
      <c r="X149" s="36"/>
      <c r="Y149" s="36"/>
      <c r="Z149" s="41"/>
      <c r="AE149" s="41"/>
    </row>
    <row r="150" spans="1:31" ht="15" customHeight="1" x14ac:dyDescent="0.2">
      <c r="A150" s="1" t="s">
        <v>656</v>
      </c>
      <c r="B150" s="15"/>
      <c r="V150" s="15"/>
    </row>
    <row r="151" spans="1:31" ht="13.75" customHeight="1" x14ac:dyDescent="0.2">
      <c r="B151" s="47"/>
      <c r="C151" s="25"/>
      <c r="D151" s="25"/>
      <c r="E151" s="25"/>
      <c r="F151" s="242"/>
      <c r="G151" s="243"/>
      <c r="H151" s="66" t="s">
        <v>2</v>
      </c>
      <c r="I151" s="66"/>
      <c r="J151" s="243"/>
      <c r="K151" s="243"/>
      <c r="L151" s="244"/>
      <c r="M151" s="243"/>
      <c r="N151" s="66" t="s">
        <v>3</v>
      </c>
      <c r="O151" s="66"/>
      <c r="P151" s="243"/>
      <c r="Q151" s="245"/>
      <c r="V151" s="47"/>
      <c r="W151" s="25"/>
      <c r="X151" s="25"/>
      <c r="Y151" s="25"/>
      <c r="Z151" s="60"/>
      <c r="AA151" s="63" t="s">
        <v>2</v>
      </c>
      <c r="AB151" s="66"/>
      <c r="AC151" s="82"/>
      <c r="AD151" s="63" t="s">
        <v>3</v>
      </c>
      <c r="AE151" s="64"/>
    </row>
    <row r="152" spans="1:31" ht="22.75" customHeight="1" x14ac:dyDescent="0.2">
      <c r="B152" s="26"/>
      <c r="E152" s="56"/>
      <c r="F152" s="73" t="s">
        <v>356</v>
      </c>
      <c r="G152" s="73" t="s">
        <v>170</v>
      </c>
      <c r="H152" s="73" t="s">
        <v>171</v>
      </c>
      <c r="I152" s="73" t="s">
        <v>357</v>
      </c>
      <c r="J152" s="78" t="s">
        <v>173</v>
      </c>
      <c r="K152" s="73" t="s">
        <v>500</v>
      </c>
      <c r="L152" s="81" t="s">
        <v>356</v>
      </c>
      <c r="M152" s="73" t="s">
        <v>170</v>
      </c>
      <c r="N152" s="73" t="s">
        <v>171</v>
      </c>
      <c r="O152" s="73" t="s">
        <v>357</v>
      </c>
      <c r="P152" s="73" t="s">
        <v>173</v>
      </c>
      <c r="Q152" s="73" t="s">
        <v>500</v>
      </c>
      <c r="V152" s="26"/>
      <c r="Y152" s="56"/>
      <c r="Z152" s="73" t="s">
        <v>450</v>
      </c>
      <c r="AA152" s="73" t="s">
        <v>171</v>
      </c>
      <c r="AB152" s="78" t="s">
        <v>173</v>
      </c>
      <c r="AC152" s="81" t="s">
        <v>450</v>
      </c>
      <c r="AD152" s="73" t="s">
        <v>171</v>
      </c>
      <c r="AE152" s="73" t="s">
        <v>173</v>
      </c>
    </row>
    <row r="153" spans="1:31" ht="12" customHeight="1" x14ac:dyDescent="0.2">
      <c r="B153" s="27"/>
      <c r="C153" s="28"/>
      <c r="D153" s="28"/>
      <c r="E153" s="57"/>
      <c r="F153" s="29"/>
      <c r="G153" s="29"/>
      <c r="H153" s="29"/>
      <c r="I153" s="29"/>
      <c r="J153" s="49"/>
      <c r="K153" s="29"/>
      <c r="L153" s="83">
        <f t="shared" ref="L153:Q153" si="133">F$13</f>
        <v>1352</v>
      </c>
      <c r="M153" s="2">
        <f t="shared" si="133"/>
        <v>735</v>
      </c>
      <c r="N153" s="2">
        <f t="shared" si="133"/>
        <v>617</v>
      </c>
      <c r="O153" s="2">
        <f t="shared" si="133"/>
        <v>856</v>
      </c>
      <c r="P153" s="2">
        <f t="shared" si="133"/>
        <v>747</v>
      </c>
      <c r="Q153" s="2">
        <f t="shared" si="133"/>
        <v>844</v>
      </c>
      <c r="V153" s="27"/>
      <c r="W153" s="28"/>
      <c r="X153" s="28"/>
      <c r="Y153" s="57"/>
      <c r="Z153" s="29"/>
      <c r="AA153" s="29"/>
      <c r="AB153" s="49"/>
      <c r="AC153" s="83">
        <f>Q153</f>
        <v>844</v>
      </c>
      <c r="AD153" s="2">
        <f>N153</f>
        <v>617</v>
      </c>
      <c r="AE153" s="2">
        <f>P153</f>
        <v>747</v>
      </c>
    </row>
    <row r="154" spans="1:31" ht="15" customHeight="1" x14ac:dyDescent="0.2">
      <c r="B154" s="26" t="s">
        <v>205</v>
      </c>
      <c r="F154" s="7">
        <v>90</v>
      </c>
      <c r="G154" s="7">
        <v>2</v>
      </c>
      <c r="H154" s="7">
        <v>88</v>
      </c>
      <c r="I154" s="7">
        <v>42</v>
      </c>
      <c r="J154" s="79">
        <v>41</v>
      </c>
      <c r="K154" s="7">
        <v>3</v>
      </c>
      <c r="L154" s="84">
        <f>F154/L$153*100</f>
        <v>6.6568047337278111</v>
      </c>
      <c r="M154" s="75">
        <f t="shared" ref="M154:Q163" si="134">G154/M$153*100</f>
        <v>0.27210884353741494</v>
      </c>
      <c r="N154" s="3">
        <f t="shared" si="134"/>
        <v>14.26256077795786</v>
      </c>
      <c r="O154" s="3">
        <f t="shared" si="134"/>
        <v>4.9065420560747661</v>
      </c>
      <c r="P154" s="3">
        <f t="shared" si="134"/>
        <v>5.4886211512717535</v>
      </c>
      <c r="Q154" s="3">
        <f t="shared" si="134"/>
        <v>0.35545023696682465</v>
      </c>
      <c r="V154" s="26" t="s">
        <v>205</v>
      </c>
      <c r="Z154" s="7">
        <f>K154</f>
        <v>3</v>
      </c>
      <c r="AA154" s="7">
        <f t="shared" ref="AA154:AA163" si="135">H154</f>
        <v>88</v>
      </c>
      <c r="AB154" s="79">
        <f t="shared" ref="AB154:AB163" si="136">J154</f>
        <v>41</v>
      </c>
      <c r="AC154" s="84">
        <f>Q154</f>
        <v>0.35545023696682465</v>
      </c>
      <c r="AD154" s="3">
        <f>N154</f>
        <v>14.26256077795786</v>
      </c>
      <c r="AE154" s="3">
        <f>P154</f>
        <v>5.4886211512717535</v>
      </c>
    </row>
    <row r="155" spans="1:31" ht="15" customHeight="1" x14ac:dyDescent="0.2">
      <c r="B155" s="26" t="s">
        <v>308</v>
      </c>
      <c r="F155" s="8">
        <v>203</v>
      </c>
      <c r="G155" s="8">
        <v>25</v>
      </c>
      <c r="H155" s="8">
        <v>178</v>
      </c>
      <c r="I155" s="8">
        <v>134</v>
      </c>
      <c r="J155" s="50">
        <v>132</v>
      </c>
      <c r="K155" s="8">
        <v>27</v>
      </c>
      <c r="L155" s="85">
        <f t="shared" ref="L155:L163" si="137">F155/L$153*100</f>
        <v>15.014792899408283</v>
      </c>
      <c r="M155" s="17">
        <f t="shared" si="134"/>
        <v>3.4013605442176873</v>
      </c>
      <c r="N155" s="4">
        <f t="shared" si="134"/>
        <v>28.849270664505671</v>
      </c>
      <c r="O155" s="4">
        <f t="shared" si="134"/>
        <v>15.654205607476634</v>
      </c>
      <c r="P155" s="4">
        <f t="shared" si="134"/>
        <v>17.670682730923694</v>
      </c>
      <c r="Q155" s="4">
        <f t="shared" si="134"/>
        <v>3.1990521327014214</v>
      </c>
      <c r="V155" s="26" t="s">
        <v>308</v>
      </c>
      <c r="Z155" s="8">
        <f t="shared" ref="Z155:Z163" si="138">K155</f>
        <v>27</v>
      </c>
      <c r="AA155" s="8">
        <f t="shared" si="135"/>
        <v>178</v>
      </c>
      <c r="AB155" s="50">
        <f t="shared" si="136"/>
        <v>132</v>
      </c>
      <c r="AC155" s="85">
        <f t="shared" ref="AC155:AC163" si="139">Q155</f>
        <v>3.1990521327014214</v>
      </c>
      <c r="AD155" s="4">
        <f t="shared" ref="AD155:AD163" si="140">N155</f>
        <v>28.849270664505671</v>
      </c>
      <c r="AE155" s="4">
        <f t="shared" ref="AE155:AE163" si="141">P155</f>
        <v>17.670682730923694</v>
      </c>
    </row>
    <row r="156" spans="1:31" ht="15" customHeight="1" x14ac:dyDescent="0.2">
      <c r="B156" s="26" t="s">
        <v>309</v>
      </c>
      <c r="F156" s="8">
        <v>239</v>
      </c>
      <c r="G156" s="8">
        <v>92</v>
      </c>
      <c r="H156" s="8">
        <v>147</v>
      </c>
      <c r="I156" s="8">
        <v>229</v>
      </c>
      <c r="J156" s="50">
        <v>213</v>
      </c>
      <c r="K156" s="8">
        <v>108</v>
      </c>
      <c r="L156" s="85">
        <f t="shared" si="137"/>
        <v>17.677514792899409</v>
      </c>
      <c r="M156" s="17">
        <f t="shared" si="134"/>
        <v>12.51700680272109</v>
      </c>
      <c r="N156" s="4">
        <f t="shared" si="134"/>
        <v>23.824959481361425</v>
      </c>
      <c r="O156" s="4">
        <f t="shared" si="134"/>
        <v>26.752336448598129</v>
      </c>
      <c r="P156" s="4">
        <f t="shared" si="134"/>
        <v>28.514056224899598</v>
      </c>
      <c r="Q156" s="4">
        <f t="shared" si="134"/>
        <v>12.796208530805686</v>
      </c>
      <c r="V156" s="26" t="s">
        <v>309</v>
      </c>
      <c r="Z156" s="8">
        <f t="shared" si="138"/>
        <v>108</v>
      </c>
      <c r="AA156" s="8">
        <f t="shared" si="135"/>
        <v>147</v>
      </c>
      <c r="AB156" s="50">
        <f t="shared" si="136"/>
        <v>213</v>
      </c>
      <c r="AC156" s="85">
        <f t="shared" si="139"/>
        <v>12.796208530805686</v>
      </c>
      <c r="AD156" s="4">
        <f t="shared" si="140"/>
        <v>23.824959481361425</v>
      </c>
      <c r="AE156" s="4">
        <f t="shared" si="141"/>
        <v>28.514056224899598</v>
      </c>
    </row>
    <row r="157" spans="1:31" ht="15" customHeight="1" x14ac:dyDescent="0.2">
      <c r="B157" s="26" t="s">
        <v>310</v>
      </c>
      <c r="F157" s="8">
        <v>158</v>
      </c>
      <c r="G157" s="8">
        <v>91</v>
      </c>
      <c r="H157" s="8">
        <v>67</v>
      </c>
      <c r="I157" s="8">
        <v>128</v>
      </c>
      <c r="J157" s="50">
        <v>106</v>
      </c>
      <c r="K157" s="8">
        <v>113</v>
      </c>
      <c r="L157" s="85">
        <f t="shared" si="137"/>
        <v>11.68639053254438</v>
      </c>
      <c r="M157" s="17">
        <f t="shared" si="134"/>
        <v>12.380952380952381</v>
      </c>
      <c r="N157" s="4">
        <f t="shared" si="134"/>
        <v>10.858995137763371</v>
      </c>
      <c r="O157" s="4">
        <f t="shared" si="134"/>
        <v>14.953271028037381</v>
      </c>
      <c r="P157" s="4">
        <f t="shared" si="134"/>
        <v>14.190093708165996</v>
      </c>
      <c r="Q157" s="4">
        <f t="shared" si="134"/>
        <v>13.388625592417061</v>
      </c>
      <c r="V157" s="26" t="s">
        <v>310</v>
      </c>
      <c r="Z157" s="8">
        <f t="shared" si="138"/>
        <v>113</v>
      </c>
      <c r="AA157" s="8">
        <f t="shared" si="135"/>
        <v>67</v>
      </c>
      <c r="AB157" s="50">
        <f t="shared" si="136"/>
        <v>106</v>
      </c>
      <c r="AC157" s="85">
        <f t="shared" si="139"/>
        <v>13.388625592417061</v>
      </c>
      <c r="AD157" s="4">
        <f t="shared" si="140"/>
        <v>10.858995137763371</v>
      </c>
      <c r="AE157" s="4">
        <f t="shared" si="141"/>
        <v>14.190093708165996</v>
      </c>
    </row>
    <row r="158" spans="1:31" ht="15" customHeight="1" x14ac:dyDescent="0.2">
      <c r="B158" s="26" t="s">
        <v>311</v>
      </c>
      <c r="F158" s="8">
        <v>193</v>
      </c>
      <c r="G158" s="8">
        <v>129</v>
      </c>
      <c r="H158" s="8">
        <v>64</v>
      </c>
      <c r="I158" s="8">
        <v>115</v>
      </c>
      <c r="J158" s="50">
        <v>96</v>
      </c>
      <c r="K158" s="8">
        <v>148</v>
      </c>
      <c r="L158" s="85">
        <f t="shared" si="137"/>
        <v>14.275147928994084</v>
      </c>
      <c r="M158" s="17">
        <f t="shared" si="134"/>
        <v>17.551020408163264</v>
      </c>
      <c r="N158" s="4">
        <f t="shared" si="134"/>
        <v>10.372771474878444</v>
      </c>
      <c r="O158" s="4">
        <f t="shared" si="134"/>
        <v>13.434579439252337</v>
      </c>
      <c r="P158" s="4">
        <f t="shared" si="134"/>
        <v>12.851405622489958</v>
      </c>
      <c r="Q158" s="4">
        <f t="shared" si="134"/>
        <v>17.535545023696685</v>
      </c>
      <c r="V158" s="26" t="s">
        <v>311</v>
      </c>
      <c r="Z158" s="8">
        <f t="shared" si="138"/>
        <v>148</v>
      </c>
      <c r="AA158" s="8">
        <f t="shared" si="135"/>
        <v>64</v>
      </c>
      <c r="AB158" s="50">
        <f t="shared" si="136"/>
        <v>96</v>
      </c>
      <c r="AC158" s="85">
        <f t="shared" si="139"/>
        <v>17.535545023696685</v>
      </c>
      <c r="AD158" s="4">
        <f t="shared" si="140"/>
        <v>10.372771474878444</v>
      </c>
      <c r="AE158" s="4">
        <f t="shared" si="141"/>
        <v>12.851405622489958</v>
      </c>
    </row>
    <row r="159" spans="1:31" ht="15" customHeight="1" x14ac:dyDescent="0.2">
      <c r="B159" s="26" t="s">
        <v>312</v>
      </c>
      <c r="F159" s="8">
        <v>141</v>
      </c>
      <c r="G159" s="8">
        <v>125</v>
      </c>
      <c r="H159" s="8">
        <v>16</v>
      </c>
      <c r="I159" s="8">
        <v>87</v>
      </c>
      <c r="J159" s="50">
        <v>71</v>
      </c>
      <c r="K159" s="8">
        <v>141</v>
      </c>
      <c r="L159" s="85">
        <f t="shared" si="137"/>
        <v>10.428994082840237</v>
      </c>
      <c r="M159" s="17">
        <f t="shared" si="134"/>
        <v>17.006802721088434</v>
      </c>
      <c r="N159" s="4">
        <f t="shared" si="134"/>
        <v>2.5931928687196111</v>
      </c>
      <c r="O159" s="4">
        <f t="shared" si="134"/>
        <v>10.163551401869158</v>
      </c>
      <c r="P159" s="4">
        <f t="shared" si="134"/>
        <v>9.5046854082998671</v>
      </c>
      <c r="Q159" s="4">
        <f t="shared" si="134"/>
        <v>16.706161137440759</v>
      </c>
      <c r="V159" s="26" t="s">
        <v>312</v>
      </c>
      <c r="Z159" s="8">
        <f t="shared" si="138"/>
        <v>141</v>
      </c>
      <c r="AA159" s="8">
        <f t="shared" si="135"/>
        <v>16</v>
      </c>
      <c r="AB159" s="50">
        <f t="shared" si="136"/>
        <v>71</v>
      </c>
      <c r="AC159" s="85">
        <f t="shared" si="139"/>
        <v>16.706161137440759</v>
      </c>
      <c r="AD159" s="4">
        <f t="shared" si="140"/>
        <v>2.5931928687196111</v>
      </c>
      <c r="AE159" s="4">
        <f t="shared" si="141"/>
        <v>9.5046854082998671</v>
      </c>
    </row>
    <row r="160" spans="1:31" ht="15" customHeight="1" x14ac:dyDescent="0.2">
      <c r="B160" s="26" t="s">
        <v>313</v>
      </c>
      <c r="F160" s="8">
        <v>151</v>
      </c>
      <c r="G160" s="8">
        <v>129</v>
      </c>
      <c r="H160" s="8">
        <v>22</v>
      </c>
      <c r="I160" s="8">
        <v>67</v>
      </c>
      <c r="J160" s="50">
        <v>50</v>
      </c>
      <c r="K160" s="8">
        <v>146</v>
      </c>
      <c r="L160" s="85">
        <f t="shared" si="137"/>
        <v>11.168639053254438</v>
      </c>
      <c r="M160" s="17">
        <f t="shared" si="134"/>
        <v>17.551020408163264</v>
      </c>
      <c r="N160" s="4">
        <f t="shared" si="134"/>
        <v>3.5656401944894651</v>
      </c>
      <c r="O160" s="4">
        <f t="shared" si="134"/>
        <v>7.8271028037383168</v>
      </c>
      <c r="P160" s="4">
        <f t="shared" si="134"/>
        <v>6.6934404283801872</v>
      </c>
      <c r="Q160" s="4">
        <f t="shared" si="134"/>
        <v>17.298578199052134</v>
      </c>
      <c r="V160" s="26" t="s">
        <v>313</v>
      </c>
      <c r="Z160" s="8">
        <f t="shared" si="138"/>
        <v>146</v>
      </c>
      <c r="AA160" s="8">
        <f t="shared" si="135"/>
        <v>22</v>
      </c>
      <c r="AB160" s="50">
        <f t="shared" si="136"/>
        <v>50</v>
      </c>
      <c r="AC160" s="85">
        <f t="shared" si="139"/>
        <v>17.298578199052134</v>
      </c>
      <c r="AD160" s="4">
        <f t="shared" si="140"/>
        <v>3.5656401944894651</v>
      </c>
      <c r="AE160" s="4">
        <f t="shared" si="141"/>
        <v>6.6934404283801872</v>
      </c>
    </row>
    <row r="161" spans="1:35" ht="15" customHeight="1" x14ac:dyDescent="0.2">
      <c r="B161" s="26" t="s">
        <v>314</v>
      </c>
      <c r="F161" s="8">
        <v>63</v>
      </c>
      <c r="G161" s="8">
        <v>55</v>
      </c>
      <c r="H161" s="8">
        <v>8</v>
      </c>
      <c r="I161" s="8">
        <v>17</v>
      </c>
      <c r="J161" s="50">
        <v>12</v>
      </c>
      <c r="K161" s="8">
        <v>60</v>
      </c>
      <c r="L161" s="85">
        <f t="shared" si="137"/>
        <v>4.659763313609468</v>
      </c>
      <c r="M161" s="17">
        <f t="shared" si="134"/>
        <v>7.4829931972789119</v>
      </c>
      <c r="N161" s="4">
        <f t="shared" si="134"/>
        <v>1.2965964343598055</v>
      </c>
      <c r="O161" s="4">
        <f t="shared" si="134"/>
        <v>1.9859813084112148</v>
      </c>
      <c r="P161" s="4">
        <f t="shared" si="134"/>
        <v>1.6064257028112447</v>
      </c>
      <c r="Q161" s="4">
        <f t="shared" si="134"/>
        <v>7.109004739336493</v>
      </c>
      <c r="V161" s="26" t="s">
        <v>314</v>
      </c>
      <c r="Z161" s="8">
        <f t="shared" si="138"/>
        <v>60</v>
      </c>
      <c r="AA161" s="8">
        <f t="shared" si="135"/>
        <v>8</v>
      </c>
      <c r="AB161" s="50">
        <f t="shared" si="136"/>
        <v>12</v>
      </c>
      <c r="AC161" s="85">
        <f t="shared" si="139"/>
        <v>7.109004739336493</v>
      </c>
      <c r="AD161" s="4">
        <f t="shared" si="140"/>
        <v>1.2965964343598055</v>
      </c>
      <c r="AE161" s="4">
        <f t="shared" si="141"/>
        <v>1.6064257028112447</v>
      </c>
    </row>
    <row r="162" spans="1:35" ht="15" customHeight="1" x14ac:dyDescent="0.2">
      <c r="B162" s="26" t="s">
        <v>206</v>
      </c>
      <c r="F162" s="8">
        <v>35</v>
      </c>
      <c r="G162" s="8">
        <v>28</v>
      </c>
      <c r="H162" s="8">
        <v>7</v>
      </c>
      <c r="I162" s="8">
        <v>12</v>
      </c>
      <c r="J162" s="50">
        <v>5</v>
      </c>
      <c r="K162" s="8">
        <v>35</v>
      </c>
      <c r="L162" s="85">
        <f t="shared" si="137"/>
        <v>2.5887573964497044</v>
      </c>
      <c r="M162" s="17">
        <f t="shared" si="134"/>
        <v>3.8095238095238098</v>
      </c>
      <c r="N162" s="4">
        <f t="shared" si="134"/>
        <v>1.1345218800648298</v>
      </c>
      <c r="O162" s="4">
        <f t="shared" si="134"/>
        <v>1.4018691588785046</v>
      </c>
      <c r="P162" s="4">
        <f t="shared" si="134"/>
        <v>0.66934404283801874</v>
      </c>
      <c r="Q162" s="4">
        <f t="shared" si="134"/>
        <v>4.1469194312796205</v>
      </c>
      <c r="V162" s="26" t="s">
        <v>206</v>
      </c>
      <c r="Z162" s="8">
        <f t="shared" si="138"/>
        <v>35</v>
      </c>
      <c r="AA162" s="8">
        <f t="shared" si="135"/>
        <v>7</v>
      </c>
      <c r="AB162" s="50">
        <f t="shared" si="136"/>
        <v>5</v>
      </c>
      <c r="AC162" s="85">
        <f t="shared" si="139"/>
        <v>4.1469194312796205</v>
      </c>
      <c r="AD162" s="4">
        <f t="shared" si="140"/>
        <v>1.1345218800648298</v>
      </c>
      <c r="AE162" s="4">
        <f t="shared" si="141"/>
        <v>0.66934404283801874</v>
      </c>
    </row>
    <row r="163" spans="1:35" ht="15" customHeight="1" x14ac:dyDescent="0.2">
      <c r="B163" s="27" t="s">
        <v>128</v>
      </c>
      <c r="C163" s="28"/>
      <c r="D163" s="28"/>
      <c r="E163" s="28"/>
      <c r="F163" s="9">
        <v>79</v>
      </c>
      <c r="G163" s="9">
        <v>59</v>
      </c>
      <c r="H163" s="9">
        <v>20</v>
      </c>
      <c r="I163" s="9">
        <v>25</v>
      </c>
      <c r="J163" s="55">
        <v>21</v>
      </c>
      <c r="K163" s="9">
        <v>63</v>
      </c>
      <c r="L163" s="87">
        <f t="shared" si="137"/>
        <v>5.8431952662721898</v>
      </c>
      <c r="M163" s="19">
        <f t="shared" si="134"/>
        <v>8.0272108843537424</v>
      </c>
      <c r="N163" s="5">
        <f t="shared" si="134"/>
        <v>3.2414910858995136</v>
      </c>
      <c r="O163" s="5">
        <f t="shared" si="134"/>
        <v>2.9205607476635516</v>
      </c>
      <c r="P163" s="5">
        <f t="shared" si="134"/>
        <v>2.8112449799196786</v>
      </c>
      <c r="Q163" s="5">
        <f t="shared" si="134"/>
        <v>7.4644549763033172</v>
      </c>
      <c r="V163" s="27" t="s">
        <v>128</v>
      </c>
      <c r="W163" s="28"/>
      <c r="X163" s="28"/>
      <c r="Y163" s="28"/>
      <c r="Z163" s="9">
        <f t="shared" si="138"/>
        <v>63</v>
      </c>
      <c r="AA163" s="9">
        <f t="shared" si="135"/>
        <v>20</v>
      </c>
      <c r="AB163" s="55">
        <f t="shared" si="136"/>
        <v>21</v>
      </c>
      <c r="AC163" s="87">
        <f t="shared" si="139"/>
        <v>7.4644549763033172</v>
      </c>
      <c r="AD163" s="5">
        <f t="shared" si="140"/>
        <v>3.2414910858995136</v>
      </c>
      <c r="AE163" s="5">
        <f t="shared" si="141"/>
        <v>2.8112449799196786</v>
      </c>
    </row>
    <row r="164" spans="1:35" ht="15" customHeight="1" x14ac:dyDescent="0.2">
      <c r="B164" s="30" t="s">
        <v>1</v>
      </c>
      <c r="C164" s="21"/>
      <c r="D164" s="21"/>
      <c r="E164" s="22"/>
      <c r="F164" s="31">
        <f t="shared" ref="F164:K164" si="142">SUM(F154:F163)</f>
        <v>1352</v>
      </c>
      <c r="G164" s="31">
        <f t="shared" si="142"/>
        <v>735</v>
      </c>
      <c r="H164" s="31">
        <f t="shared" si="142"/>
        <v>617</v>
      </c>
      <c r="I164" s="31">
        <f t="shared" si="142"/>
        <v>856</v>
      </c>
      <c r="J164" s="51">
        <f t="shared" si="142"/>
        <v>747</v>
      </c>
      <c r="K164" s="31">
        <f t="shared" si="142"/>
        <v>844</v>
      </c>
      <c r="L164" s="86">
        <f t="shared" ref="L164:Q164" si="143">SUM(L154:L163)</f>
        <v>100.00000000000001</v>
      </c>
      <c r="M164" s="18">
        <f t="shared" si="143"/>
        <v>100</v>
      </c>
      <c r="N164" s="6">
        <f t="shared" si="143"/>
        <v>99.999999999999986</v>
      </c>
      <c r="O164" s="6">
        <f t="shared" si="143"/>
        <v>99.999999999999972</v>
      </c>
      <c r="P164" s="6">
        <f t="shared" si="143"/>
        <v>100</v>
      </c>
      <c r="Q164" s="6">
        <f t="shared" si="143"/>
        <v>100.00000000000001</v>
      </c>
      <c r="V164" s="30" t="s">
        <v>1</v>
      </c>
      <c r="W164" s="21"/>
      <c r="X164" s="21"/>
      <c r="Y164" s="22"/>
      <c r="Z164" s="31">
        <f t="shared" ref="Z164:AE164" si="144">SUM(Z154:Z163)</f>
        <v>844</v>
      </c>
      <c r="AA164" s="31">
        <f t="shared" si="144"/>
        <v>617</v>
      </c>
      <c r="AB164" s="51">
        <f t="shared" si="144"/>
        <v>747</v>
      </c>
      <c r="AC164" s="86">
        <f t="shared" si="144"/>
        <v>100.00000000000001</v>
      </c>
      <c r="AD164" s="6">
        <f t="shared" si="144"/>
        <v>99.999999999999986</v>
      </c>
      <c r="AE164" s="6">
        <f t="shared" si="144"/>
        <v>100</v>
      </c>
    </row>
    <row r="165" spans="1:35" ht="15" customHeight="1" x14ac:dyDescent="0.2">
      <c r="B165" s="30" t="s">
        <v>207</v>
      </c>
      <c r="C165" s="21"/>
      <c r="D165" s="21"/>
      <c r="E165" s="22"/>
      <c r="F165" s="32">
        <v>41.531029065200315</v>
      </c>
      <c r="G165" s="32">
        <v>54.860946745562131</v>
      </c>
      <c r="H165" s="32">
        <v>26.437185929648241</v>
      </c>
      <c r="I165" s="32">
        <v>35.760529482551142</v>
      </c>
      <c r="J165" s="32">
        <v>33.424242424242422</v>
      </c>
      <c r="K165" s="32">
        <v>54.464788732394368</v>
      </c>
      <c r="V165" s="30" t="s">
        <v>207</v>
      </c>
      <c r="W165" s="21"/>
      <c r="X165" s="21"/>
      <c r="Y165" s="22"/>
      <c r="Z165" s="32">
        <f>K165</f>
        <v>54.464788732394368</v>
      </c>
      <c r="AA165" s="32">
        <f>H165</f>
        <v>26.437185929648241</v>
      </c>
      <c r="AB165" s="32">
        <f>J165</f>
        <v>33.424242424242422</v>
      </c>
    </row>
    <row r="166" spans="1:35" ht="15" customHeight="1" x14ac:dyDescent="0.2">
      <c r="B166" s="30" t="s">
        <v>208</v>
      </c>
      <c r="C166" s="21"/>
      <c r="D166" s="21"/>
      <c r="E166" s="22"/>
      <c r="F166" s="31">
        <v>398</v>
      </c>
      <c r="G166" s="31">
        <v>398</v>
      </c>
      <c r="H166" s="31">
        <v>156</v>
      </c>
      <c r="I166" s="31">
        <v>181</v>
      </c>
      <c r="J166" s="31">
        <v>168</v>
      </c>
      <c r="K166" s="31">
        <v>398</v>
      </c>
      <c r="V166" s="30" t="s">
        <v>208</v>
      </c>
      <c r="W166" s="21"/>
      <c r="X166" s="21"/>
      <c r="Y166" s="22"/>
      <c r="Z166" s="31">
        <f t="shared" ref="Z166:Z167" si="145">K166</f>
        <v>398</v>
      </c>
      <c r="AA166" s="31">
        <f>H166</f>
        <v>156</v>
      </c>
      <c r="AB166" s="31">
        <f>J166</f>
        <v>168</v>
      </c>
    </row>
    <row r="167" spans="1:35" ht="15" customHeight="1" x14ac:dyDescent="0.2">
      <c r="B167" s="30" t="s">
        <v>209</v>
      </c>
      <c r="C167" s="21"/>
      <c r="D167" s="21"/>
      <c r="E167" s="22"/>
      <c r="F167" s="31">
        <v>1</v>
      </c>
      <c r="G167" s="31">
        <v>6</v>
      </c>
      <c r="H167" s="31">
        <v>1</v>
      </c>
      <c r="I167" s="31">
        <v>2</v>
      </c>
      <c r="J167" s="31">
        <v>2</v>
      </c>
      <c r="K167" s="31">
        <v>4</v>
      </c>
      <c r="V167" s="30" t="s">
        <v>209</v>
      </c>
      <c r="W167" s="21"/>
      <c r="X167" s="21"/>
      <c r="Y167" s="22"/>
      <c r="Z167" s="31">
        <f t="shared" si="145"/>
        <v>4</v>
      </c>
      <c r="AA167" s="31">
        <f>H167</f>
        <v>1</v>
      </c>
      <c r="AB167" s="31">
        <f>J167</f>
        <v>2</v>
      </c>
    </row>
    <row r="168" spans="1:35" ht="15" customHeight="1" x14ac:dyDescent="0.2">
      <c r="B168" s="45"/>
      <c r="C168" s="36"/>
      <c r="D168" s="36"/>
      <c r="E168" s="36"/>
      <c r="F168" s="41"/>
      <c r="I168" s="41"/>
      <c r="K168" s="41"/>
      <c r="M168" s="41"/>
      <c r="P168" s="41"/>
      <c r="Q168" s="41"/>
      <c r="V168" s="45"/>
      <c r="W168" s="36"/>
      <c r="X168" s="36"/>
      <c r="Y168" s="36"/>
      <c r="Z168" s="41"/>
      <c r="AC168" s="41"/>
      <c r="AF168" s="41"/>
      <c r="AI168" s="41"/>
    </row>
    <row r="169" spans="1:35" ht="15" customHeight="1" x14ac:dyDescent="0.2">
      <c r="A169" s="1" t="s">
        <v>657</v>
      </c>
      <c r="B169" s="15"/>
      <c r="V169" s="15"/>
    </row>
    <row r="170" spans="1:35" ht="13.75" customHeight="1" x14ac:dyDescent="0.2">
      <c r="B170" s="47"/>
      <c r="C170" s="25"/>
      <c r="D170" s="25"/>
      <c r="E170" s="25"/>
      <c r="F170" s="242"/>
      <c r="G170" s="243"/>
      <c r="H170" s="66" t="s">
        <v>2</v>
      </c>
      <c r="I170" s="66"/>
      <c r="J170" s="243"/>
      <c r="K170" s="243"/>
      <c r="L170" s="244"/>
      <c r="M170" s="243"/>
      <c r="N170" s="66" t="s">
        <v>3</v>
      </c>
      <c r="O170" s="66"/>
      <c r="P170" s="243"/>
      <c r="Q170" s="245"/>
      <c r="V170" s="47"/>
      <c r="W170" s="25"/>
      <c r="X170" s="25"/>
      <c r="Y170" s="25"/>
      <c r="Z170" s="60"/>
      <c r="AA170" s="63" t="s">
        <v>2</v>
      </c>
      <c r="AB170" s="66"/>
      <c r="AC170" s="82"/>
      <c r="AD170" s="63" t="s">
        <v>3</v>
      </c>
      <c r="AE170" s="64"/>
    </row>
    <row r="171" spans="1:35" ht="22.75" customHeight="1" x14ac:dyDescent="0.2">
      <c r="B171" s="26"/>
      <c r="E171" s="56"/>
      <c r="F171" s="73" t="s">
        <v>356</v>
      </c>
      <c r="G171" s="73" t="s">
        <v>170</v>
      </c>
      <c r="H171" s="73" t="s">
        <v>171</v>
      </c>
      <c r="I171" s="73" t="s">
        <v>357</v>
      </c>
      <c r="J171" s="78" t="s">
        <v>173</v>
      </c>
      <c r="K171" s="73" t="s">
        <v>500</v>
      </c>
      <c r="L171" s="81" t="s">
        <v>356</v>
      </c>
      <c r="M171" s="73" t="s">
        <v>170</v>
      </c>
      <c r="N171" s="73" t="s">
        <v>171</v>
      </c>
      <c r="O171" s="73" t="s">
        <v>357</v>
      </c>
      <c r="P171" s="73" t="s">
        <v>173</v>
      </c>
      <c r="Q171" s="73" t="s">
        <v>500</v>
      </c>
      <c r="V171" s="26"/>
      <c r="Y171" s="56"/>
      <c r="Z171" s="73" t="s">
        <v>450</v>
      </c>
      <c r="AA171" s="73" t="s">
        <v>171</v>
      </c>
      <c r="AB171" s="78" t="s">
        <v>173</v>
      </c>
      <c r="AC171" s="81" t="s">
        <v>450</v>
      </c>
      <c r="AD171" s="73" t="s">
        <v>171</v>
      </c>
      <c r="AE171" s="73" t="s">
        <v>173</v>
      </c>
    </row>
    <row r="172" spans="1:35" ht="12" customHeight="1" x14ac:dyDescent="0.2">
      <c r="B172" s="27"/>
      <c r="C172" s="28"/>
      <c r="D172" s="28"/>
      <c r="E172" s="57"/>
      <c r="F172" s="29"/>
      <c r="G172" s="29"/>
      <c r="H172" s="29"/>
      <c r="I172" s="29"/>
      <c r="J172" s="49"/>
      <c r="K172" s="29"/>
      <c r="L172" s="83">
        <f t="shared" ref="L172:Q172" si="146">F$13</f>
        <v>1352</v>
      </c>
      <c r="M172" s="2">
        <f t="shared" si="146"/>
        <v>735</v>
      </c>
      <c r="N172" s="2">
        <f t="shared" si="146"/>
        <v>617</v>
      </c>
      <c r="O172" s="2">
        <f t="shared" si="146"/>
        <v>856</v>
      </c>
      <c r="P172" s="2">
        <f t="shared" si="146"/>
        <v>747</v>
      </c>
      <c r="Q172" s="2">
        <f t="shared" si="146"/>
        <v>844</v>
      </c>
      <c r="V172" s="27"/>
      <c r="W172" s="28"/>
      <c r="X172" s="28"/>
      <c r="Y172" s="57"/>
      <c r="Z172" s="29"/>
      <c r="AA172" s="29"/>
      <c r="AB172" s="49"/>
      <c r="AC172" s="83">
        <f>Q172</f>
        <v>844</v>
      </c>
      <c r="AD172" s="2">
        <f>N172</f>
        <v>617</v>
      </c>
      <c r="AE172" s="2">
        <f>P172</f>
        <v>747</v>
      </c>
    </row>
    <row r="173" spans="1:35" ht="15" customHeight="1" x14ac:dyDescent="0.2">
      <c r="B173" s="26" t="s">
        <v>146</v>
      </c>
      <c r="F173" s="7">
        <v>15</v>
      </c>
      <c r="G173" s="7">
        <v>2</v>
      </c>
      <c r="H173" s="7">
        <v>13</v>
      </c>
      <c r="I173" s="7">
        <v>8</v>
      </c>
      <c r="J173" s="79">
        <v>8</v>
      </c>
      <c r="K173" s="7">
        <v>2</v>
      </c>
      <c r="L173" s="84">
        <f t="shared" ref="L173:Q178" si="147">F173/L$172*100</f>
        <v>1.1094674556213018</v>
      </c>
      <c r="M173" s="75">
        <f t="shared" si="147"/>
        <v>0.27210884353741494</v>
      </c>
      <c r="N173" s="3">
        <f t="shared" si="147"/>
        <v>2.1069692058346838</v>
      </c>
      <c r="O173" s="3">
        <f t="shared" si="147"/>
        <v>0.93457943925233633</v>
      </c>
      <c r="P173" s="3">
        <f t="shared" si="147"/>
        <v>1.07095046854083</v>
      </c>
      <c r="Q173" s="3">
        <f t="shared" si="147"/>
        <v>0.23696682464454977</v>
      </c>
      <c r="V173" s="26" t="s">
        <v>146</v>
      </c>
      <c r="Z173" s="7">
        <f>K173</f>
        <v>2</v>
      </c>
      <c r="AA173" s="7">
        <f t="shared" ref="AA173:AA178" si="148">H173</f>
        <v>13</v>
      </c>
      <c r="AB173" s="79">
        <f t="shared" ref="AB173:AB178" si="149">J173</f>
        <v>8</v>
      </c>
      <c r="AC173" s="84">
        <f>Q173</f>
        <v>0.23696682464454977</v>
      </c>
      <c r="AD173" s="3">
        <f>N173</f>
        <v>2.1069692058346838</v>
      </c>
      <c r="AE173" s="3">
        <f>P173</f>
        <v>1.07095046854083</v>
      </c>
    </row>
    <row r="174" spans="1:35" ht="15" customHeight="1" x14ac:dyDescent="0.2">
      <c r="B174" s="26" t="s">
        <v>147</v>
      </c>
      <c r="F174" s="8">
        <v>60</v>
      </c>
      <c r="G174" s="8">
        <v>26</v>
      </c>
      <c r="H174" s="8">
        <v>34</v>
      </c>
      <c r="I174" s="8">
        <v>38</v>
      </c>
      <c r="J174" s="50">
        <v>33</v>
      </c>
      <c r="K174" s="8">
        <v>31</v>
      </c>
      <c r="L174" s="85">
        <f t="shared" si="147"/>
        <v>4.4378698224852071</v>
      </c>
      <c r="M174" s="17">
        <f t="shared" si="147"/>
        <v>3.5374149659863949</v>
      </c>
      <c r="N174" s="4">
        <f t="shared" si="147"/>
        <v>5.5105348460291737</v>
      </c>
      <c r="O174" s="4">
        <f t="shared" si="147"/>
        <v>4.4392523364485976</v>
      </c>
      <c r="P174" s="4">
        <f t="shared" si="147"/>
        <v>4.4176706827309236</v>
      </c>
      <c r="Q174" s="4">
        <f t="shared" si="147"/>
        <v>3.6729857819905209</v>
      </c>
      <c r="V174" s="26" t="s">
        <v>147</v>
      </c>
      <c r="Z174" s="8">
        <f t="shared" ref="Z174:Z178" si="150">K174</f>
        <v>31</v>
      </c>
      <c r="AA174" s="8">
        <f t="shared" si="148"/>
        <v>34</v>
      </c>
      <c r="AB174" s="50">
        <f t="shared" si="149"/>
        <v>33</v>
      </c>
      <c r="AC174" s="85">
        <f t="shared" ref="AC174:AC178" si="151">Q174</f>
        <v>3.6729857819905209</v>
      </c>
      <c r="AD174" s="4">
        <f t="shared" ref="AD174:AD178" si="152">N174</f>
        <v>5.5105348460291737</v>
      </c>
      <c r="AE174" s="4">
        <f t="shared" ref="AE174:AE178" si="153">P174</f>
        <v>4.4176706827309236</v>
      </c>
    </row>
    <row r="175" spans="1:35" ht="15" customHeight="1" x14ac:dyDescent="0.2">
      <c r="B175" s="26" t="s">
        <v>296</v>
      </c>
      <c r="F175" s="8">
        <v>262</v>
      </c>
      <c r="G175" s="8">
        <v>115</v>
      </c>
      <c r="H175" s="8">
        <v>147</v>
      </c>
      <c r="I175" s="8">
        <v>160</v>
      </c>
      <c r="J175" s="50">
        <v>147</v>
      </c>
      <c r="K175" s="8">
        <v>128</v>
      </c>
      <c r="L175" s="85">
        <f t="shared" si="147"/>
        <v>19.378698224852069</v>
      </c>
      <c r="M175" s="17">
        <f t="shared" si="147"/>
        <v>15.646258503401361</v>
      </c>
      <c r="N175" s="4">
        <f t="shared" si="147"/>
        <v>23.824959481361425</v>
      </c>
      <c r="O175" s="4">
        <f t="shared" si="147"/>
        <v>18.691588785046729</v>
      </c>
      <c r="P175" s="4">
        <f t="shared" si="147"/>
        <v>19.678714859437751</v>
      </c>
      <c r="Q175" s="4">
        <f t="shared" si="147"/>
        <v>15.165876777251185</v>
      </c>
      <c r="V175" s="26" t="s">
        <v>296</v>
      </c>
      <c r="Z175" s="8">
        <f t="shared" si="150"/>
        <v>128</v>
      </c>
      <c r="AA175" s="8">
        <f t="shared" si="148"/>
        <v>147</v>
      </c>
      <c r="AB175" s="50">
        <f t="shared" si="149"/>
        <v>147</v>
      </c>
      <c r="AC175" s="85">
        <f t="shared" si="151"/>
        <v>15.165876777251185</v>
      </c>
      <c r="AD175" s="4">
        <f t="shared" si="152"/>
        <v>23.824959481361425</v>
      </c>
      <c r="AE175" s="4">
        <f t="shared" si="153"/>
        <v>19.678714859437751</v>
      </c>
    </row>
    <row r="176" spans="1:35" ht="15" customHeight="1" x14ac:dyDescent="0.2">
      <c r="B176" s="26" t="s">
        <v>131</v>
      </c>
      <c r="F176" s="8">
        <v>479</v>
      </c>
      <c r="G176" s="8">
        <v>314</v>
      </c>
      <c r="H176" s="8">
        <v>165</v>
      </c>
      <c r="I176" s="8">
        <v>275</v>
      </c>
      <c r="J176" s="50">
        <v>233</v>
      </c>
      <c r="K176" s="8">
        <v>356</v>
      </c>
      <c r="L176" s="85">
        <f t="shared" si="147"/>
        <v>35.428994082840234</v>
      </c>
      <c r="M176" s="17">
        <f t="shared" si="147"/>
        <v>42.721088435374149</v>
      </c>
      <c r="N176" s="4">
        <f t="shared" si="147"/>
        <v>26.742301458670987</v>
      </c>
      <c r="O176" s="4">
        <f t="shared" si="147"/>
        <v>32.126168224299064</v>
      </c>
      <c r="P176" s="4">
        <f t="shared" si="147"/>
        <v>31.191432396251674</v>
      </c>
      <c r="Q176" s="4">
        <f t="shared" si="147"/>
        <v>42.18009478672986</v>
      </c>
      <c r="V176" s="26" t="s">
        <v>131</v>
      </c>
      <c r="Z176" s="8">
        <f t="shared" si="150"/>
        <v>356</v>
      </c>
      <c r="AA176" s="8">
        <f t="shared" si="148"/>
        <v>165</v>
      </c>
      <c r="AB176" s="50">
        <f t="shared" si="149"/>
        <v>233</v>
      </c>
      <c r="AC176" s="85">
        <f t="shared" si="151"/>
        <v>42.18009478672986</v>
      </c>
      <c r="AD176" s="4">
        <f t="shared" si="152"/>
        <v>26.742301458670987</v>
      </c>
      <c r="AE176" s="4">
        <f t="shared" si="153"/>
        <v>31.191432396251674</v>
      </c>
    </row>
    <row r="177" spans="1:35" ht="15" customHeight="1" x14ac:dyDescent="0.2">
      <c r="B177" s="26" t="s">
        <v>211</v>
      </c>
      <c r="F177" s="8">
        <v>455</v>
      </c>
      <c r="G177" s="8">
        <v>219</v>
      </c>
      <c r="H177" s="8">
        <v>236</v>
      </c>
      <c r="I177" s="8">
        <v>349</v>
      </c>
      <c r="J177" s="50">
        <v>304</v>
      </c>
      <c r="K177" s="8">
        <v>264</v>
      </c>
      <c r="L177" s="85">
        <f t="shared" si="147"/>
        <v>33.653846153846153</v>
      </c>
      <c r="M177" s="17">
        <f t="shared" si="147"/>
        <v>29.795918367346943</v>
      </c>
      <c r="N177" s="4">
        <f t="shared" si="147"/>
        <v>38.249594813614266</v>
      </c>
      <c r="O177" s="4">
        <f t="shared" si="147"/>
        <v>40.771028037383175</v>
      </c>
      <c r="P177" s="4">
        <f t="shared" si="147"/>
        <v>40.696117804551541</v>
      </c>
      <c r="Q177" s="4">
        <f t="shared" si="147"/>
        <v>31.279620853080569</v>
      </c>
      <c r="V177" s="26" t="s">
        <v>211</v>
      </c>
      <c r="Z177" s="8">
        <f t="shared" si="150"/>
        <v>264</v>
      </c>
      <c r="AA177" s="8">
        <f t="shared" si="148"/>
        <v>236</v>
      </c>
      <c r="AB177" s="50">
        <f t="shared" si="149"/>
        <v>304</v>
      </c>
      <c r="AC177" s="85">
        <f t="shared" si="151"/>
        <v>31.279620853080569</v>
      </c>
      <c r="AD177" s="4">
        <f t="shared" si="152"/>
        <v>38.249594813614266</v>
      </c>
      <c r="AE177" s="4">
        <f t="shared" si="153"/>
        <v>40.696117804551541</v>
      </c>
    </row>
    <row r="178" spans="1:35" ht="15" customHeight="1" x14ac:dyDescent="0.2">
      <c r="B178" s="27" t="s">
        <v>128</v>
      </c>
      <c r="C178" s="28"/>
      <c r="D178" s="28"/>
      <c r="E178" s="28"/>
      <c r="F178" s="9">
        <v>81</v>
      </c>
      <c r="G178" s="9">
        <v>59</v>
      </c>
      <c r="H178" s="9">
        <v>22</v>
      </c>
      <c r="I178" s="9">
        <v>26</v>
      </c>
      <c r="J178" s="55">
        <v>22</v>
      </c>
      <c r="K178" s="9">
        <v>63</v>
      </c>
      <c r="L178" s="87">
        <f t="shared" si="147"/>
        <v>5.9911242603550292</v>
      </c>
      <c r="M178" s="19">
        <f t="shared" si="147"/>
        <v>8.0272108843537424</v>
      </c>
      <c r="N178" s="5">
        <f t="shared" si="147"/>
        <v>3.5656401944894651</v>
      </c>
      <c r="O178" s="5">
        <f t="shared" si="147"/>
        <v>3.0373831775700935</v>
      </c>
      <c r="P178" s="5">
        <f t="shared" si="147"/>
        <v>2.9451137884872822</v>
      </c>
      <c r="Q178" s="5">
        <f t="shared" si="147"/>
        <v>7.4644549763033172</v>
      </c>
      <c r="V178" s="27" t="s">
        <v>128</v>
      </c>
      <c r="W178" s="28"/>
      <c r="X178" s="28"/>
      <c r="Y178" s="28"/>
      <c r="Z178" s="9">
        <f t="shared" si="150"/>
        <v>63</v>
      </c>
      <c r="AA178" s="9">
        <f t="shared" si="148"/>
        <v>22</v>
      </c>
      <c r="AB178" s="55">
        <f t="shared" si="149"/>
        <v>22</v>
      </c>
      <c r="AC178" s="87">
        <f t="shared" si="151"/>
        <v>7.4644549763033172</v>
      </c>
      <c r="AD178" s="5">
        <f t="shared" si="152"/>
        <v>3.5656401944894651</v>
      </c>
      <c r="AE178" s="5">
        <f t="shared" si="153"/>
        <v>2.9451137884872822</v>
      </c>
    </row>
    <row r="179" spans="1:35" ht="15" customHeight="1" x14ac:dyDescent="0.2">
      <c r="B179" s="30" t="s">
        <v>1</v>
      </c>
      <c r="C179" s="21"/>
      <c r="D179" s="21"/>
      <c r="E179" s="22"/>
      <c r="F179" s="31">
        <f t="shared" ref="F179:K179" si="154">SUM(F173:F178)</f>
        <v>1352</v>
      </c>
      <c r="G179" s="31">
        <f t="shared" si="154"/>
        <v>735</v>
      </c>
      <c r="H179" s="31">
        <f t="shared" si="154"/>
        <v>617</v>
      </c>
      <c r="I179" s="31">
        <f t="shared" si="154"/>
        <v>856</v>
      </c>
      <c r="J179" s="51">
        <f t="shared" si="154"/>
        <v>747</v>
      </c>
      <c r="K179" s="31">
        <f t="shared" si="154"/>
        <v>844</v>
      </c>
      <c r="L179" s="86">
        <f t="shared" ref="L179:Q179" si="155">SUM(L173:L178)</f>
        <v>100</v>
      </c>
      <c r="M179" s="18">
        <f t="shared" si="155"/>
        <v>100</v>
      </c>
      <c r="N179" s="6">
        <f t="shared" si="155"/>
        <v>100</v>
      </c>
      <c r="O179" s="6">
        <f t="shared" si="155"/>
        <v>100</v>
      </c>
      <c r="P179" s="6">
        <f t="shared" si="155"/>
        <v>100</v>
      </c>
      <c r="Q179" s="6">
        <f t="shared" si="155"/>
        <v>100</v>
      </c>
      <c r="V179" s="30" t="s">
        <v>1</v>
      </c>
      <c r="W179" s="21"/>
      <c r="X179" s="21"/>
      <c r="Y179" s="22"/>
      <c r="Z179" s="31">
        <f t="shared" ref="Z179:AE179" si="156">SUM(Z173:Z178)</f>
        <v>844</v>
      </c>
      <c r="AA179" s="31">
        <f t="shared" si="156"/>
        <v>617</v>
      </c>
      <c r="AB179" s="51">
        <f t="shared" si="156"/>
        <v>747</v>
      </c>
      <c r="AC179" s="86">
        <f t="shared" si="156"/>
        <v>100</v>
      </c>
      <c r="AD179" s="6">
        <f t="shared" si="156"/>
        <v>100</v>
      </c>
      <c r="AE179" s="6">
        <f t="shared" si="156"/>
        <v>100</v>
      </c>
    </row>
    <row r="180" spans="1:35" ht="15" customHeight="1" x14ac:dyDescent="0.2">
      <c r="B180" s="30" t="s">
        <v>80</v>
      </c>
      <c r="C180" s="21"/>
      <c r="D180" s="21"/>
      <c r="E180" s="22"/>
      <c r="F180" s="32">
        <v>92.015173097356353</v>
      </c>
      <c r="G180" s="32">
        <v>93.432120695235739</v>
      </c>
      <c r="H180" s="32">
        <v>90.405330112202805</v>
      </c>
      <c r="I180" s="32">
        <v>92.487842885541582</v>
      </c>
      <c r="J180" s="32">
        <v>92.202822532678098</v>
      </c>
      <c r="K180" s="32">
        <v>93.569752687307599</v>
      </c>
      <c r="V180" s="30" t="s">
        <v>80</v>
      </c>
      <c r="W180" s="21"/>
      <c r="X180" s="21"/>
      <c r="Y180" s="22"/>
      <c r="Z180" s="32">
        <f>K180</f>
        <v>93.569752687307599</v>
      </c>
      <c r="AA180" s="32">
        <f>H180</f>
        <v>90.405330112202805</v>
      </c>
      <c r="AB180" s="32">
        <f>J180</f>
        <v>92.202822532678098</v>
      </c>
    </row>
    <row r="181" spans="1:35" ht="15" customHeight="1" x14ac:dyDescent="0.2">
      <c r="B181" s="188" t="s">
        <v>305</v>
      </c>
      <c r="C181" s="127"/>
      <c r="D181" s="127"/>
      <c r="E181" s="189"/>
      <c r="F181" s="118">
        <v>93.530268319897971</v>
      </c>
      <c r="G181" s="118">
        <v>94.635174041017351</v>
      </c>
      <c r="H181" s="118">
        <v>92.130224320432674</v>
      </c>
      <c r="I181" s="118">
        <v>94.079431357429925</v>
      </c>
      <c r="J181" s="118">
        <v>93.827307302693001</v>
      </c>
      <c r="K181" s="118">
        <v>94.814209319658076</v>
      </c>
      <c r="V181" s="188" t="s">
        <v>305</v>
      </c>
      <c r="W181" s="127"/>
      <c r="X181" s="127"/>
      <c r="Y181" s="189"/>
      <c r="Z181" s="118">
        <f t="shared" ref="Z181" si="157">K181</f>
        <v>94.814209319658076</v>
      </c>
      <c r="AA181" s="118">
        <f>H181</f>
        <v>92.130224320432674</v>
      </c>
      <c r="AB181" s="118">
        <f>J181</f>
        <v>93.827307302693001</v>
      </c>
    </row>
    <row r="182" spans="1:35" ht="15" customHeight="1" x14ac:dyDescent="0.2">
      <c r="B182" s="45"/>
      <c r="C182" s="36"/>
      <c r="D182" s="36"/>
      <c r="E182" s="36"/>
      <c r="F182" s="41"/>
      <c r="I182" s="41"/>
      <c r="M182" s="41"/>
      <c r="P182" s="41"/>
      <c r="Q182" s="41"/>
      <c r="V182" s="45"/>
      <c r="W182" s="36"/>
      <c r="X182" s="36"/>
      <c r="Y182" s="36"/>
      <c r="Z182" s="41"/>
      <c r="AC182" s="41"/>
      <c r="AF182" s="41"/>
      <c r="AI182" s="41"/>
    </row>
    <row r="183" spans="1:35" ht="15" customHeight="1" x14ac:dyDescent="0.2">
      <c r="A183" s="1" t="s">
        <v>660</v>
      </c>
      <c r="B183" s="15"/>
      <c r="V183" s="15"/>
    </row>
    <row r="184" spans="1:35" ht="12" customHeight="1" x14ac:dyDescent="0.2">
      <c r="B184" s="24"/>
      <c r="C184" s="25"/>
      <c r="D184" s="25"/>
      <c r="E184" s="25"/>
      <c r="F184" s="242"/>
      <c r="G184" s="243"/>
      <c r="H184" s="66" t="s">
        <v>2</v>
      </c>
      <c r="I184" s="66"/>
      <c r="J184" s="243"/>
      <c r="K184" s="243"/>
      <c r="L184" s="244"/>
      <c r="M184" s="243"/>
      <c r="N184" s="66" t="s">
        <v>3</v>
      </c>
      <c r="O184" s="66"/>
      <c r="P184" s="243"/>
      <c r="Q184" s="245"/>
      <c r="V184" s="24"/>
      <c r="W184" s="25"/>
      <c r="X184" s="25"/>
      <c r="Y184" s="25"/>
      <c r="Z184" s="60"/>
      <c r="AA184" s="63" t="s">
        <v>2</v>
      </c>
      <c r="AB184" s="66"/>
      <c r="AC184" s="82"/>
      <c r="AD184" s="63" t="s">
        <v>3</v>
      </c>
      <c r="AE184" s="64"/>
    </row>
    <row r="185" spans="1:35" ht="22.75" customHeight="1" x14ac:dyDescent="0.2">
      <c r="B185" s="26"/>
      <c r="F185" s="73" t="s">
        <v>356</v>
      </c>
      <c r="G185" s="73" t="s">
        <v>170</v>
      </c>
      <c r="H185" s="73" t="s">
        <v>171</v>
      </c>
      <c r="I185" s="73" t="s">
        <v>357</v>
      </c>
      <c r="J185" s="78" t="s">
        <v>173</v>
      </c>
      <c r="K185" s="73" t="s">
        <v>500</v>
      </c>
      <c r="L185" s="81" t="s">
        <v>356</v>
      </c>
      <c r="M185" s="73" t="s">
        <v>170</v>
      </c>
      <c r="N185" s="73" t="s">
        <v>171</v>
      </c>
      <c r="O185" s="73" t="s">
        <v>357</v>
      </c>
      <c r="P185" s="73" t="s">
        <v>173</v>
      </c>
      <c r="Q185" s="73" t="s">
        <v>500</v>
      </c>
      <c r="V185" s="26"/>
      <c r="Z185" s="73" t="s">
        <v>450</v>
      </c>
      <c r="AA185" s="73" t="s">
        <v>171</v>
      </c>
      <c r="AB185" s="78" t="s">
        <v>173</v>
      </c>
      <c r="AC185" s="81" t="s">
        <v>450</v>
      </c>
      <c r="AD185" s="73" t="s">
        <v>171</v>
      </c>
      <c r="AE185" s="73" t="s">
        <v>173</v>
      </c>
    </row>
    <row r="186" spans="1:35" ht="12" customHeight="1" x14ac:dyDescent="0.2">
      <c r="B186" s="27"/>
      <c r="C186" s="28"/>
      <c r="D186" s="28"/>
      <c r="E186" s="28"/>
      <c r="F186" s="29"/>
      <c r="G186" s="29"/>
      <c r="H186" s="29"/>
      <c r="I186" s="29"/>
      <c r="J186" s="49"/>
      <c r="K186" s="29"/>
      <c r="L186" s="83">
        <f t="shared" ref="L186" si="158">F$13</f>
        <v>1352</v>
      </c>
      <c r="M186" s="2">
        <f t="shared" ref="M186" si="159">G$13</f>
        <v>735</v>
      </c>
      <c r="N186" s="2">
        <f t="shared" ref="N186" si="160">H$13</f>
        <v>617</v>
      </c>
      <c r="O186" s="2">
        <f t="shared" ref="O186" si="161">I$13</f>
        <v>856</v>
      </c>
      <c r="P186" s="2">
        <f t="shared" ref="P186" si="162">J$13</f>
        <v>747</v>
      </c>
      <c r="Q186" s="2">
        <f t="shared" ref="Q186" si="163">K$13</f>
        <v>844</v>
      </c>
      <c r="V186" s="27"/>
      <c r="W186" s="28"/>
      <c r="X186" s="28"/>
      <c r="Y186" s="28"/>
      <c r="Z186" s="29"/>
      <c r="AA186" s="29"/>
      <c r="AB186" s="49"/>
      <c r="AC186" s="83">
        <f>Q186</f>
        <v>844</v>
      </c>
      <c r="AD186" s="2">
        <f>N186</f>
        <v>617</v>
      </c>
      <c r="AE186" s="2">
        <f>P186</f>
        <v>747</v>
      </c>
    </row>
    <row r="187" spans="1:35" ht="15" customHeight="1" x14ac:dyDescent="0.2">
      <c r="B187" s="26" t="s">
        <v>658</v>
      </c>
      <c r="F187" s="7">
        <v>996</v>
      </c>
      <c r="G187" s="7">
        <v>507</v>
      </c>
      <c r="H187" s="7">
        <v>489</v>
      </c>
      <c r="I187" s="7">
        <v>701</v>
      </c>
      <c r="J187" s="79">
        <v>627</v>
      </c>
      <c r="K187" s="7">
        <v>581</v>
      </c>
      <c r="L187" s="84">
        <f>F187/L$186*100</f>
        <v>73.668639053254438</v>
      </c>
      <c r="M187" s="3">
        <f t="shared" ref="M187:Q189" si="164">G187/M$186*100</f>
        <v>68.979591836734699</v>
      </c>
      <c r="N187" s="3">
        <f t="shared" si="164"/>
        <v>79.254457050243104</v>
      </c>
      <c r="O187" s="3">
        <f t="shared" si="164"/>
        <v>81.892523364485982</v>
      </c>
      <c r="P187" s="3">
        <f t="shared" si="164"/>
        <v>83.935742971887549</v>
      </c>
      <c r="Q187" s="3">
        <f t="shared" si="164"/>
        <v>68.838862559241704</v>
      </c>
      <c r="V187" s="26" t="s">
        <v>555</v>
      </c>
      <c r="Z187" s="7">
        <f>K187</f>
        <v>581</v>
      </c>
      <c r="AA187" s="7">
        <f>H187</f>
        <v>489</v>
      </c>
      <c r="AB187" s="79">
        <f>J187</f>
        <v>627</v>
      </c>
      <c r="AC187" s="84">
        <f>Q187</f>
        <v>68.838862559241704</v>
      </c>
      <c r="AD187" s="3">
        <f>N187</f>
        <v>79.254457050243104</v>
      </c>
      <c r="AE187" s="3">
        <f>P187</f>
        <v>83.935742971887549</v>
      </c>
    </row>
    <row r="188" spans="1:35" ht="15" customHeight="1" x14ac:dyDescent="0.2">
      <c r="B188" s="26" t="s">
        <v>659</v>
      </c>
      <c r="F188" s="8">
        <v>323</v>
      </c>
      <c r="G188" s="8">
        <v>210</v>
      </c>
      <c r="H188" s="8">
        <v>113</v>
      </c>
      <c r="I188" s="8">
        <v>107</v>
      </c>
      <c r="J188" s="50">
        <v>78</v>
      </c>
      <c r="K188" s="8">
        <v>239</v>
      </c>
      <c r="L188" s="85">
        <f t="shared" ref="L188:L189" si="165">F188/L$186*100</f>
        <v>23.890532544378697</v>
      </c>
      <c r="M188" s="4">
        <f t="shared" si="164"/>
        <v>28.571428571428569</v>
      </c>
      <c r="N188" s="4">
        <f t="shared" si="164"/>
        <v>18.314424635332252</v>
      </c>
      <c r="O188" s="4">
        <f t="shared" si="164"/>
        <v>12.5</v>
      </c>
      <c r="P188" s="4">
        <f t="shared" si="164"/>
        <v>10.441767068273093</v>
      </c>
      <c r="Q188" s="4">
        <f t="shared" si="164"/>
        <v>28.317535545023699</v>
      </c>
      <c r="V188" s="26" t="s">
        <v>556</v>
      </c>
      <c r="Z188" s="8">
        <f t="shared" ref="Z188:Z189" si="166">K188</f>
        <v>239</v>
      </c>
      <c r="AA188" s="8">
        <f>H188</f>
        <v>113</v>
      </c>
      <c r="AB188" s="50">
        <f>J188</f>
        <v>78</v>
      </c>
      <c r="AC188" s="85">
        <f t="shared" ref="AC188:AC189" si="167">Q188</f>
        <v>28.317535545023699</v>
      </c>
      <c r="AD188" s="4">
        <f t="shared" ref="AD188:AD189" si="168">N188</f>
        <v>18.314424635332252</v>
      </c>
      <c r="AE188" s="4">
        <f t="shared" ref="AE188:AE189" si="169">P188</f>
        <v>10.441767068273093</v>
      </c>
    </row>
    <row r="189" spans="1:35" ht="15" customHeight="1" x14ac:dyDescent="0.2">
      <c r="B189" s="27" t="s">
        <v>0</v>
      </c>
      <c r="C189" s="28"/>
      <c r="D189" s="28"/>
      <c r="E189" s="28"/>
      <c r="F189" s="9">
        <v>33</v>
      </c>
      <c r="G189" s="9">
        <v>18</v>
      </c>
      <c r="H189" s="9">
        <v>15</v>
      </c>
      <c r="I189" s="9">
        <v>48</v>
      </c>
      <c r="J189" s="55">
        <v>42</v>
      </c>
      <c r="K189" s="9">
        <v>24</v>
      </c>
      <c r="L189" s="87">
        <f t="shared" si="165"/>
        <v>2.440828402366864</v>
      </c>
      <c r="M189" s="5">
        <f t="shared" si="164"/>
        <v>2.4489795918367347</v>
      </c>
      <c r="N189" s="5">
        <f t="shared" si="164"/>
        <v>2.4311183144246353</v>
      </c>
      <c r="O189" s="5">
        <f t="shared" si="164"/>
        <v>5.6074766355140184</v>
      </c>
      <c r="P189" s="5">
        <f t="shared" si="164"/>
        <v>5.6224899598393572</v>
      </c>
      <c r="Q189" s="5">
        <f t="shared" si="164"/>
        <v>2.8436018957345972</v>
      </c>
      <c r="V189" s="27" t="s">
        <v>0</v>
      </c>
      <c r="W189" s="28"/>
      <c r="X189" s="28"/>
      <c r="Y189" s="28"/>
      <c r="Z189" s="9">
        <f t="shared" si="166"/>
        <v>24</v>
      </c>
      <c r="AA189" s="9">
        <f>H189</f>
        <v>15</v>
      </c>
      <c r="AB189" s="55">
        <f>J189</f>
        <v>42</v>
      </c>
      <c r="AC189" s="87">
        <f t="shared" si="167"/>
        <v>2.8436018957345972</v>
      </c>
      <c r="AD189" s="5">
        <f t="shared" si="168"/>
        <v>2.4311183144246353</v>
      </c>
      <c r="AE189" s="5">
        <f t="shared" si="169"/>
        <v>5.6224899598393572</v>
      </c>
    </row>
    <row r="190" spans="1:35" ht="15" customHeight="1" x14ac:dyDescent="0.2">
      <c r="B190" s="30" t="s">
        <v>1</v>
      </c>
      <c r="C190" s="21"/>
      <c r="D190" s="21"/>
      <c r="E190" s="21"/>
      <c r="F190" s="31">
        <f t="shared" ref="F190:Q190" si="170">SUM(F187:F189)</f>
        <v>1352</v>
      </c>
      <c r="G190" s="31">
        <f t="shared" si="170"/>
        <v>735</v>
      </c>
      <c r="H190" s="31">
        <f t="shared" si="170"/>
        <v>617</v>
      </c>
      <c r="I190" s="31">
        <f t="shared" si="170"/>
        <v>856</v>
      </c>
      <c r="J190" s="51">
        <f t="shared" si="170"/>
        <v>747</v>
      </c>
      <c r="K190" s="31">
        <f t="shared" si="170"/>
        <v>844</v>
      </c>
      <c r="L190" s="86">
        <f t="shared" si="170"/>
        <v>100</v>
      </c>
      <c r="M190" s="6">
        <f t="shared" si="170"/>
        <v>100</v>
      </c>
      <c r="N190" s="6">
        <f t="shared" si="170"/>
        <v>99.999999999999986</v>
      </c>
      <c r="O190" s="6">
        <f t="shared" si="170"/>
        <v>100</v>
      </c>
      <c r="P190" s="6">
        <f t="shared" si="170"/>
        <v>100</v>
      </c>
      <c r="Q190" s="6">
        <f t="shared" si="170"/>
        <v>100</v>
      </c>
      <c r="V190" s="30" t="s">
        <v>1</v>
      </c>
      <c r="W190" s="21"/>
      <c r="X190" s="21"/>
      <c r="Y190" s="21"/>
      <c r="Z190" s="31">
        <f t="shared" ref="Z190:AE190" si="171">SUM(Z187:Z189)</f>
        <v>844</v>
      </c>
      <c r="AA190" s="31">
        <f t="shared" si="171"/>
        <v>617</v>
      </c>
      <c r="AB190" s="51">
        <f t="shared" si="171"/>
        <v>747</v>
      </c>
      <c r="AC190" s="86">
        <f t="shared" si="171"/>
        <v>100</v>
      </c>
      <c r="AD190" s="6">
        <f t="shared" si="171"/>
        <v>99.999999999999986</v>
      </c>
      <c r="AE190" s="6">
        <f t="shared" si="171"/>
        <v>100</v>
      </c>
    </row>
    <row r="191" spans="1:35" ht="15" customHeight="1" x14ac:dyDescent="0.2">
      <c r="B191" s="15"/>
      <c r="V191" s="15"/>
    </row>
    <row r="192" spans="1:35" ht="15" customHeight="1" x14ac:dyDescent="0.2">
      <c r="A192" s="35" t="s">
        <v>661</v>
      </c>
      <c r="B192" s="15"/>
      <c r="V192" s="15"/>
    </row>
    <row r="193" spans="1:34" ht="15" customHeight="1" x14ac:dyDescent="0.2">
      <c r="A193" s="1" t="s">
        <v>662</v>
      </c>
      <c r="B193" s="15"/>
      <c r="V193" s="15"/>
    </row>
    <row r="194" spans="1:34" ht="12" customHeight="1" x14ac:dyDescent="0.2">
      <c r="B194" s="24"/>
      <c r="C194" s="25"/>
      <c r="D194" s="25"/>
      <c r="E194" s="25"/>
      <c r="F194" s="25"/>
      <c r="G194" s="25"/>
      <c r="H194" s="38"/>
      <c r="I194" s="242"/>
      <c r="J194" s="243"/>
      <c r="K194" s="66" t="s">
        <v>2</v>
      </c>
      <c r="L194" s="66"/>
      <c r="M194" s="243"/>
      <c r="N194" s="243"/>
      <c r="O194" s="244"/>
      <c r="P194" s="243"/>
      <c r="Q194" s="66" t="s">
        <v>3</v>
      </c>
      <c r="R194" s="66"/>
      <c r="S194" s="243"/>
      <c r="T194" s="245"/>
      <c r="V194" s="24"/>
      <c r="W194" s="25"/>
      <c r="X194" s="25"/>
      <c r="Y194" s="25"/>
      <c r="Z194" s="25"/>
      <c r="AA194" s="25"/>
      <c r="AB194" s="25"/>
      <c r="AC194" s="60"/>
      <c r="AD194" s="63" t="s">
        <v>2</v>
      </c>
      <c r="AE194" s="66"/>
      <c r="AF194" s="82"/>
      <c r="AG194" s="63" t="s">
        <v>3</v>
      </c>
      <c r="AH194" s="64"/>
    </row>
    <row r="195" spans="1:34" ht="22.75" customHeight="1" x14ac:dyDescent="0.2">
      <c r="B195" s="26"/>
      <c r="H195" s="56"/>
      <c r="I195" s="73" t="s">
        <v>356</v>
      </c>
      <c r="J195" s="73" t="s">
        <v>170</v>
      </c>
      <c r="K195" s="73" t="s">
        <v>171</v>
      </c>
      <c r="L195" s="73" t="s">
        <v>357</v>
      </c>
      <c r="M195" s="78" t="s">
        <v>173</v>
      </c>
      <c r="N195" s="73" t="s">
        <v>500</v>
      </c>
      <c r="O195" s="81" t="s">
        <v>356</v>
      </c>
      <c r="P195" s="73" t="s">
        <v>170</v>
      </c>
      <c r="Q195" s="73" t="s">
        <v>171</v>
      </c>
      <c r="R195" s="73" t="s">
        <v>357</v>
      </c>
      <c r="S195" s="73" t="s">
        <v>173</v>
      </c>
      <c r="T195" s="73" t="s">
        <v>500</v>
      </c>
      <c r="V195" s="26"/>
      <c r="AC195" s="73" t="s">
        <v>450</v>
      </c>
      <c r="AD195" s="73" t="s">
        <v>171</v>
      </c>
      <c r="AE195" s="78" t="s">
        <v>173</v>
      </c>
      <c r="AF195" s="81" t="s">
        <v>450</v>
      </c>
      <c r="AG195" s="73" t="s">
        <v>171</v>
      </c>
      <c r="AH195" s="73" t="s">
        <v>173</v>
      </c>
    </row>
    <row r="196" spans="1:34" ht="12" customHeight="1" x14ac:dyDescent="0.2">
      <c r="B196" s="27"/>
      <c r="C196" s="28"/>
      <c r="D196" s="28"/>
      <c r="E196" s="28"/>
      <c r="F196" s="28"/>
      <c r="G196" s="28"/>
      <c r="H196" s="57"/>
      <c r="I196" s="29"/>
      <c r="J196" s="29"/>
      <c r="K196" s="29"/>
      <c r="L196" s="29"/>
      <c r="M196" s="49"/>
      <c r="N196" s="29"/>
      <c r="O196" s="83">
        <f>F188</f>
        <v>323</v>
      </c>
      <c r="P196" s="2">
        <f t="shared" ref="P196:T196" si="172">G188</f>
        <v>210</v>
      </c>
      <c r="Q196" s="2">
        <f t="shared" si="172"/>
        <v>113</v>
      </c>
      <c r="R196" s="2">
        <f t="shared" si="172"/>
        <v>107</v>
      </c>
      <c r="S196" s="2">
        <f t="shared" si="172"/>
        <v>78</v>
      </c>
      <c r="T196" s="2">
        <f t="shared" si="172"/>
        <v>239</v>
      </c>
      <c r="V196" s="27"/>
      <c r="W196" s="28"/>
      <c r="X196" s="28"/>
      <c r="Y196" s="28"/>
      <c r="Z196" s="28"/>
      <c r="AA196" s="28"/>
      <c r="AB196" s="28"/>
      <c r="AC196" s="29"/>
      <c r="AD196" s="29"/>
      <c r="AE196" s="49"/>
      <c r="AF196" s="83">
        <f>T196</f>
        <v>239</v>
      </c>
      <c r="AG196" s="2">
        <f>Q196</f>
        <v>113</v>
      </c>
      <c r="AH196" s="2">
        <f>S196</f>
        <v>78</v>
      </c>
    </row>
    <row r="197" spans="1:34" ht="15" customHeight="1" x14ac:dyDescent="0.2">
      <c r="B197" s="123" t="s">
        <v>663</v>
      </c>
      <c r="H197" s="56"/>
      <c r="I197" s="7">
        <v>4</v>
      </c>
      <c r="J197" s="7">
        <v>2</v>
      </c>
      <c r="K197" s="7">
        <v>2</v>
      </c>
      <c r="L197" s="7">
        <v>8</v>
      </c>
      <c r="M197" s="79">
        <v>6</v>
      </c>
      <c r="N197" s="7">
        <v>4</v>
      </c>
      <c r="O197" s="84">
        <f t="shared" ref="O197:T197" si="173">I197/O$196*100</f>
        <v>1.2383900928792571</v>
      </c>
      <c r="P197" s="3">
        <f t="shared" si="173"/>
        <v>0.95238095238095244</v>
      </c>
      <c r="Q197" s="3">
        <f t="shared" si="173"/>
        <v>1.7699115044247788</v>
      </c>
      <c r="R197" s="3">
        <f t="shared" si="173"/>
        <v>7.4766355140186906</v>
      </c>
      <c r="S197" s="3">
        <f t="shared" si="173"/>
        <v>7.6923076923076925</v>
      </c>
      <c r="T197" s="3">
        <f t="shared" si="173"/>
        <v>1.6736401673640167</v>
      </c>
      <c r="V197" s="123" t="s">
        <v>663</v>
      </c>
      <c r="AC197" s="7">
        <f>N197</f>
        <v>4</v>
      </c>
      <c r="AD197" s="7">
        <f>K197</f>
        <v>2</v>
      </c>
      <c r="AE197" s="79">
        <f>M197</f>
        <v>6</v>
      </c>
      <c r="AF197" s="84">
        <f>T197</f>
        <v>1.6736401673640167</v>
      </c>
      <c r="AG197" s="3">
        <f>Q197</f>
        <v>1.7699115044247788</v>
      </c>
      <c r="AH197" s="3">
        <f>S197</f>
        <v>7.6923076923076925</v>
      </c>
    </row>
    <row r="198" spans="1:34" ht="15" customHeight="1" x14ac:dyDescent="0.2">
      <c r="B198" s="26" t="s">
        <v>664</v>
      </c>
      <c r="H198" s="56"/>
      <c r="I198" s="8">
        <v>6</v>
      </c>
      <c r="J198" s="8">
        <v>2</v>
      </c>
      <c r="K198" s="8">
        <v>4</v>
      </c>
      <c r="L198" s="8">
        <v>5</v>
      </c>
      <c r="M198" s="50">
        <v>4</v>
      </c>
      <c r="N198" s="8">
        <v>3</v>
      </c>
      <c r="O198" s="85">
        <f t="shared" ref="O198:O202" si="174">I198/O$196*100</f>
        <v>1.8575851393188854</v>
      </c>
      <c r="P198" s="4">
        <f t="shared" ref="P198:P202" si="175">J198/P$196*100</f>
        <v>0.95238095238095244</v>
      </c>
      <c r="Q198" s="4">
        <f t="shared" ref="Q198:Q202" si="176">K198/Q$196*100</f>
        <v>3.5398230088495577</v>
      </c>
      <c r="R198" s="4">
        <f t="shared" ref="R198:R202" si="177">L198/R$196*100</f>
        <v>4.6728971962616823</v>
      </c>
      <c r="S198" s="4">
        <f t="shared" ref="S198:S202" si="178">M198/S$196*100</f>
        <v>5.1282051282051277</v>
      </c>
      <c r="T198" s="4">
        <f t="shared" ref="T198:T202" si="179">N198/T$196*100</f>
        <v>1.2552301255230125</v>
      </c>
      <c r="V198" s="26" t="s">
        <v>664</v>
      </c>
      <c r="AC198" s="8">
        <f t="shared" ref="AC198:AC202" si="180">N198</f>
        <v>3</v>
      </c>
      <c r="AD198" s="8">
        <f t="shared" ref="AD198:AD202" si="181">K198</f>
        <v>4</v>
      </c>
      <c r="AE198" s="50">
        <f t="shared" ref="AE198:AE202" si="182">M198</f>
        <v>4</v>
      </c>
      <c r="AF198" s="85">
        <f t="shared" ref="AF198:AF202" si="183">T198</f>
        <v>1.2552301255230125</v>
      </c>
      <c r="AG198" s="4">
        <f t="shared" ref="AG198:AG202" si="184">Q198</f>
        <v>3.5398230088495577</v>
      </c>
      <c r="AH198" s="4">
        <f t="shared" ref="AH198:AH202" si="185">S198</f>
        <v>5.1282051282051277</v>
      </c>
    </row>
    <row r="199" spans="1:34" ht="15" customHeight="1" x14ac:dyDescent="0.2">
      <c r="B199" s="26" t="s">
        <v>665</v>
      </c>
      <c r="H199" s="56"/>
      <c r="I199" s="8">
        <v>120</v>
      </c>
      <c r="J199" s="8">
        <v>80</v>
      </c>
      <c r="K199" s="8">
        <v>40</v>
      </c>
      <c r="L199" s="8">
        <v>63</v>
      </c>
      <c r="M199" s="50">
        <v>42</v>
      </c>
      <c r="N199" s="8">
        <v>101</v>
      </c>
      <c r="O199" s="85">
        <f t="shared" si="174"/>
        <v>37.151702786377712</v>
      </c>
      <c r="P199" s="4">
        <f t="shared" si="175"/>
        <v>38.095238095238095</v>
      </c>
      <c r="Q199" s="4">
        <f t="shared" si="176"/>
        <v>35.398230088495573</v>
      </c>
      <c r="R199" s="4">
        <f t="shared" si="177"/>
        <v>58.878504672897193</v>
      </c>
      <c r="S199" s="4">
        <f t="shared" si="178"/>
        <v>53.846153846153847</v>
      </c>
      <c r="T199" s="4">
        <f t="shared" si="179"/>
        <v>42.25941422594142</v>
      </c>
      <c r="V199" s="26" t="s">
        <v>665</v>
      </c>
      <c r="AC199" s="8">
        <f t="shared" si="180"/>
        <v>101</v>
      </c>
      <c r="AD199" s="8">
        <f t="shared" si="181"/>
        <v>40</v>
      </c>
      <c r="AE199" s="50">
        <f t="shared" si="182"/>
        <v>42</v>
      </c>
      <c r="AF199" s="85">
        <f t="shared" si="183"/>
        <v>42.25941422594142</v>
      </c>
      <c r="AG199" s="4">
        <f t="shared" si="184"/>
        <v>35.398230088495573</v>
      </c>
      <c r="AH199" s="4">
        <f t="shared" si="185"/>
        <v>53.846153846153847</v>
      </c>
    </row>
    <row r="200" spans="1:34" ht="15" customHeight="1" x14ac:dyDescent="0.2">
      <c r="B200" s="123" t="s">
        <v>666</v>
      </c>
      <c r="H200" s="56"/>
      <c r="I200" s="8">
        <v>31</v>
      </c>
      <c r="J200" s="8">
        <v>5</v>
      </c>
      <c r="K200" s="8">
        <v>26</v>
      </c>
      <c r="L200" s="8">
        <v>6</v>
      </c>
      <c r="M200" s="50">
        <v>6</v>
      </c>
      <c r="N200" s="8">
        <v>5</v>
      </c>
      <c r="O200" s="85">
        <f t="shared" si="174"/>
        <v>9.5975232198142422</v>
      </c>
      <c r="P200" s="4">
        <f t="shared" si="175"/>
        <v>2.3809523809523809</v>
      </c>
      <c r="Q200" s="4">
        <f t="shared" si="176"/>
        <v>23.008849557522122</v>
      </c>
      <c r="R200" s="4">
        <f t="shared" si="177"/>
        <v>5.6074766355140184</v>
      </c>
      <c r="S200" s="4">
        <f t="shared" si="178"/>
        <v>7.6923076923076925</v>
      </c>
      <c r="T200" s="4">
        <f t="shared" si="179"/>
        <v>2.0920502092050208</v>
      </c>
      <c r="V200" s="123" t="s">
        <v>666</v>
      </c>
      <c r="AC200" s="8">
        <f t="shared" si="180"/>
        <v>5</v>
      </c>
      <c r="AD200" s="8">
        <f t="shared" si="181"/>
        <v>26</v>
      </c>
      <c r="AE200" s="50">
        <f t="shared" si="182"/>
        <v>6</v>
      </c>
      <c r="AF200" s="85">
        <f t="shared" si="183"/>
        <v>2.0920502092050208</v>
      </c>
      <c r="AG200" s="4">
        <f t="shared" si="184"/>
        <v>23.008849557522122</v>
      </c>
      <c r="AH200" s="4">
        <f t="shared" si="185"/>
        <v>7.6923076923076925</v>
      </c>
    </row>
    <row r="201" spans="1:34" ht="15" customHeight="1" x14ac:dyDescent="0.2">
      <c r="B201" s="26" t="s">
        <v>382</v>
      </c>
      <c r="H201" s="56"/>
      <c r="I201" s="8">
        <v>158</v>
      </c>
      <c r="J201" s="8">
        <v>119</v>
      </c>
      <c r="K201" s="8">
        <v>39</v>
      </c>
      <c r="L201" s="8">
        <v>23</v>
      </c>
      <c r="M201" s="50">
        <v>18</v>
      </c>
      <c r="N201" s="8">
        <v>124</v>
      </c>
      <c r="O201" s="85">
        <f t="shared" si="174"/>
        <v>48.916408668730647</v>
      </c>
      <c r="P201" s="4">
        <f t="shared" si="175"/>
        <v>56.666666666666664</v>
      </c>
      <c r="Q201" s="4">
        <f t="shared" si="176"/>
        <v>34.513274336283182</v>
      </c>
      <c r="R201" s="4">
        <f t="shared" si="177"/>
        <v>21.495327102803738</v>
      </c>
      <c r="S201" s="4">
        <f t="shared" si="178"/>
        <v>23.076923076923077</v>
      </c>
      <c r="T201" s="4">
        <f t="shared" si="179"/>
        <v>51.88284518828452</v>
      </c>
      <c r="V201" s="26" t="s">
        <v>382</v>
      </c>
      <c r="AC201" s="8">
        <f t="shared" si="180"/>
        <v>124</v>
      </c>
      <c r="AD201" s="8">
        <f t="shared" si="181"/>
        <v>39</v>
      </c>
      <c r="AE201" s="50">
        <f t="shared" si="182"/>
        <v>18</v>
      </c>
      <c r="AF201" s="85">
        <f t="shared" si="183"/>
        <v>51.88284518828452</v>
      </c>
      <c r="AG201" s="4">
        <f t="shared" si="184"/>
        <v>34.513274336283182</v>
      </c>
      <c r="AH201" s="4">
        <f t="shared" si="185"/>
        <v>23.076923076923077</v>
      </c>
    </row>
    <row r="202" spans="1:34" ht="15" customHeight="1" x14ac:dyDescent="0.2">
      <c r="B202" s="27" t="s">
        <v>0</v>
      </c>
      <c r="C202" s="28"/>
      <c r="D202" s="28"/>
      <c r="E202" s="28"/>
      <c r="F202" s="28"/>
      <c r="G202" s="28"/>
      <c r="H202" s="57"/>
      <c r="I202" s="9">
        <v>8</v>
      </c>
      <c r="J202" s="9">
        <v>3</v>
      </c>
      <c r="K202" s="9">
        <v>5</v>
      </c>
      <c r="L202" s="9">
        <v>5</v>
      </c>
      <c r="M202" s="55">
        <v>4</v>
      </c>
      <c r="N202" s="9">
        <v>4</v>
      </c>
      <c r="O202" s="87">
        <f t="shared" si="174"/>
        <v>2.4767801857585141</v>
      </c>
      <c r="P202" s="5">
        <f t="shared" si="175"/>
        <v>1.4285714285714286</v>
      </c>
      <c r="Q202" s="5">
        <f t="shared" si="176"/>
        <v>4.4247787610619467</v>
      </c>
      <c r="R202" s="5">
        <f t="shared" si="177"/>
        <v>4.6728971962616823</v>
      </c>
      <c r="S202" s="5">
        <f t="shared" si="178"/>
        <v>5.1282051282051277</v>
      </c>
      <c r="T202" s="5">
        <f t="shared" si="179"/>
        <v>1.6736401673640167</v>
      </c>
      <c r="V202" s="27" t="s">
        <v>0</v>
      </c>
      <c r="W202" s="28"/>
      <c r="X202" s="28"/>
      <c r="Y202" s="28"/>
      <c r="Z202" s="28"/>
      <c r="AA202" s="28"/>
      <c r="AB202" s="28"/>
      <c r="AC202" s="9">
        <f t="shared" si="180"/>
        <v>4</v>
      </c>
      <c r="AD202" s="9">
        <f t="shared" si="181"/>
        <v>5</v>
      </c>
      <c r="AE202" s="55">
        <f t="shared" si="182"/>
        <v>4</v>
      </c>
      <c r="AF202" s="87">
        <f t="shared" si="183"/>
        <v>1.6736401673640167</v>
      </c>
      <c r="AG202" s="5">
        <f t="shared" si="184"/>
        <v>4.4247787610619467</v>
      </c>
      <c r="AH202" s="5">
        <f t="shared" si="185"/>
        <v>5.1282051282051277</v>
      </c>
    </row>
    <row r="203" spans="1:34" ht="15" customHeight="1" x14ac:dyDescent="0.2">
      <c r="B203" s="30" t="s">
        <v>1</v>
      </c>
      <c r="C203" s="21"/>
      <c r="D203" s="21"/>
      <c r="E203" s="21"/>
      <c r="F203" s="28"/>
      <c r="G203" s="28"/>
      <c r="H203" s="57"/>
      <c r="I203" s="31">
        <f t="shared" ref="I203:N203" si="186">SUM(I197:I202)</f>
        <v>327</v>
      </c>
      <c r="J203" s="31">
        <f t="shared" si="186"/>
        <v>211</v>
      </c>
      <c r="K203" s="31">
        <f t="shared" si="186"/>
        <v>116</v>
      </c>
      <c r="L203" s="31">
        <f t="shared" si="186"/>
        <v>110</v>
      </c>
      <c r="M203" s="51">
        <f t="shared" si="186"/>
        <v>80</v>
      </c>
      <c r="N203" s="31">
        <f t="shared" si="186"/>
        <v>241</v>
      </c>
      <c r="O203" s="86" t="str">
        <f>IF(SUM(O197:O202)&gt;100,"－",SUM(O197:O202))</f>
        <v>－</v>
      </c>
      <c r="P203" s="6" t="str">
        <f t="shared" ref="P203:T203" si="187">IF(SUM(P197:P202)&gt;100,"－",SUM(P197:P202))</f>
        <v>－</v>
      </c>
      <c r="Q203" s="6" t="str">
        <f t="shared" si="187"/>
        <v>－</v>
      </c>
      <c r="R203" s="6" t="str">
        <f t="shared" si="187"/>
        <v>－</v>
      </c>
      <c r="S203" s="6" t="str">
        <f t="shared" si="187"/>
        <v>－</v>
      </c>
      <c r="T203" s="6" t="str">
        <f t="shared" si="187"/>
        <v>－</v>
      </c>
      <c r="V203" s="30" t="s">
        <v>1</v>
      </c>
      <c r="W203" s="21"/>
      <c r="X203" s="21"/>
      <c r="Y203" s="21"/>
      <c r="Z203" s="21"/>
      <c r="AA203" s="21"/>
      <c r="AB203" s="21"/>
      <c r="AC203" s="31">
        <f t="shared" ref="AC203:AE203" si="188">SUM(AC197:AC202)</f>
        <v>241</v>
      </c>
      <c r="AD203" s="31">
        <f t="shared" si="188"/>
        <v>116</v>
      </c>
      <c r="AE203" s="51">
        <f t="shared" si="188"/>
        <v>80</v>
      </c>
      <c r="AF203" s="86" t="str">
        <f t="shared" ref="AF203" si="189">IF(SUM(AF197:AF202)&gt;100,"－",SUM(AF197:AF202))</f>
        <v>－</v>
      </c>
      <c r="AG203" s="6" t="str">
        <f t="shared" ref="AG203" si="190">IF(SUM(AG197:AG202)&gt;100,"－",SUM(AG197:AG202))</f>
        <v>－</v>
      </c>
      <c r="AH203" s="6" t="str">
        <f t="shared" ref="AH203" si="191">IF(SUM(AH197:AH202)&gt;100,"－",SUM(AH197:AH202))</f>
        <v>－</v>
      </c>
    </row>
    <row r="204" spans="1:34" ht="15" customHeight="1" x14ac:dyDescent="0.2">
      <c r="B204" s="15"/>
      <c r="V204" s="15"/>
    </row>
    <row r="205" spans="1:34" ht="15" customHeight="1" x14ac:dyDescent="0.2">
      <c r="A205" s="1" t="s">
        <v>667</v>
      </c>
      <c r="B205" s="15"/>
      <c r="V205" s="15"/>
    </row>
    <row r="206" spans="1:34" ht="12" customHeight="1" x14ac:dyDescent="0.2">
      <c r="B206" s="24"/>
      <c r="C206" s="25"/>
      <c r="D206" s="25"/>
      <c r="E206" s="25"/>
      <c r="F206" s="242"/>
      <c r="G206" s="243"/>
      <c r="H206" s="66" t="s">
        <v>2</v>
      </c>
      <c r="I206" s="66"/>
      <c r="J206" s="243"/>
      <c r="K206" s="243"/>
      <c r="L206" s="244"/>
      <c r="M206" s="243"/>
      <c r="N206" s="66" t="s">
        <v>3</v>
      </c>
      <c r="O206" s="66"/>
      <c r="P206" s="243"/>
      <c r="Q206" s="245"/>
      <c r="V206" s="24"/>
      <c r="W206" s="25"/>
      <c r="X206" s="25"/>
      <c r="Y206" s="25"/>
      <c r="Z206" s="60"/>
      <c r="AA206" s="63" t="s">
        <v>2</v>
      </c>
      <c r="AB206" s="66"/>
      <c r="AC206" s="82"/>
      <c r="AD206" s="63" t="s">
        <v>3</v>
      </c>
      <c r="AE206" s="64"/>
    </row>
    <row r="207" spans="1:34" ht="22.75" customHeight="1" x14ac:dyDescent="0.2">
      <c r="B207" s="26"/>
      <c r="F207" s="73" t="s">
        <v>356</v>
      </c>
      <c r="G207" s="73" t="s">
        <v>170</v>
      </c>
      <c r="H207" s="73" t="s">
        <v>171</v>
      </c>
      <c r="I207" s="73" t="s">
        <v>357</v>
      </c>
      <c r="J207" s="78" t="s">
        <v>173</v>
      </c>
      <c r="K207" s="73" t="s">
        <v>500</v>
      </c>
      <c r="L207" s="81" t="s">
        <v>356</v>
      </c>
      <c r="M207" s="73" t="s">
        <v>170</v>
      </c>
      <c r="N207" s="73" t="s">
        <v>171</v>
      </c>
      <c r="O207" s="73" t="s">
        <v>357</v>
      </c>
      <c r="P207" s="73" t="s">
        <v>173</v>
      </c>
      <c r="Q207" s="73" t="s">
        <v>500</v>
      </c>
      <c r="V207" s="26"/>
      <c r="Z207" s="73" t="s">
        <v>450</v>
      </c>
      <c r="AA207" s="73" t="s">
        <v>171</v>
      </c>
      <c r="AB207" s="78" t="s">
        <v>173</v>
      </c>
      <c r="AC207" s="81" t="s">
        <v>450</v>
      </c>
      <c r="AD207" s="73" t="s">
        <v>171</v>
      </c>
      <c r="AE207" s="73" t="s">
        <v>173</v>
      </c>
    </row>
    <row r="208" spans="1:34" ht="12" customHeight="1" x14ac:dyDescent="0.2">
      <c r="B208" s="27"/>
      <c r="C208" s="28"/>
      <c r="D208" s="28"/>
      <c r="E208" s="28"/>
      <c r="F208" s="29"/>
      <c r="G208" s="29"/>
      <c r="H208" s="29"/>
      <c r="I208" s="29"/>
      <c r="J208" s="49"/>
      <c r="K208" s="29"/>
      <c r="L208" s="83">
        <f t="shared" ref="L208" si="192">F$13</f>
        <v>1352</v>
      </c>
      <c r="M208" s="2">
        <f t="shared" ref="M208" si="193">G$13</f>
        <v>735</v>
      </c>
      <c r="N208" s="2">
        <f t="shared" ref="N208" si="194">H$13</f>
        <v>617</v>
      </c>
      <c r="O208" s="2">
        <f t="shared" ref="O208" si="195">I$13</f>
        <v>856</v>
      </c>
      <c r="P208" s="2">
        <f t="shared" ref="P208" si="196">J$13</f>
        <v>747</v>
      </c>
      <c r="Q208" s="2">
        <f t="shared" ref="Q208" si="197">K$13</f>
        <v>844</v>
      </c>
      <c r="V208" s="27"/>
      <c r="W208" s="28"/>
      <c r="X208" s="28"/>
      <c r="Y208" s="28"/>
      <c r="Z208" s="29"/>
      <c r="AA208" s="29"/>
      <c r="AB208" s="49"/>
      <c r="AC208" s="83">
        <f>Q208</f>
        <v>844</v>
      </c>
      <c r="AD208" s="2">
        <f>N208</f>
        <v>617</v>
      </c>
      <c r="AE208" s="2">
        <f>P208</f>
        <v>747</v>
      </c>
    </row>
    <row r="209" spans="1:31" ht="15" customHeight="1" x14ac:dyDescent="0.2">
      <c r="B209" s="26" t="s">
        <v>668</v>
      </c>
      <c r="F209" s="7">
        <v>1219</v>
      </c>
      <c r="G209" s="7">
        <v>694</v>
      </c>
      <c r="H209" s="7">
        <v>525</v>
      </c>
      <c r="I209" s="7">
        <v>737</v>
      </c>
      <c r="J209" s="79">
        <v>634</v>
      </c>
      <c r="K209" s="7">
        <v>797</v>
      </c>
      <c r="L209" s="84">
        <f>F209/L$208*100</f>
        <v>90.162721893491124</v>
      </c>
      <c r="M209" s="3">
        <f t="shared" ref="M209:Q211" si="198">G209/M$208*100</f>
        <v>94.421768707482983</v>
      </c>
      <c r="N209" s="3">
        <f t="shared" si="198"/>
        <v>85.089141004862228</v>
      </c>
      <c r="O209" s="3">
        <f t="shared" si="198"/>
        <v>86.098130841121502</v>
      </c>
      <c r="P209" s="3">
        <f t="shared" si="198"/>
        <v>84.87282463186078</v>
      </c>
      <c r="Q209" s="3">
        <f t="shared" si="198"/>
        <v>94.431279620853076</v>
      </c>
      <c r="V209" s="26" t="s">
        <v>668</v>
      </c>
      <c r="Z209" s="7">
        <f>K209</f>
        <v>797</v>
      </c>
      <c r="AA209" s="7">
        <f>H209</f>
        <v>525</v>
      </c>
      <c r="AB209" s="79">
        <f>J209</f>
        <v>634</v>
      </c>
      <c r="AC209" s="84">
        <f>Q209</f>
        <v>94.431279620853076</v>
      </c>
      <c r="AD209" s="3">
        <f>N209</f>
        <v>85.089141004862228</v>
      </c>
      <c r="AE209" s="3">
        <f>P209</f>
        <v>84.87282463186078</v>
      </c>
    </row>
    <row r="210" spans="1:31" ht="15" customHeight="1" x14ac:dyDescent="0.2">
      <c r="B210" s="26" t="s">
        <v>669</v>
      </c>
      <c r="F210" s="8">
        <v>89</v>
      </c>
      <c r="G210" s="8">
        <v>23</v>
      </c>
      <c r="H210" s="8">
        <v>66</v>
      </c>
      <c r="I210" s="8">
        <v>66</v>
      </c>
      <c r="J210" s="50">
        <v>64</v>
      </c>
      <c r="K210" s="8">
        <v>25</v>
      </c>
      <c r="L210" s="85">
        <f t="shared" ref="L210:L211" si="199">F210/L$208*100</f>
        <v>6.5828402366863905</v>
      </c>
      <c r="M210" s="4">
        <f t="shared" si="198"/>
        <v>3.1292517006802725</v>
      </c>
      <c r="N210" s="4">
        <f t="shared" si="198"/>
        <v>10.696920583468396</v>
      </c>
      <c r="O210" s="4">
        <f t="shared" si="198"/>
        <v>7.7102803738317753</v>
      </c>
      <c r="P210" s="4">
        <f t="shared" si="198"/>
        <v>8.5676037483266398</v>
      </c>
      <c r="Q210" s="4">
        <f t="shared" si="198"/>
        <v>2.9620853080568721</v>
      </c>
      <c r="V210" s="26" t="s">
        <v>669</v>
      </c>
      <c r="Z210" s="8">
        <f t="shared" ref="Z210:Z211" si="200">K210</f>
        <v>25</v>
      </c>
      <c r="AA210" s="8">
        <f t="shared" ref="AA210:AA211" si="201">H210</f>
        <v>66</v>
      </c>
      <c r="AB210" s="50">
        <f t="shared" ref="AB210:AB211" si="202">J210</f>
        <v>64</v>
      </c>
      <c r="AC210" s="85">
        <f t="shared" ref="AC210:AC211" si="203">Q210</f>
        <v>2.9620853080568721</v>
      </c>
      <c r="AD210" s="4">
        <f t="shared" ref="AD210:AD211" si="204">N210</f>
        <v>10.696920583468396</v>
      </c>
      <c r="AE210" s="4">
        <f t="shared" ref="AE210:AE211" si="205">P210</f>
        <v>8.5676037483266398</v>
      </c>
    </row>
    <row r="211" spans="1:31" ht="15" customHeight="1" x14ac:dyDescent="0.2">
      <c r="B211" s="27" t="s">
        <v>0</v>
      </c>
      <c r="C211" s="28"/>
      <c r="D211" s="28"/>
      <c r="E211" s="28"/>
      <c r="F211" s="9">
        <v>44</v>
      </c>
      <c r="G211" s="9">
        <v>18</v>
      </c>
      <c r="H211" s="9">
        <v>26</v>
      </c>
      <c r="I211" s="9">
        <v>53</v>
      </c>
      <c r="J211" s="55">
        <v>49</v>
      </c>
      <c r="K211" s="9">
        <v>22</v>
      </c>
      <c r="L211" s="87">
        <f t="shared" si="199"/>
        <v>3.2544378698224854</v>
      </c>
      <c r="M211" s="5">
        <f t="shared" si="198"/>
        <v>2.4489795918367347</v>
      </c>
      <c r="N211" s="5">
        <f t="shared" si="198"/>
        <v>4.2139384116693677</v>
      </c>
      <c r="O211" s="5">
        <f t="shared" si="198"/>
        <v>6.1915887850467293</v>
      </c>
      <c r="P211" s="5">
        <f t="shared" si="198"/>
        <v>6.5595716198125835</v>
      </c>
      <c r="Q211" s="5">
        <f t="shared" si="198"/>
        <v>2.6066350710900474</v>
      </c>
      <c r="V211" s="27" t="s">
        <v>0</v>
      </c>
      <c r="W211" s="28"/>
      <c r="X211" s="28"/>
      <c r="Y211" s="28"/>
      <c r="Z211" s="9">
        <f t="shared" si="200"/>
        <v>22</v>
      </c>
      <c r="AA211" s="9">
        <f t="shared" si="201"/>
        <v>26</v>
      </c>
      <c r="AB211" s="55">
        <f t="shared" si="202"/>
        <v>49</v>
      </c>
      <c r="AC211" s="87">
        <f t="shared" si="203"/>
        <v>2.6066350710900474</v>
      </c>
      <c r="AD211" s="5">
        <f t="shared" si="204"/>
        <v>4.2139384116693677</v>
      </c>
      <c r="AE211" s="5">
        <f t="shared" si="205"/>
        <v>6.5595716198125835</v>
      </c>
    </row>
    <row r="212" spans="1:31" ht="15" customHeight="1" x14ac:dyDescent="0.2">
      <c r="B212" s="30" t="s">
        <v>1</v>
      </c>
      <c r="C212" s="21"/>
      <c r="D212" s="21"/>
      <c r="E212" s="21"/>
      <c r="F212" s="31">
        <f t="shared" ref="F212:Q212" si="206">SUM(F209:F211)</f>
        <v>1352</v>
      </c>
      <c r="G212" s="31">
        <f t="shared" si="206"/>
        <v>735</v>
      </c>
      <c r="H212" s="31">
        <f t="shared" si="206"/>
        <v>617</v>
      </c>
      <c r="I212" s="31">
        <f t="shared" si="206"/>
        <v>856</v>
      </c>
      <c r="J212" s="51">
        <f t="shared" si="206"/>
        <v>747</v>
      </c>
      <c r="K212" s="31">
        <f t="shared" si="206"/>
        <v>844</v>
      </c>
      <c r="L212" s="86">
        <f t="shared" si="206"/>
        <v>100</v>
      </c>
      <c r="M212" s="6">
        <f t="shared" si="206"/>
        <v>99.999999999999986</v>
      </c>
      <c r="N212" s="6">
        <f t="shared" si="206"/>
        <v>100</v>
      </c>
      <c r="O212" s="6">
        <f t="shared" si="206"/>
        <v>100.00000000000001</v>
      </c>
      <c r="P212" s="6">
        <f t="shared" si="206"/>
        <v>100.00000000000001</v>
      </c>
      <c r="Q212" s="6">
        <f t="shared" si="206"/>
        <v>100</v>
      </c>
      <c r="V212" s="30" t="s">
        <v>1</v>
      </c>
      <c r="W212" s="21"/>
      <c r="X212" s="21"/>
      <c r="Y212" s="21"/>
      <c r="Z212" s="31">
        <f t="shared" ref="Z212:AE212" si="207">SUM(Z209:Z211)</f>
        <v>844</v>
      </c>
      <c r="AA212" s="31">
        <f t="shared" si="207"/>
        <v>617</v>
      </c>
      <c r="AB212" s="51">
        <f t="shared" si="207"/>
        <v>747</v>
      </c>
      <c r="AC212" s="86">
        <f t="shared" si="207"/>
        <v>100</v>
      </c>
      <c r="AD212" s="6">
        <f t="shared" si="207"/>
        <v>100</v>
      </c>
      <c r="AE212" s="6">
        <f t="shared" si="207"/>
        <v>100.00000000000001</v>
      </c>
    </row>
    <row r="213" spans="1:31" ht="15" customHeight="1" x14ac:dyDescent="0.2">
      <c r="B213" s="15"/>
      <c r="V213" s="15"/>
    </row>
    <row r="214" spans="1:31" ht="15" customHeight="1" x14ac:dyDescent="0.2">
      <c r="A214" s="35" t="s">
        <v>670</v>
      </c>
      <c r="B214" s="15"/>
      <c r="V214" s="15"/>
    </row>
    <row r="215" spans="1:31" ht="15" customHeight="1" x14ac:dyDescent="0.2">
      <c r="A215" s="1" t="s">
        <v>680</v>
      </c>
      <c r="B215" s="15"/>
      <c r="V215" s="15"/>
    </row>
    <row r="216" spans="1:31" ht="12" customHeight="1" x14ac:dyDescent="0.2">
      <c r="B216" s="24"/>
      <c r="C216" s="25"/>
      <c r="D216" s="25"/>
      <c r="E216" s="25"/>
      <c r="F216" s="242"/>
      <c r="G216" s="243"/>
      <c r="H216" s="66" t="s">
        <v>2</v>
      </c>
      <c r="I216" s="66"/>
      <c r="J216" s="243"/>
      <c r="K216" s="243"/>
      <c r="L216" s="244"/>
      <c r="M216" s="243"/>
      <c r="N216" s="66" t="s">
        <v>3</v>
      </c>
      <c r="O216" s="66"/>
      <c r="P216" s="243"/>
      <c r="Q216" s="245"/>
      <c r="V216" s="24"/>
      <c r="W216" s="25"/>
      <c r="X216" s="25"/>
      <c r="Y216" s="25"/>
      <c r="Z216" s="60"/>
      <c r="AA216" s="63" t="s">
        <v>2</v>
      </c>
      <c r="AB216" s="66"/>
      <c r="AC216" s="82"/>
      <c r="AD216" s="63" t="s">
        <v>3</v>
      </c>
      <c r="AE216" s="64"/>
    </row>
    <row r="217" spans="1:31" ht="22.75" customHeight="1" x14ac:dyDescent="0.2">
      <c r="B217" s="26"/>
      <c r="F217" s="73" t="s">
        <v>356</v>
      </c>
      <c r="G217" s="73" t="s">
        <v>170</v>
      </c>
      <c r="H217" s="73" t="s">
        <v>171</v>
      </c>
      <c r="I217" s="73" t="s">
        <v>357</v>
      </c>
      <c r="J217" s="78" t="s">
        <v>173</v>
      </c>
      <c r="K217" s="73" t="s">
        <v>500</v>
      </c>
      <c r="L217" s="81" t="s">
        <v>356</v>
      </c>
      <c r="M217" s="73" t="s">
        <v>170</v>
      </c>
      <c r="N217" s="73" t="s">
        <v>171</v>
      </c>
      <c r="O217" s="73" t="s">
        <v>357</v>
      </c>
      <c r="P217" s="73" t="s">
        <v>173</v>
      </c>
      <c r="Q217" s="73" t="s">
        <v>500</v>
      </c>
      <c r="V217" s="26"/>
      <c r="Z217" s="73" t="s">
        <v>450</v>
      </c>
      <c r="AA217" s="73" t="s">
        <v>171</v>
      </c>
      <c r="AB217" s="78" t="s">
        <v>173</v>
      </c>
      <c r="AC217" s="81" t="s">
        <v>450</v>
      </c>
      <c r="AD217" s="73" t="s">
        <v>171</v>
      </c>
      <c r="AE217" s="73" t="s">
        <v>173</v>
      </c>
    </row>
    <row r="218" spans="1:31" ht="12" customHeight="1" x14ac:dyDescent="0.2">
      <c r="B218" s="27"/>
      <c r="C218" s="28"/>
      <c r="D218" s="28"/>
      <c r="E218" s="28"/>
      <c r="F218" s="29"/>
      <c r="G218" s="29"/>
      <c r="H218" s="29"/>
      <c r="I218" s="29"/>
      <c r="J218" s="49"/>
      <c r="K218" s="29"/>
      <c r="L218" s="83">
        <f>F$209</f>
        <v>1219</v>
      </c>
      <c r="M218" s="2">
        <f t="shared" ref="M218:Q218" si="208">G$209</f>
        <v>694</v>
      </c>
      <c r="N218" s="2">
        <f t="shared" si="208"/>
        <v>525</v>
      </c>
      <c r="O218" s="2">
        <f t="shared" si="208"/>
        <v>737</v>
      </c>
      <c r="P218" s="2">
        <f t="shared" si="208"/>
        <v>634</v>
      </c>
      <c r="Q218" s="2">
        <f t="shared" si="208"/>
        <v>797</v>
      </c>
      <c r="V218" s="27"/>
      <c r="W218" s="28"/>
      <c r="X218" s="28"/>
      <c r="Y218" s="28"/>
      <c r="Z218" s="29"/>
      <c r="AA218" s="29"/>
      <c r="AB218" s="49"/>
      <c r="AC218" s="83">
        <f>Q218</f>
        <v>797</v>
      </c>
      <c r="AD218" s="2">
        <f>N218</f>
        <v>525</v>
      </c>
      <c r="AE218" s="2">
        <f>P218</f>
        <v>634</v>
      </c>
    </row>
    <row r="219" spans="1:31" ht="15" customHeight="1" x14ac:dyDescent="0.2">
      <c r="B219" s="26" t="s">
        <v>671</v>
      </c>
      <c r="F219" s="7">
        <v>575</v>
      </c>
      <c r="G219" s="7">
        <v>441</v>
      </c>
      <c r="H219" s="7">
        <v>134</v>
      </c>
      <c r="I219" s="7">
        <v>280</v>
      </c>
      <c r="J219" s="79">
        <v>227</v>
      </c>
      <c r="K219" s="7">
        <v>494</v>
      </c>
      <c r="L219" s="84">
        <f t="shared" ref="L219:Q219" si="209">F219/L$218*100</f>
        <v>47.169811320754718</v>
      </c>
      <c r="M219" s="3">
        <f t="shared" si="209"/>
        <v>63.544668587896261</v>
      </c>
      <c r="N219" s="3">
        <f t="shared" si="209"/>
        <v>25.523809523809526</v>
      </c>
      <c r="O219" s="3">
        <f t="shared" si="209"/>
        <v>37.991858887381277</v>
      </c>
      <c r="P219" s="3">
        <f t="shared" si="209"/>
        <v>35.804416403785488</v>
      </c>
      <c r="Q219" s="3">
        <f t="shared" si="209"/>
        <v>61.982434127979921</v>
      </c>
      <c r="V219" s="26" t="s">
        <v>671</v>
      </c>
      <c r="Z219" s="7">
        <f>K219</f>
        <v>494</v>
      </c>
      <c r="AA219" s="7">
        <f>H219</f>
        <v>134</v>
      </c>
      <c r="AB219" s="79">
        <f>J219</f>
        <v>227</v>
      </c>
      <c r="AC219" s="84">
        <f>Q219</f>
        <v>61.982434127979921</v>
      </c>
      <c r="AD219" s="3">
        <f>N219</f>
        <v>25.523809523809526</v>
      </c>
      <c r="AE219" s="3">
        <f>P219</f>
        <v>35.804416403785488</v>
      </c>
    </row>
    <row r="220" spans="1:31" ht="15" customHeight="1" x14ac:dyDescent="0.2">
      <c r="B220" s="26" t="s">
        <v>672</v>
      </c>
      <c r="F220" s="8">
        <v>274</v>
      </c>
      <c r="G220" s="8">
        <v>93</v>
      </c>
      <c r="H220" s="8">
        <v>181</v>
      </c>
      <c r="I220" s="8">
        <v>187</v>
      </c>
      <c r="J220" s="50">
        <v>166</v>
      </c>
      <c r="K220" s="8">
        <v>114</v>
      </c>
      <c r="L220" s="85">
        <f t="shared" ref="L220:L223" si="210">F220/L$218*100</f>
        <v>22.477440525020508</v>
      </c>
      <c r="M220" s="4">
        <f t="shared" ref="M220:M223" si="211">G220/M$218*100</f>
        <v>13.400576368876079</v>
      </c>
      <c r="N220" s="4">
        <f t="shared" ref="N220:N223" si="212">H220/N$218*100</f>
        <v>34.476190476190474</v>
      </c>
      <c r="O220" s="4">
        <f t="shared" ref="O220:O223" si="213">I220/O$218*100</f>
        <v>25.373134328358208</v>
      </c>
      <c r="P220" s="4">
        <f t="shared" ref="P220:P223" si="214">J220/P$218*100</f>
        <v>26.18296529968454</v>
      </c>
      <c r="Q220" s="4">
        <f t="shared" ref="Q220:Q223" si="215">K220/Q$218*100</f>
        <v>14.303638644918445</v>
      </c>
      <c r="V220" s="26" t="s">
        <v>672</v>
      </c>
      <c r="Z220" s="8">
        <f t="shared" ref="Z220:Z223" si="216">K220</f>
        <v>114</v>
      </c>
      <c r="AA220" s="8">
        <f t="shared" ref="AA220:AA223" si="217">H220</f>
        <v>181</v>
      </c>
      <c r="AB220" s="50">
        <f t="shared" ref="AB220:AB223" si="218">J220</f>
        <v>166</v>
      </c>
      <c r="AC220" s="85">
        <f t="shared" ref="AC220:AC223" si="219">Q220</f>
        <v>14.303638644918445</v>
      </c>
      <c r="AD220" s="4">
        <f t="shared" ref="AD220:AD223" si="220">N220</f>
        <v>34.476190476190474</v>
      </c>
      <c r="AE220" s="4">
        <f t="shared" ref="AE220:AE223" si="221">P220</f>
        <v>26.18296529968454</v>
      </c>
    </row>
    <row r="221" spans="1:31" ht="15" customHeight="1" x14ac:dyDescent="0.2">
      <c r="B221" s="26" t="s">
        <v>673</v>
      </c>
      <c r="F221" s="8">
        <v>188</v>
      </c>
      <c r="G221" s="8">
        <v>63</v>
      </c>
      <c r="H221" s="8">
        <v>125</v>
      </c>
      <c r="I221" s="8">
        <v>172</v>
      </c>
      <c r="J221" s="50">
        <v>153</v>
      </c>
      <c r="K221" s="8">
        <v>82</v>
      </c>
      <c r="L221" s="85">
        <f t="shared" si="210"/>
        <v>15.42247744052502</v>
      </c>
      <c r="M221" s="4">
        <f t="shared" si="211"/>
        <v>9.0778097982708932</v>
      </c>
      <c r="N221" s="4">
        <f t="shared" si="212"/>
        <v>23.809523809523807</v>
      </c>
      <c r="O221" s="4">
        <f t="shared" si="213"/>
        <v>23.337856173677068</v>
      </c>
      <c r="P221" s="4">
        <f t="shared" si="214"/>
        <v>24.13249211356467</v>
      </c>
      <c r="Q221" s="4">
        <f t="shared" si="215"/>
        <v>10.28858218318695</v>
      </c>
      <c r="V221" s="26" t="s">
        <v>673</v>
      </c>
      <c r="Z221" s="8">
        <f t="shared" si="216"/>
        <v>82</v>
      </c>
      <c r="AA221" s="8">
        <f t="shared" si="217"/>
        <v>125</v>
      </c>
      <c r="AB221" s="50">
        <f t="shared" si="218"/>
        <v>153</v>
      </c>
      <c r="AC221" s="85">
        <f t="shared" si="219"/>
        <v>10.28858218318695</v>
      </c>
      <c r="AD221" s="4">
        <f t="shared" si="220"/>
        <v>23.809523809523807</v>
      </c>
      <c r="AE221" s="4">
        <f t="shared" si="221"/>
        <v>24.13249211356467</v>
      </c>
    </row>
    <row r="222" spans="1:31" ht="15" customHeight="1" x14ac:dyDescent="0.2">
      <c r="B222" s="26" t="s">
        <v>674</v>
      </c>
      <c r="F222" s="8">
        <v>68</v>
      </c>
      <c r="G222" s="8">
        <v>21</v>
      </c>
      <c r="H222" s="8">
        <v>47</v>
      </c>
      <c r="I222" s="8">
        <v>53</v>
      </c>
      <c r="J222" s="50">
        <v>47</v>
      </c>
      <c r="K222" s="8">
        <v>27</v>
      </c>
      <c r="L222" s="85">
        <f t="shared" si="210"/>
        <v>5.5783429040196886</v>
      </c>
      <c r="M222" s="4">
        <f t="shared" si="211"/>
        <v>3.0259365994236309</v>
      </c>
      <c r="N222" s="4">
        <f t="shared" si="212"/>
        <v>8.9523809523809526</v>
      </c>
      <c r="O222" s="4">
        <f t="shared" si="213"/>
        <v>7.1913161465400277</v>
      </c>
      <c r="P222" s="4">
        <f t="shared" si="214"/>
        <v>7.413249211356467</v>
      </c>
      <c r="Q222" s="4">
        <f t="shared" si="215"/>
        <v>3.3877038895859477</v>
      </c>
      <c r="V222" s="26" t="s">
        <v>674</v>
      </c>
      <c r="Z222" s="8">
        <f t="shared" si="216"/>
        <v>27</v>
      </c>
      <c r="AA222" s="8">
        <f t="shared" si="217"/>
        <v>47</v>
      </c>
      <c r="AB222" s="50">
        <f t="shared" si="218"/>
        <v>47</v>
      </c>
      <c r="AC222" s="85">
        <f t="shared" si="219"/>
        <v>3.3877038895859477</v>
      </c>
      <c r="AD222" s="4">
        <f t="shared" si="220"/>
        <v>8.9523809523809526</v>
      </c>
      <c r="AE222" s="4">
        <f t="shared" si="221"/>
        <v>7.413249211356467</v>
      </c>
    </row>
    <row r="223" spans="1:31" ht="15" customHeight="1" x14ac:dyDescent="0.2">
      <c r="B223" s="27" t="s">
        <v>0</v>
      </c>
      <c r="C223" s="28"/>
      <c r="D223" s="28"/>
      <c r="E223" s="28"/>
      <c r="F223" s="9">
        <v>114</v>
      </c>
      <c r="G223" s="9">
        <v>76</v>
      </c>
      <c r="H223" s="9">
        <v>38</v>
      </c>
      <c r="I223" s="9">
        <v>45</v>
      </c>
      <c r="J223" s="55">
        <v>41</v>
      </c>
      <c r="K223" s="9">
        <v>80</v>
      </c>
      <c r="L223" s="87">
        <f t="shared" si="210"/>
        <v>9.3519278096800669</v>
      </c>
      <c r="M223" s="5">
        <f t="shared" si="211"/>
        <v>10.951008645533141</v>
      </c>
      <c r="N223" s="5">
        <f t="shared" si="212"/>
        <v>7.2380952380952381</v>
      </c>
      <c r="O223" s="5">
        <f t="shared" si="213"/>
        <v>6.1058344640434195</v>
      </c>
      <c r="P223" s="5">
        <f t="shared" si="214"/>
        <v>6.4668769716088326</v>
      </c>
      <c r="Q223" s="5">
        <f t="shared" si="215"/>
        <v>10.037641154328734</v>
      </c>
      <c r="V223" s="27" t="s">
        <v>0</v>
      </c>
      <c r="W223" s="28"/>
      <c r="X223" s="28"/>
      <c r="Y223" s="28"/>
      <c r="Z223" s="9">
        <f t="shared" si="216"/>
        <v>80</v>
      </c>
      <c r="AA223" s="9">
        <f t="shared" si="217"/>
        <v>38</v>
      </c>
      <c r="AB223" s="55">
        <f t="shared" si="218"/>
        <v>41</v>
      </c>
      <c r="AC223" s="87">
        <f t="shared" si="219"/>
        <v>10.037641154328734</v>
      </c>
      <c r="AD223" s="5">
        <f t="shared" si="220"/>
        <v>7.2380952380952381</v>
      </c>
      <c r="AE223" s="5">
        <f t="shared" si="221"/>
        <v>6.4668769716088326</v>
      </c>
    </row>
    <row r="224" spans="1:31" ht="15" customHeight="1" x14ac:dyDescent="0.2">
      <c r="B224" s="30" t="s">
        <v>1</v>
      </c>
      <c r="C224" s="21"/>
      <c r="D224" s="21"/>
      <c r="E224" s="21"/>
      <c r="F224" s="31">
        <f t="shared" ref="F224:K224" si="222">SUM(F219:F223)</f>
        <v>1219</v>
      </c>
      <c r="G224" s="31">
        <f t="shared" si="222"/>
        <v>694</v>
      </c>
      <c r="H224" s="31">
        <f t="shared" si="222"/>
        <v>525</v>
      </c>
      <c r="I224" s="31">
        <f t="shared" si="222"/>
        <v>737</v>
      </c>
      <c r="J224" s="51">
        <f t="shared" si="222"/>
        <v>634</v>
      </c>
      <c r="K224" s="31">
        <f t="shared" si="222"/>
        <v>797</v>
      </c>
      <c r="L224" s="286">
        <f t="shared" ref="L224:Q224" si="223">IF(SUM(L219:L223)&gt;100,"－",SUM(L219:L223))</f>
        <v>100</v>
      </c>
      <c r="M224" s="287">
        <f t="shared" si="223"/>
        <v>100</v>
      </c>
      <c r="N224" s="6">
        <f t="shared" si="223"/>
        <v>100</v>
      </c>
      <c r="O224" s="6">
        <f t="shared" si="223"/>
        <v>100.00000000000001</v>
      </c>
      <c r="P224" s="18">
        <f t="shared" si="223"/>
        <v>100</v>
      </c>
      <c r="Q224" s="18">
        <f t="shared" si="223"/>
        <v>100</v>
      </c>
      <c r="V224" s="30" t="s">
        <v>1</v>
      </c>
      <c r="W224" s="21"/>
      <c r="X224" s="21"/>
      <c r="Y224" s="21"/>
      <c r="Z224" s="31">
        <f>SUM(Z219:Z223)</f>
        <v>797</v>
      </c>
      <c r="AA224" s="31">
        <f>SUM(AA219:AA223)</f>
        <v>525</v>
      </c>
      <c r="AB224" s="51">
        <f>SUM(AB219:AB223)</f>
        <v>634</v>
      </c>
      <c r="AC224" s="86">
        <f>IF(SUM(AC219:AC223)&gt;100,"－",SUM(AC219:AC223))</f>
        <v>100</v>
      </c>
      <c r="AD224" s="6">
        <f>IF(SUM(AD219:AD223)&gt;100,"－",SUM(AD219:AD223))</f>
        <v>100</v>
      </c>
      <c r="AE224" s="6">
        <f>IF(SUM(AE219:AE223)&gt;100,"－",SUM(AE219:AE223))</f>
        <v>100</v>
      </c>
    </row>
    <row r="225" spans="1:31" ht="15" customHeight="1" x14ac:dyDescent="0.2">
      <c r="B225" s="15"/>
      <c r="V225" s="15"/>
    </row>
    <row r="226" spans="1:31" ht="15" customHeight="1" x14ac:dyDescent="0.2">
      <c r="A226" s="35" t="s">
        <v>670</v>
      </c>
      <c r="B226" s="15"/>
      <c r="V226" s="15"/>
    </row>
    <row r="227" spans="1:31" ht="15" customHeight="1" x14ac:dyDescent="0.2">
      <c r="A227" s="1" t="s">
        <v>681</v>
      </c>
      <c r="B227" s="15"/>
      <c r="V227" s="15"/>
    </row>
    <row r="228" spans="1:31" ht="12" customHeight="1" x14ac:dyDescent="0.2">
      <c r="B228" s="24"/>
      <c r="C228" s="25"/>
      <c r="D228" s="25"/>
      <c r="E228" s="25"/>
      <c r="F228" s="242"/>
      <c r="G228" s="243"/>
      <c r="H228" s="66" t="s">
        <v>2</v>
      </c>
      <c r="I228" s="66"/>
      <c r="J228" s="243"/>
      <c r="K228" s="243"/>
      <c r="L228" s="244"/>
      <c r="M228" s="243"/>
      <c r="N228" s="66" t="s">
        <v>3</v>
      </c>
      <c r="O228" s="66"/>
      <c r="P228" s="243"/>
      <c r="Q228" s="245"/>
      <c r="V228" s="24"/>
      <c r="W228" s="25"/>
      <c r="X228" s="25"/>
      <c r="Y228" s="25"/>
      <c r="Z228" s="60"/>
      <c r="AA228" s="63" t="s">
        <v>2</v>
      </c>
      <c r="AB228" s="66"/>
      <c r="AC228" s="82"/>
      <c r="AD228" s="63" t="s">
        <v>3</v>
      </c>
      <c r="AE228" s="64"/>
    </row>
    <row r="229" spans="1:31" ht="22.75" customHeight="1" x14ac:dyDescent="0.2">
      <c r="B229" s="26"/>
      <c r="F229" s="73" t="s">
        <v>356</v>
      </c>
      <c r="G229" s="73" t="s">
        <v>170</v>
      </c>
      <c r="H229" s="73" t="s">
        <v>171</v>
      </c>
      <c r="I229" s="73" t="s">
        <v>357</v>
      </c>
      <c r="J229" s="78" t="s">
        <v>173</v>
      </c>
      <c r="K229" s="73" t="s">
        <v>500</v>
      </c>
      <c r="L229" s="81" t="s">
        <v>356</v>
      </c>
      <c r="M229" s="73" t="s">
        <v>170</v>
      </c>
      <c r="N229" s="73" t="s">
        <v>171</v>
      </c>
      <c r="O229" s="73" t="s">
        <v>357</v>
      </c>
      <c r="P229" s="73" t="s">
        <v>173</v>
      </c>
      <c r="Q229" s="73" t="s">
        <v>500</v>
      </c>
      <c r="V229" s="26"/>
      <c r="Z229" s="73" t="s">
        <v>450</v>
      </c>
      <c r="AA229" s="73" t="s">
        <v>171</v>
      </c>
      <c r="AB229" s="78" t="s">
        <v>173</v>
      </c>
      <c r="AC229" s="81" t="s">
        <v>450</v>
      </c>
      <c r="AD229" s="73" t="s">
        <v>171</v>
      </c>
      <c r="AE229" s="73" t="s">
        <v>173</v>
      </c>
    </row>
    <row r="230" spans="1:31" ht="12" customHeight="1" x14ac:dyDescent="0.2">
      <c r="B230" s="27"/>
      <c r="C230" s="28"/>
      <c r="D230" s="28"/>
      <c r="E230" s="28"/>
      <c r="F230" s="29"/>
      <c r="G230" s="29"/>
      <c r="H230" s="29"/>
      <c r="I230" s="29"/>
      <c r="J230" s="49"/>
      <c r="K230" s="29"/>
      <c r="L230" s="83">
        <f>F$209</f>
        <v>1219</v>
      </c>
      <c r="M230" s="2">
        <f t="shared" ref="M230" si="224">G$209</f>
        <v>694</v>
      </c>
      <c r="N230" s="2">
        <f t="shared" ref="N230" si="225">H$209</f>
        <v>525</v>
      </c>
      <c r="O230" s="2">
        <f t="shared" ref="O230" si="226">I$209</f>
        <v>737</v>
      </c>
      <c r="P230" s="2">
        <f t="shared" ref="P230" si="227">J$209</f>
        <v>634</v>
      </c>
      <c r="Q230" s="2">
        <f t="shared" ref="Q230" si="228">K$209</f>
        <v>797</v>
      </c>
      <c r="V230" s="27"/>
      <c r="W230" s="28"/>
      <c r="X230" s="28"/>
      <c r="Y230" s="28"/>
      <c r="Z230" s="29"/>
      <c r="AA230" s="29"/>
      <c r="AB230" s="49"/>
      <c r="AC230" s="83">
        <f>Q230</f>
        <v>797</v>
      </c>
      <c r="AD230" s="2">
        <f>N230</f>
        <v>525</v>
      </c>
      <c r="AE230" s="2">
        <f>P230</f>
        <v>634</v>
      </c>
    </row>
    <row r="231" spans="1:31" ht="15" customHeight="1" x14ac:dyDescent="0.2">
      <c r="B231" s="26" t="s">
        <v>671</v>
      </c>
      <c r="F231" s="7">
        <v>397</v>
      </c>
      <c r="G231" s="7">
        <v>287</v>
      </c>
      <c r="H231" s="7">
        <v>110</v>
      </c>
      <c r="I231" s="7">
        <v>205</v>
      </c>
      <c r="J231" s="79">
        <v>158</v>
      </c>
      <c r="K231" s="7">
        <v>334</v>
      </c>
      <c r="L231" s="84">
        <f t="shared" ref="L231:Q231" si="229">F231/L$230*100</f>
        <v>32.567678424938471</v>
      </c>
      <c r="M231" s="3">
        <f t="shared" si="229"/>
        <v>41.354466858789621</v>
      </c>
      <c r="N231" s="3">
        <f t="shared" si="229"/>
        <v>20.952380952380953</v>
      </c>
      <c r="O231" s="3">
        <f t="shared" si="229"/>
        <v>27.815468113975577</v>
      </c>
      <c r="P231" s="3">
        <f t="shared" si="229"/>
        <v>24.921135646687699</v>
      </c>
      <c r="Q231" s="3">
        <f t="shared" si="229"/>
        <v>41.907151819322458</v>
      </c>
      <c r="V231" s="26" t="s">
        <v>671</v>
      </c>
      <c r="Z231" s="7">
        <f>K231</f>
        <v>334</v>
      </c>
      <c r="AA231" s="7">
        <f>H231</f>
        <v>110</v>
      </c>
      <c r="AB231" s="79">
        <f>J231</f>
        <v>158</v>
      </c>
      <c r="AC231" s="84">
        <f>Q231</f>
        <v>41.907151819322458</v>
      </c>
      <c r="AD231" s="3">
        <f>N231</f>
        <v>20.952380952380953</v>
      </c>
      <c r="AE231" s="3">
        <f>P231</f>
        <v>24.921135646687699</v>
      </c>
    </row>
    <row r="232" spans="1:31" ht="15" customHeight="1" x14ac:dyDescent="0.2">
      <c r="B232" s="26" t="s">
        <v>672</v>
      </c>
      <c r="F232" s="8">
        <v>384</v>
      </c>
      <c r="G232" s="8">
        <v>212</v>
      </c>
      <c r="H232" s="8">
        <v>172</v>
      </c>
      <c r="I232" s="8">
        <v>226</v>
      </c>
      <c r="J232" s="50">
        <v>208</v>
      </c>
      <c r="K232" s="8">
        <v>230</v>
      </c>
      <c r="L232" s="85">
        <f t="shared" ref="L232:L235" si="230">F232/L$230*100</f>
        <v>31.501230516817063</v>
      </c>
      <c r="M232" s="4">
        <f t="shared" ref="M232:M235" si="231">G232/M$230*100</f>
        <v>30.547550432276655</v>
      </c>
      <c r="N232" s="4">
        <f t="shared" ref="N232:N235" si="232">H232/N$230*100</f>
        <v>32.761904761904766</v>
      </c>
      <c r="O232" s="4">
        <f t="shared" ref="O232:O235" si="233">I232/O$230*100</f>
        <v>30.664857530529172</v>
      </c>
      <c r="P232" s="4">
        <f t="shared" ref="P232:P235" si="234">J232/P$230*100</f>
        <v>32.807570977917983</v>
      </c>
      <c r="Q232" s="4">
        <f t="shared" ref="Q232:Q235" si="235">K232/Q$230*100</f>
        <v>28.858218318695105</v>
      </c>
      <c r="V232" s="26" t="s">
        <v>672</v>
      </c>
      <c r="Z232" s="8">
        <f t="shared" ref="Z232:Z235" si="236">K232</f>
        <v>230</v>
      </c>
      <c r="AA232" s="8">
        <f t="shared" ref="AA232:AA235" si="237">H232</f>
        <v>172</v>
      </c>
      <c r="AB232" s="50">
        <f t="shared" ref="AB232:AB235" si="238">J232</f>
        <v>208</v>
      </c>
      <c r="AC232" s="85">
        <f t="shared" ref="AC232:AC235" si="239">Q232</f>
        <v>28.858218318695105</v>
      </c>
      <c r="AD232" s="4">
        <f t="shared" ref="AD232:AD235" si="240">N232</f>
        <v>32.761904761904766</v>
      </c>
      <c r="AE232" s="4">
        <f t="shared" ref="AE232:AE235" si="241">P232</f>
        <v>32.807570977917983</v>
      </c>
    </row>
    <row r="233" spans="1:31" ht="15" customHeight="1" x14ac:dyDescent="0.2">
      <c r="B233" s="26" t="s">
        <v>673</v>
      </c>
      <c r="F233" s="8">
        <v>230</v>
      </c>
      <c r="G233" s="8">
        <v>96</v>
      </c>
      <c r="H233" s="8">
        <v>134</v>
      </c>
      <c r="I233" s="8">
        <v>175</v>
      </c>
      <c r="J233" s="50">
        <v>155</v>
      </c>
      <c r="K233" s="8">
        <v>116</v>
      </c>
      <c r="L233" s="85">
        <f t="shared" si="230"/>
        <v>18.867924528301888</v>
      </c>
      <c r="M233" s="4">
        <f t="shared" si="231"/>
        <v>13.8328530259366</v>
      </c>
      <c r="N233" s="4">
        <f t="shared" si="232"/>
        <v>25.523809523809526</v>
      </c>
      <c r="O233" s="4">
        <f t="shared" si="233"/>
        <v>23.744911804613299</v>
      </c>
      <c r="P233" s="4">
        <f t="shared" si="234"/>
        <v>24.447949526813879</v>
      </c>
      <c r="Q233" s="4">
        <f t="shared" si="235"/>
        <v>14.554579673776663</v>
      </c>
      <c r="V233" s="26" t="s">
        <v>673</v>
      </c>
      <c r="Z233" s="8">
        <f t="shared" si="236"/>
        <v>116</v>
      </c>
      <c r="AA233" s="8">
        <f t="shared" si="237"/>
        <v>134</v>
      </c>
      <c r="AB233" s="50">
        <f t="shared" si="238"/>
        <v>155</v>
      </c>
      <c r="AC233" s="85">
        <f t="shared" si="239"/>
        <v>14.554579673776663</v>
      </c>
      <c r="AD233" s="4">
        <f t="shared" si="240"/>
        <v>25.523809523809526</v>
      </c>
      <c r="AE233" s="4">
        <f t="shared" si="241"/>
        <v>24.447949526813879</v>
      </c>
    </row>
    <row r="234" spans="1:31" ht="15" customHeight="1" x14ac:dyDescent="0.2">
      <c r="B234" s="26" t="s">
        <v>674</v>
      </c>
      <c r="F234" s="8">
        <v>73</v>
      </c>
      <c r="G234" s="8">
        <v>24</v>
      </c>
      <c r="H234" s="8">
        <v>49</v>
      </c>
      <c r="I234" s="8">
        <v>67</v>
      </c>
      <c r="J234" s="50">
        <v>58</v>
      </c>
      <c r="K234" s="8">
        <v>33</v>
      </c>
      <c r="L234" s="85">
        <f t="shared" si="230"/>
        <v>5.9885151763740767</v>
      </c>
      <c r="M234" s="4">
        <f t="shared" si="231"/>
        <v>3.4582132564841501</v>
      </c>
      <c r="N234" s="4">
        <f t="shared" si="232"/>
        <v>9.3333333333333339</v>
      </c>
      <c r="O234" s="4">
        <f t="shared" si="233"/>
        <v>9.0909090909090917</v>
      </c>
      <c r="P234" s="4">
        <f t="shared" si="234"/>
        <v>9.1482649842271293</v>
      </c>
      <c r="Q234" s="4">
        <f t="shared" si="235"/>
        <v>4.1405269761606025</v>
      </c>
      <c r="V234" s="26" t="s">
        <v>674</v>
      </c>
      <c r="Z234" s="8">
        <f t="shared" si="236"/>
        <v>33</v>
      </c>
      <c r="AA234" s="8">
        <f t="shared" si="237"/>
        <v>49</v>
      </c>
      <c r="AB234" s="50">
        <f t="shared" si="238"/>
        <v>58</v>
      </c>
      <c r="AC234" s="85">
        <f t="shared" si="239"/>
        <v>4.1405269761606025</v>
      </c>
      <c r="AD234" s="4">
        <f t="shared" si="240"/>
        <v>9.3333333333333339</v>
      </c>
      <c r="AE234" s="4">
        <f t="shared" si="241"/>
        <v>9.1482649842271293</v>
      </c>
    </row>
    <row r="235" spans="1:31" ht="15" customHeight="1" x14ac:dyDescent="0.2">
      <c r="B235" s="27" t="s">
        <v>0</v>
      </c>
      <c r="C235" s="28"/>
      <c r="D235" s="28"/>
      <c r="E235" s="28"/>
      <c r="F235" s="9">
        <v>135</v>
      </c>
      <c r="G235" s="9">
        <v>75</v>
      </c>
      <c r="H235" s="9">
        <v>60</v>
      </c>
      <c r="I235" s="9">
        <v>64</v>
      </c>
      <c r="J235" s="55">
        <v>55</v>
      </c>
      <c r="K235" s="9">
        <v>84</v>
      </c>
      <c r="L235" s="87">
        <f t="shared" si="230"/>
        <v>11.074651353568498</v>
      </c>
      <c r="M235" s="5">
        <f t="shared" si="231"/>
        <v>10.806916426512968</v>
      </c>
      <c r="N235" s="5">
        <f t="shared" si="232"/>
        <v>11.428571428571429</v>
      </c>
      <c r="O235" s="5">
        <f t="shared" si="233"/>
        <v>8.6838534599728625</v>
      </c>
      <c r="P235" s="5">
        <f t="shared" si="234"/>
        <v>8.6750788643533117</v>
      </c>
      <c r="Q235" s="5">
        <f t="shared" si="235"/>
        <v>10.53952321204517</v>
      </c>
      <c r="V235" s="27" t="s">
        <v>0</v>
      </c>
      <c r="W235" s="28"/>
      <c r="X235" s="28"/>
      <c r="Y235" s="28"/>
      <c r="Z235" s="9">
        <f t="shared" si="236"/>
        <v>84</v>
      </c>
      <c r="AA235" s="9">
        <f t="shared" si="237"/>
        <v>60</v>
      </c>
      <c r="AB235" s="55">
        <f t="shared" si="238"/>
        <v>55</v>
      </c>
      <c r="AC235" s="87">
        <f t="shared" si="239"/>
        <v>10.53952321204517</v>
      </c>
      <c r="AD235" s="5">
        <f t="shared" si="240"/>
        <v>11.428571428571429</v>
      </c>
      <c r="AE235" s="5">
        <f t="shared" si="241"/>
        <v>8.6750788643533117</v>
      </c>
    </row>
    <row r="236" spans="1:31" ht="15" customHeight="1" x14ac:dyDescent="0.2">
      <c r="B236" s="30" t="s">
        <v>1</v>
      </c>
      <c r="C236" s="21"/>
      <c r="D236" s="21"/>
      <c r="E236" s="21"/>
      <c r="F236" s="31">
        <f t="shared" ref="F236:Q236" si="242">SUM(F231:F235)</f>
        <v>1219</v>
      </c>
      <c r="G236" s="31">
        <f t="shared" si="242"/>
        <v>694</v>
      </c>
      <c r="H236" s="31">
        <f t="shared" si="242"/>
        <v>525</v>
      </c>
      <c r="I236" s="31">
        <f t="shared" si="242"/>
        <v>737</v>
      </c>
      <c r="J236" s="51">
        <f t="shared" si="242"/>
        <v>634</v>
      </c>
      <c r="K236" s="31">
        <f t="shared" si="242"/>
        <v>797</v>
      </c>
      <c r="L236" s="86">
        <f t="shared" si="242"/>
        <v>100</v>
      </c>
      <c r="M236" s="6">
        <f t="shared" si="242"/>
        <v>100</v>
      </c>
      <c r="N236" s="6">
        <f t="shared" si="242"/>
        <v>100</v>
      </c>
      <c r="O236" s="6">
        <f t="shared" si="242"/>
        <v>100</v>
      </c>
      <c r="P236" s="6">
        <f t="shared" si="242"/>
        <v>100</v>
      </c>
      <c r="Q236" s="6">
        <f t="shared" si="242"/>
        <v>99.999999999999986</v>
      </c>
      <c r="V236" s="30" t="s">
        <v>1</v>
      </c>
      <c r="W236" s="21"/>
      <c r="X236" s="21"/>
      <c r="Y236" s="21"/>
      <c r="Z236" s="31">
        <f t="shared" ref="Z236:AE236" si="243">SUM(Z231:Z235)</f>
        <v>797</v>
      </c>
      <c r="AA236" s="31">
        <f t="shared" si="243"/>
        <v>525</v>
      </c>
      <c r="AB236" s="51">
        <f t="shared" si="243"/>
        <v>634</v>
      </c>
      <c r="AC236" s="86">
        <f t="shared" si="243"/>
        <v>99.999999999999986</v>
      </c>
      <c r="AD236" s="6">
        <f t="shared" si="243"/>
        <v>100</v>
      </c>
      <c r="AE236" s="6">
        <f t="shared" si="243"/>
        <v>100</v>
      </c>
    </row>
    <row r="237" spans="1:31" ht="15" customHeight="1" x14ac:dyDescent="0.2">
      <c r="B237" s="15"/>
      <c r="V237" s="15"/>
    </row>
    <row r="238" spans="1:31" ht="15" customHeight="1" x14ac:dyDescent="0.2">
      <c r="A238" s="1" t="s">
        <v>675</v>
      </c>
      <c r="B238" s="15"/>
      <c r="V238" s="15"/>
    </row>
    <row r="239" spans="1:31" ht="12" customHeight="1" x14ac:dyDescent="0.2">
      <c r="B239" s="24"/>
      <c r="C239" s="25"/>
      <c r="D239" s="25"/>
      <c r="E239" s="25"/>
      <c r="F239" s="242"/>
      <c r="G239" s="243"/>
      <c r="H239" s="66" t="s">
        <v>2</v>
      </c>
      <c r="I239" s="66"/>
      <c r="J239" s="243"/>
      <c r="K239" s="243"/>
      <c r="L239" s="244"/>
      <c r="M239" s="243"/>
      <c r="N239" s="66" t="s">
        <v>3</v>
      </c>
      <c r="O239" s="66"/>
      <c r="P239" s="243"/>
      <c r="Q239" s="245"/>
      <c r="V239" s="24"/>
      <c r="W239" s="25"/>
      <c r="X239" s="25"/>
      <c r="Y239" s="25"/>
      <c r="Z239" s="60"/>
      <c r="AA239" s="63" t="s">
        <v>2</v>
      </c>
      <c r="AB239" s="66"/>
      <c r="AC239" s="82"/>
      <c r="AD239" s="63" t="s">
        <v>3</v>
      </c>
      <c r="AE239" s="64"/>
    </row>
    <row r="240" spans="1:31" ht="22.75" customHeight="1" x14ac:dyDescent="0.2">
      <c r="B240" s="26"/>
      <c r="F240" s="73" t="s">
        <v>356</v>
      </c>
      <c r="G240" s="73" t="s">
        <v>170</v>
      </c>
      <c r="H240" s="73" t="s">
        <v>171</v>
      </c>
      <c r="I240" s="73" t="s">
        <v>357</v>
      </c>
      <c r="J240" s="78" t="s">
        <v>173</v>
      </c>
      <c r="K240" s="73" t="s">
        <v>500</v>
      </c>
      <c r="L240" s="81" t="s">
        <v>356</v>
      </c>
      <c r="M240" s="73" t="s">
        <v>170</v>
      </c>
      <c r="N240" s="73" t="s">
        <v>171</v>
      </c>
      <c r="O240" s="73" t="s">
        <v>357</v>
      </c>
      <c r="P240" s="73" t="s">
        <v>173</v>
      </c>
      <c r="Q240" s="73" t="s">
        <v>500</v>
      </c>
      <c r="V240" s="26"/>
      <c r="Z240" s="73" t="s">
        <v>450</v>
      </c>
      <c r="AA240" s="73" t="s">
        <v>171</v>
      </c>
      <c r="AB240" s="78" t="s">
        <v>173</v>
      </c>
      <c r="AC240" s="81" t="s">
        <v>450</v>
      </c>
      <c r="AD240" s="73" t="s">
        <v>171</v>
      </c>
      <c r="AE240" s="73" t="s">
        <v>173</v>
      </c>
    </row>
    <row r="241" spans="1:31" ht="12" customHeight="1" x14ac:dyDescent="0.2">
      <c r="B241" s="27"/>
      <c r="C241" s="28"/>
      <c r="D241" s="28"/>
      <c r="E241" s="28"/>
      <c r="F241" s="29"/>
      <c r="G241" s="29"/>
      <c r="H241" s="29"/>
      <c r="I241" s="29"/>
      <c r="J241" s="49"/>
      <c r="K241" s="29"/>
      <c r="L241" s="83">
        <f t="shared" ref="L241" si="244">F$13</f>
        <v>1352</v>
      </c>
      <c r="M241" s="2">
        <f t="shared" ref="M241" si="245">G$13</f>
        <v>735</v>
      </c>
      <c r="N241" s="2">
        <f t="shared" ref="N241" si="246">H$13</f>
        <v>617</v>
      </c>
      <c r="O241" s="2">
        <f t="shared" ref="O241" si="247">I$13</f>
        <v>856</v>
      </c>
      <c r="P241" s="2">
        <f t="shared" ref="P241" si="248">J$13</f>
        <v>747</v>
      </c>
      <c r="Q241" s="2">
        <f t="shared" ref="Q241" si="249">K$13</f>
        <v>844</v>
      </c>
      <c r="V241" s="27"/>
      <c r="W241" s="28"/>
      <c r="X241" s="28"/>
      <c r="Y241" s="28"/>
      <c r="Z241" s="29"/>
      <c r="AA241" s="29"/>
      <c r="AB241" s="49"/>
      <c r="AC241" s="83">
        <f>Q241</f>
        <v>844</v>
      </c>
      <c r="AD241" s="2">
        <f>N241</f>
        <v>617</v>
      </c>
      <c r="AE241" s="2">
        <f>P241</f>
        <v>747</v>
      </c>
    </row>
    <row r="242" spans="1:31" ht="15" customHeight="1" x14ac:dyDescent="0.2">
      <c r="B242" s="26" t="s">
        <v>676</v>
      </c>
      <c r="F242" s="7">
        <v>512</v>
      </c>
      <c r="G242" s="7">
        <v>205</v>
      </c>
      <c r="H242" s="7">
        <v>307</v>
      </c>
      <c r="I242" s="7">
        <v>338</v>
      </c>
      <c r="J242" s="79">
        <v>297</v>
      </c>
      <c r="K242" s="7">
        <v>246</v>
      </c>
      <c r="L242" s="84">
        <f>F242/L$241*100</f>
        <v>37.869822485207102</v>
      </c>
      <c r="M242" s="3">
        <f t="shared" ref="M242:Q246" si="250">G242/M$241*100</f>
        <v>27.89115646258503</v>
      </c>
      <c r="N242" s="3">
        <f t="shared" si="250"/>
        <v>49.756888168557531</v>
      </c>
      <c r="O242" s="3">
        <f t="shared" si="250"/>
        <v>39.485981308411219</v>
      </c>
      <c r="P242" s="3">
        <f t="shared" si="250"/>
        <v>39.75903614457831</v>
      </c>
      <c r="Q242" s="3">
        <f t="shared" si="250"/>
        <v>29.14691943127962</v>
      </c>
      <c r="V242" s="26" t="s">
        <v>676</v>
      </c>
      <c r="Z242" s="7">
        <f>K242</f>
        <v>246</v>
      </c>
      <c r="AA242" s="7">
        <f>H242</f>
        <v>307</v>
      </c>
      <c r="AB242" s="79">
        <f>J242</f>
        <v>297</v>
      </c>
      <c r="AC242" s="84">
        <f>Q242</f>
        <v>29.14691943127962</v>
      </c>
      <c r="AD242" s="3">
        <f>N242</f>
        <v>49.756888168557531</v>
      </c>
      <c r="AE242" s="3">
        <f>P242</f>
        <v>39.75903614457831</v>
      </c>
    </row>
    <row r="243" spans="1:31" ht="15" customHeight="1" x14ac:dyDescent="0.2">
      <c r="B243" s="26" t="s">
        <v>677</v>
      </c>
      <c r="F243" s="8">
        <v>298</v>
      </c>
      <c r="G243" s="8">
        <v>189</v>
      </c>
      <c r="H243" s="8">
        <v>109</v>
      </c>
      <c r="I243" s="8">
        <v>223</v>
      </c>
      <c r="J243" s="50">
        <v>201</v>
      </c>
      <c r="K243" s="8">
        <v>211</v>
      </c>
      <c r="L243" s="85">
        <f t="shared" ref="L243:L246" si="251">F243/L$241*100</f>
        <v>22.041420118343193</v>
      </c>
      <c r="M243" s="4">
        <f t="shared" si="250"/>
        <v>25.714285714285712</v>
      </c>
      <c r="N243" s="4">
        <f t="shared" si="250"/>
        <v>17.666126418152352</v>
      </c>
      <c r="O243" s="4">
        <f t="shared" si="250"/>
        <v>26.05140186915888</v>
      </c>
      <c r="P243" s="4">
        <f t="shared" si="250"/>
        <v>26.907630522088354</v>
      </c>
      <c r="Q243" s="4">
        <f t="shared" si="250"/>
        <v>25</v>
      </c>
      <c r="V243" s="26" t="s">
        <v>677</v>
      </c>
      <c r="Z243" s="8">
        <f t="shared" ref="Z243:Z246" si="252">K243</f>
        <v>211</v>
      </c>
      <c r="AA243" s="8">
        <f t="shared" ref="AA243:AA246" si="253">H243</f>
        <v>109</v>
      </c>
      <c r="AB243" s="50">
        <f t="shared" ref="AB243:AB246" si="254">J243</f>
        <v>201</v>
      </c>
      <c r="AC243" s="85">
        <f t="shared" ref="AC243:AC246" si="255">Q243</f>
        <v>25</v>
      </c>
      <c r="AD243" s="4">
        <f t="shared" ref="AD243:AD246" si="256">N243</f>
        <v>17.666126418152352</v>
      </c>
      <c r="AE243" s="4">
        <f t="shared" ref="AE243:AE246" si="257">P243</f>
        <v>26.907630522088354</v>
      </c>
    </row>
    <row r="244" spans="1:31" ht="15" customHeight="1" x14ac:dyDescent="0.2">
      <c r="B244" s="26" t="s">
        <v>678</v>
      </c>
      <c r="F244" s="8">
        <v>406</v>
      </c>
      <c r="G244" s="8">
        <v>251</v>
      </c>
      <c r="H244" s="8">
        <v>155</v>
      </c>
      <c r="I244" s="8">
        <v>184</v>
      </c>
      <c r="J244" s="50">
        <v>153</v>
      </c>
      <c r="K244" s="8">
        <v>282</v>
      </c>
      <c r="L244" s="85">
        <f t="shared" si="251"/>
        <v>30.029585798816566</v>
      </c>
      <c r="M244" s="4">
        <f t="shared" si="250"/>
        <v>34.14965986394558</v>
      </c>
      <c r="N244" s="4">
        <f t="shared" si="250"/>
        <v>25.121555915721235</v>
      </c>
      <c r="O244" s="4">
        <f t="shared" si="250"/>
        <v>21.495327102803738</v>
      </c>
      <c r="P244" s="4">
        <f t="shared" si="250"/>
        <v>20.481927710843372</v>
      </c>
      <c r="Q244" s="4">
        <f t="shared" si="250"/>
        <v>33.412322274881518</v>
      </c>
      <c r="V244" s="26" t="s">
        <v>678</v>
      </c>
      <c r="Z244" s="8">
        <f t="shared" si="252"/>
        <v>282</v>
      </c>
      <c r="AA244" s="8">
        <f t="shared" si="253"/>
        <v>155</v>
      </c>
      <c r="AB244" s="50">
        <f t="shared" si="254"/>
        <v>153</v>
      </c>
      <c r="AC244" s="85">
        <f t="shared" si="255"/>
        <v>33.412322274881518</v>
      </c>
      <c r="AD244" s="4">
        <f t="shared" si="256"/>
        <v>25.121555915721235</v>
      </c>
      <c r="AE244" s="4">
        <f t="shared" si="257"/>
        <v>20.481927710843372</v>
      </c>
    </row>
    <row r="245" spans="1:31" ht="15" customHeight="1" x14ac:dyDescent="0.2">
      <c r="B245" s="26" t="s">
        <v>382</v>
      </c>
      <c r="F245" s="8">
        <v>73</v>
      </c>
      <c r="G245" s="8">
        <v>58</v>
      </c>
      <c r="H245" s="8">
        <v>15</v>
      </c>
      <c r="I245" s="8">
        <v>37</v>
      </c>
      <c r="J245" s="50">
        <v>29</v>
      </c>
      <c r="K245" s="8">
        <v>66</v>
      </c>
      <c r="L245" s="85">
        <f t="shared" si="251"/>
        <v>5.3994082840236688</v>
      </c>
      <c r="M245" s="4">
        <f t="shared" si="250"/>
        <v>7.891156462585033</v>
      </c>
      <c r="N245" s="4">
        <f t="shared" si="250"/>
        <v>2.4311183144246353</v>
      </c>
      <c r="O245" s="4">
        <f t="shared" si="250"/>
        <v>4.3224299065420562</v>
      </c>
      <c r="P245" s="4">
        <f t="shared" si="250"/>
        <v>3.8821954484605086</v>
      </c>
      <c r="Q245" s="4">
        <f t="shared" si="250"/>
        <v>7.8199052132701423</v>
      </c>
      <c r="V245" s="26" t="s">
        <v>382</v>
      </c>
      <c r="Z245" s="8">
        <f t="shared" si="252"/>
        <v>66</v>
      </c>
      <c r="AA245" s="8">
        <f t="shared" si="253"/>
        <v>15</v>
      </c>
      <c r="AB245" s="50">
        <f t="shared" si="254"/>
        <v>29</v>
      </c>
      <c r="AC245" s="85">
        <f t="shared" si="255"/>
        <v>7.8199052132701423</v>
      </c>
      <c r="AD245" s="4">
        <f t="shared" si="256"/>
        <v>2.4311183144246353</v>
      </c>
      <c r="AE245" s="4">
        <f t="shared" si="257"/>
        <v>3.8821954484605086</v>
      </c>
    </row>
    <row r="246" spans="1:31" ht="15" customHeight="1" x14ac:dyDescent="0.2">
      <c r="B246" s="27" t="s">
        <v>0</v>
      </c>
      <c r="C246" s="28"/>
      <c r="D246" s="28"/>
      <c r="E246" s="28"/>
      <c r="F246" s="9">
        <v>63</v>
      </c>
      <c r="G246" s="9">
        <v>32</v>
      </c>
      <c r="H246" s="9">
        <v>31</v>
      </c>
      <c r="I246" s="9">
        <v>74</v>
      </c>
      <c r="J246" s="55">
        <v>67</v>
      </c>
      <c r="K246" s="9">
        <v>39</v>
      </c>
      <c r="L246" s="87">
        <f t="shared" si="251"/>
        <v>4.659763313609468</v>
      </c>
      <c r="M246" s="5">
        <f t="shared" si="250"/>
        <v>4.353741496598639</v>
      </c>
      <c r="N246" s="5">
        <f t="shared" si="250"/>
        <v>5.0243111831442464</v>
      </c>
      <c r="O246" s="5">
        <f t="shared" si="250"/>
        <v>8.6448598130841123</v>
      </c>
      <c r="P246" s="5">
        <f t="shared" si="250"/>
        <v>8.9692101740294525</v>
      </c>
      <c r="Q246" s="5">
        <f t="shared" si="250"/>
        <v>4.62085308056872</v>
      </c>
      <c r="V246" s="27" t="s">
        <v>0</v>
      </c>
      <c r="W246" s="28"/>
      <c r="X246" s="28"/>
      <c r="Y246" s="28"/>
      <c r="Z246" s="9">
        <f t="shared" si="252"/>
        <v>39</v>
      </c>
      <c r="AA246" s="9">
        <f t="shared" si="253"/>
        <v>31</v>
      </c>
      <c r="AB246" s="55">
        <f t="shared" si="254"/>
        <v>67</v>
      </c>
      <c r="AC246" s="87">
        <f t="shared" si="255"/>
        <v>4.62085308056872</v>
      </c>
      <c r="AD246" s="5">
        <f t="shared" si="256"/>
        <v>5.0243111831442464</v>
      </c>
      <c r="AE246" s="5">
        <f t="shared" si="257"/>
        <v>8.9692101740294525</v>
      </c>
    </row>
    <row r="247" spans="1:31" ht="15" customHeight="1" x14ac:dyDescent="0.2">
      <c r="B247" s="30" t="s">
        <v>1</v>
      </c>
      <c r="C247" s="21"/>
      <c r="D247" s="21"/>
      <c r="E247" s="21"/>
      <c r="F247" s="31">
        <f t="shared" ref="F247:Q247" si="258">SUM(F242:F246)</f>
        <v>1352</v>
      </c>
      <c r="G247" s="31">
        <f t="shared" si="258"/>
        <v>735</v>
      </c>
      <c r="H247" s="31">
        <f t="shared" si="258"/>
        <v>617</v>
      </c>
      <c r="I247" s="31">
        <f t="shared" si="258"/>
        <v>856</v>
      </c>
      <c r="J247" s="51">
        <f t="shared" si="258"/>
        <v>747</v>
      </c>
      <c r="K247" s="31">
        <f t="shared" si="258"/>
        <v>844</v>
      </c>
      <c r="L247" s="86">
        <f t="shared" si="258"/>
        <v>100</v>
      </c>
      <c r="M247" s="6">
        <f t="shared" si="258"/>
        <v>100</v>
      </c>
      <c r="N247" s="6">
        <f t="shared" si="258"/>
        <v>100</v>
      </c>
      <c r="O247" s="6">
        <f t="shared" si="258"/>
        <v>100</v>
      </c>
      <c r="P247" s="6">
        <f t="shared" si="258"/>
        <v>99.999999999999986</v>
      </c>
      <c r="Q247" s="6">
        <f t="shared" si="258"/>
        <v>100.00000000000001</v>
      </c>
      <c r="V247" s="30" t="s">
        <v>1</v>
      </c>
      <c r="W247" s="21"/>
      <c r="X247" s="21"/>
      <c r="Y247" s="21"/>
      <c r="Z247" s="31">
        <f t="shared" ref="Z247:AE247" si="259">SUM(Z242:Z246)</f>
        <v>844</v>
      </c>
      <c r="AA247" s="31">
        <f t="shared" si="259"/>
        <v>617</v>
      </c>
      <c r="AB247" s="51">
        <f t="shared" si="259"/>
        <v>747</v>
      </c>
      <c r="AC247" s="86">
        <f t="shared" si="259"/>
        <v>100.00000000000001</v>
      </c>
      <c r="AD247" s="6">
        <f t="shared" si="259"/>
        <v>100</v>
      </c>
      <c r="AE247" s="6">
        <f t="shared" si="259"/>
        <v>99.999999999999986</v>
      </c>
    </row>
    <row r="248" spans="1:31" ht="15" customHeight="1" x14ac:dyDescent="0.2">
      <c r="B248" s="15"/>
      <c r="V248" s="15"/>
    </row>
    <row r="249" spans="1:31" ht="15" customHeight="1" x14ac:dyDescent="0.2">
      <c r="A249" s="35" t="s">
        <v>679</v>
      </c>
      <c r="B249" s="15"/>
      <c r="V249" s="15"/>
    </row>
    <row r="250" spans="1:31" ht="15" customHeight="1" x14ac:dyDescent="0.2">
      <c r="A250" s="1" t="s">
        <v>682</v>
      </c>
      <c r="B250" s="15"/>
      <c r="V250" s="15"/>
    </row>
    <row r="251" spans="1:31" ht="12" customHeight="1" x14ac:dyDescent="0.2">
      <c r="B251" s="24"/>
      <c r="C251" s="25"/>
      <c r="D251" s="25"/>
      <c r="E251" s="25"/>
      <c r="F251" s="242"/>
      <c r="G251" s="243"/>
      <c r="H251" s="66" t="s">
        <v>2</v>
      </c>
      <c r="I251" s="66"/>
      <c r="J251" s="243"/>
      <c r="K251" s="243"/>
      <c r="L251" s="244"/>
      <c r="M251" s="243"/>
      <c r="N251" s="66" t="s">
        <v>3</v>
      </c>
      <c r="O251" s="66"/>
      <c r="P251" s="243"/>
      <c r="Q251" s="245"/>
      <c r="V251" s="24"/>
      <c r="W251" s="25"/>
      <c r="X251" s="25"/>
      <c r="Y251" s="25"/>
      <c r="Z251" s="60"/>
      <c r="AA251" s="63" t="s">
        <v>2</v>
      </c>
      <c r="AB251" s="66"/>
      <c r="AC251" s="82"/>
      <c r="AD251" s="63" t="s">
        <v>3</v>
      </c>
      <c r="AE251" s="64"/>
    </row>
    <row r="252" spans="1:31" ht="22.75" customHeight="1" x14ac:dyDescent="0.2">
      <c r="B252" s="26"/>
      <c r="F252" s="73" t="s">
        <v>356</v>
      </c>
      <c r="G252" s="73" t="s">
        <v>170</v>
      </c>
      <c r="H252" s="73" t="s">
        <v>171</v>
      </c>
      <c r="I252" s="73" t="s">
        <v>357</v>
      </c>
      <c r="J252" s="78" t="s">
        <v>173</v>
      </c>
      <c r="K252" s="73" t="s">
        <v>500</v>
      </c>
      <c r="L252" s="81" t="s">
        <v>356</v>
      </c>
      <c r="M252" s="73" t="s">
        <v>170</v>
      </c>
      <c r="N252" s="73" t="s">
        <v>171</v>
      </c>
      <c r="O252" s="73" t="s">
        <v>357</v>
      </c>
      <c r="P252" s="73" t="s">
        <v>173</v>
      </c>
      <c r="Q252" s="73" t="s">
        <v>500</v>
      </c>
      <c r="V252" s="26"/>
      <c r="Z252" s="73" t="s">
        <v>450</v>
      </c>
      <c r="AA252" s="73" t="s">
        <v>171</v>
      </c>
      <c r="AB252" s="78" t="s">
        <v>173</v>
      </c>
      <c r="AC252" s="81" t="s">
        <v>450</v>
      </c>
      <c r="AD252" s="73" t="s">
        <v>171</v>
      </c>
      <c r="AE252" s="73" t="s">
        <v>173</v>
      </c>
    </row>
    <row r="253" spans="1:31" ht="12" customHeight="1" x14ac:dyDescent="0.2">
      <c r="B253" s="27"/>
      <c r="C253" s="28"/>
      <c r="D253" s="28"/>
      <c r="E253" s="28"/>
      <c r="F253" s="29"/>
      <c r="G253" s="29"/>
      <c r="H253" s="29"/>
      <c r="I253" s="29"/>
      <c r="J253" s="49"/>
      <c r="K253" s="29"/>
      <c r="L253" s="83">
        <f>F242</f>
        <v>512</v>
      </c>
      <c r="M253" s="2">
        <f t="shared" ref="M253:Q253" si="260">G242</f>
        <v>205</v>
      </c>
      <c r="N253" s="2">
        <f t="shared" si="260"/>
        <v>307</v>
      </c>
      <c r="O253" s="2">
        <f t="shared" si="260"/>
        <v>338</v>
      </c>
      <c r="P253" s="2">
        <f t="shared" si="260"/>
        <v>297</v>
      </c>
      <c r="Q253" s="2">
        <f t="shared" si="260"/>
        <v>246</v>
      </c>
      <c r="V253" s="27"/>
      <c r="W253" s="28"/>
      <c r="X253" s="28"/>
      <c r="Y253" s="28"/>
      <c r="Z253" s="29"/>
      <c r="AA253" s="29"/>
      <c r="AB253" s="49"/>
      <c r="AC253" s="83">
        <f t="shared" ref="AC253:AC258" si="261">Q253</f>
        <v>246</v>
      </c>
      <c r="AD253" s="2">
        <f t="shared" ref="AD253:AD258" si="262">N253</f>
        <v>307</v>
      </c>
      <c r="AE253" s="2">
        <f t="shared" ref="AE253:AE258" si="263">P253</f>
        <v>297</v>
      </c>
    </row>
    <row r="254" spans="1:31" ht="15" customHeight="1" x14ac:dyDescent="0.2">
      <c r="B254" s="26" t="s">
        <v>683</v>
      </c>
      <c r="F254" s="7">
        <v>38</v>
      </c>
      <c r="G254" s="7">
        <v>25</v>
      </c>
      <c r="H254" s="7">
        <v>13</v>
      </c>
      <c r="I254" s="7">
        <v>20</v>
      </c>
      <c r="J254" s="79">
        <v>18</v>
      </c>
      <c r="K254" s="7">
        <v>27</v>
      </c>
      <c r="L254" s="84">
        <f t="shared" ref="L254:Q258" si="264">F254/L$253*100</f>
        <v>7.421875</v>
      </c>
      <c r="M254" s="3">
        <f t="shared" si="264"/>
        <v>12.195121951219512</v>
      </c>
      <c r="N254" s="3">
        <f t="shared" si="264"/>
        <v>4.234527687296417</v>
      </c>
      <c r="O254" s="3">
        <f t="shared" si="264"/>
        <v>5.9171597633136095</v>
      </c>
      <c r="P254" s="3">
        <f t="shared" si="264"/>
        <v>6.0606060606060606</v>
      </c>
      <c r="Q254" s="3">
        <f t="shared" si="264"/>
        <v>10.975609756097562</v>
      </c>
      <c r="V254" s="26" t="s">
        <v>683</v>
      </c>
      <c r="Z254" s="7">
        <f>K254</f>
        <v>27</v>
      </c>
      <c r="AA254" s="7">
        <f>H254</f>
        <v>13</v>
      </c>
      <c r="AB254" s="79">
        <f>J254</f>
        <v>18</v>
      </c>
      <c r="AC254" s="84">
        <f t="shared" si="261"/>
        <v>10.975609756097562</v>
      </c>
      <c r="AD254" s="3">
        <f t="shared" si="262"/>
        <v>4.234527687296417</v>
      </c>
      <c r="AE254" s="3">
        <f t="shared" si="263"/>
        <v>6.0606060606060606</v>
      </c>
    </row>
    <row r="255" spans="1:31" ht="15" customHeight="1" x14ac:dyDescent="0.2">
      <c r="B255" s="26" t="s">
        <v>684</v>
      </c>
      <c r="F255" s="8">
        <v>123</v>
      </c>
      <c r="G255" s="8">
        <v>37</v>
      </c>
      <c r="H255" s="8">
        <v>86</v>
      </c>
      <c r="I255" s="8">
        <v>69</v>
      </c>
      <c r="J255" s="50">
        <v>60</v>
      </c>
      <c r="K255" s="8">
        <v>46</v>
      </c>
      <c r="L255" s="85">
        <f t="shared" si="264"/>
        <v>24.0234375</v>
      </c>
      <c r="M255" s="4">
        <f t="shared" si="264"/>
        <v>18.048780487804876</v>
      </c>
      <c r="N255" s="4">
        <f t="shared" si="264"/>
        <v>28.013029315960914</v>
      </c>
      <c r="O255" s="4">
        <f t="shared" si="264"/>
        <v>20.414201183431953</v>
      </c>
      <c r="P255" s="4">
        <f t="shared" si="264"/>
        <v>20.202020202020201</v>
      </c>
      <c r="Q255" s="4">
        <f t="shared" si="264"/>
        <v>18.699186991869919</v>
      </c>
      <c r="V255" s="26" t="s">
        <v>684</v>
      </c>
      <c r="Z255" s="8">
        <f>K255</f>
        <v>46</v>
      </c>
      <c r="AA255" s="8">
        <f>H255</f>
        <v>86</v>
      </c>
      <c r="AB255" s="50">
        <f>J255</f>
        <v>60</v>
      </c>
      <c r="AC255" s="85">
        <f t="shared" si="261"/>
        <v>18.699186991869919</v>
      </c>
      <c r="AD255" s="4">
        <f t="shared" si="262"/>
        <v>28.013029315960914</v>
      </c>
      <c r="AE255" s="4">
        <f t="shared" si="263"/>
        <v>20.202020202020201</v>
      </c>
    </row>
    <row r="256" spans="1:31" ht="15" customHeight="1" x14ac:dyDescent="0.2">
      <c r="B256" s="26" t="s">
        <v>685</v>
      </c>
      <c r="F256" s="8">
        <v>227</v>
      </c>
      <c r="G256" s="8">
        <v>86</v>
      </c>
      <c r="H256" s="8">
        <v>141</v>
      </c>
      <c r="I256" s="8">
        <v>164</v>
      </c>
      <c r="J256" s="50">
        <v>142</v>
      </c>
      <c r="K256" s="8">
        <v>108</v>
      </c>
      <c r="L256" s="85">
        <f t="shared" si="264"/>
        <v>44.3359375</v>
      </c>
      <c r="M256" s="4">
        <f t="shared" si="264"/>
        <v>41.951219512195124</v>
      </c>
      <c r="N256" s="4">
        <f t="shared" si="264"/>
        <v>45.928338762214985</v>
      </c>
      <c r="O256" s="4">
        <f t="shared" si="264"/>
        <v>48.520710059171599</v>
      </c>
      <c r="P256" s="4">
        <f t="shared" si="264"/>
        <v>47.811447811447813</v>
      </c>
      <c r="Q256" s="4">
        <f t="shared" si="264"/>
        <v>43.902439024390247</v>
      </c>
      <c r="V256" s="26" t="s">
        <v>685</v>
      </c>
      <c r="Z256" s="8">
        <f>K256</f>
        <v>108</v>
      </c>
      <c r="AA256" s="8">
        <f>H256</f>
        <v>141</v>
      </c>
      <c r="AB256" s="50">
        <f>J256</f>
        <v>142</v>
      </c>
      <c r="AC256" s="85">
        <f t="shared" si="261"/>
        <v>43.902439024390247</v>
      </c>
      <c r="AD256" s="4">
        <f t="shared" si="262"/>
        <v>45.928338762214985</v>
      </c>
      <c r="AE256" s="4">
        <f t="shared" si="263"/>
        <v>47.811447811447813</v>
      </c>
    </row>
    <row r="257" spans="1:37" ht="15" customHeight="1" x14ac:dyDescent="0.2">
      <c r="B257" s="26" t="s">
        <v>686</v>
      </c>
      <c r="F257" s="8">
        <v>104</v>
      </c>
      <c r="G257" s="8">
        <v>49</v>
      </c>
      <c r="H257" s="8">
        <v>55</v>
      </c>
      <c r="I257" s="8">
        <v>72</v>
      </c>
      <c r="J257" s="50">
        <v>64</v>
      </c>
      <c r="K257" s="8">
        <v>57</v>
      </c>
      <c r="L257" s="85">
        <f t="shared" si="264"/>
        <v>20.3125</v>
      </c>
      <c r="M257" s="4">
        <f t="shared" si="264"/>
        <v>23.902439024390244</v>
      </c>
      <c r="N257" s="4">
        <f t="shared" si="264"/>
        <v>17.915309446254071</v>
      </c>
      <c r="O257" s="4">
        <f t="shared" si="264"/>
        <v>21.301775147928996</v>
      </c>
      <c r="P257" s="4">
        <f t="shared" si="264"/>
        <v>21.548821548821547</v>
      </c>
      <c r="Q257" s="4">
        <f t="shared" si="264"/>
        <v>23.170731707317074</v>
      </c>
      <c r="V257" s="26" t="s">
        <v>686</v>
      </c>
      <c r="Z257" s="8">
        <f>K257</f>
        <v>57</v>
      </c>
      <c r="AA257" s="8">
        <f>H257</f>
        <v>55</v>
      </c>
      <c r="AB257" s="50">
        <f>J257</f>
        <v>64</v>
      </c>
      <c r="AC257" s="85">
        <f t="shared" si="261"/>
        <v>23.170731707317074</v>
      </c>
      <c r="AD257" s="4">
        <f t="shared" si="262"/>
        <v>17.915309446254071</v>
      </c>
      <c r="AE257" s="4">
        <f t="shared" si="263"/>
        <v>21.548821548821547</v>
      </c>
    </row>
    <row r="258" spans="1:37" ht="15" customHeight="1" x14ac:dyDescent="0.2">
      <c r="B258" s="27" t="s">
        <v>0</v>
      </c>
      <c r="C258" s="28"/>
      <c r="D258" s="28"/>
      <c r="E258" s="28"/>
      <c r="F258" s="9">
        <v>20</v>
      </c>
      <c r="G258" s="9">
        <v>8</v>
      </c>
      <c r="H258" s="9">
        <v>12</v>
      </c>
      <c r="I258" s="9">
        <v>13</v>
      </c>
      <c r="J258" s="55">
        <v>13</v>
      </c>
      <c r="K258" s="9">
        <v>8</v>
      </c>
      <c r="L258" s="87">
        <f t="shared" si="264"/>
        <v>3.90625</v>
      </c>
      <c r="M258" s="5">
        <f t="shared" si="264"/>
        <v>3.9024390243902438</v>
      </c>
      <c r="N258" s="5">
        <f t="shared" si="264"/>
        <v>3.9087947882736152</v>
      </c>
      <c r="O258" s="5">
        <f t="shared" si="264"/>
        <v>3.8461538461538463</v>
      </c>
      <c r="P258" s="5">
        <f t="shared" si="264"/>
        <v>4.3771043771043772</v>
      </c>
      <c r="Q258" s="5">
        <f t="shared" si="264"/>
        <v>3.2520325203252036</v>
      </c>
      <c r="V258" s="27" t="s">
        <v>0</v>
      </c>
      <c r="W258" s="28"/>
      <c r="X258" s="28"/>
      <c r="Y258" s="28"/>
      <c r="Z258" s="9">
        <f>K258</f>
        <v>8</v>
      </c>
      <c r="AA258" s="9">
        <f>H258</f>
        <v>12</v>
      </c>
      <c r="AB258" s="55">
        <f>J258</f>
        <v>13</v>
      </c>
      <c r="AC258" s="87">
        <f t="shared" si="261"/>
        <v>3.2520325203252036</v>
      </c>
      <c r="AD258" s="5">
        <f t="shared" si="262"/>
        <v>3.9087947882736152</v>
      </c>
      <c r="AE258" s="5">
        <f t="shared" si="263"/>
        <v>4.3771043771043772</v>
      </c>
    </row>
    <row r="259" spans="1:37" ht="15" customHeight="1" x14ac:dyDescent="0.2">
      <c r="B259" s="30" t="s">
        <v>1</v>
      </c>
      <c r="C259" s="21"/>
      <c r="D259" s="21"/>
      <c r="E259" s="21"/>
      <c r="F259" s="31">
        <f t="shared" ref="F259:K259" si="265">SUM(F254:F258)</f>
        <v>512</v>
      </c>
      <c r="G259" s="31">
        <f t="shared" si="265"/>
        <v>205</v>
      </c>
      <c r="H259" s="31">
        <f t="shared" si="265"/>
        <v>307</v>
      </c>
      <c r="I259" s="31">
        <f t="shared" si="265"/>
        <v>338</v>
      </c>
      <c r="J259" s="51">
        <f t="shared" si="265"/>
        <v>297</v>
      </c>
      <c r="K259" s="31">
        <f t="shared" si="265"/>
        <v>246</v>
      </c>
      <c r="L259" s="86">
        <f t="shared" ref="L259:Q259" si="266">IF(SUM(L254:L258)&gt;100,"－",SUM(L254:L258))</f>
        <v>100</v>
      </c>
      <c r="M259" s="6">
        <f t="shared" si="266"/>
        <v>100</v>
      </c>
      <c r="N259" s="6">
        <f t="shared" si="266"/>
        <v>100</v>
      </c>
      <c r="O259" s="6">
        <f t="shared" si="266"/>
        <v>100</v>
      </c>
      <c r="P259" s="6">
        <f t="shared" si="266"/>
        <v>100</v>
      </c>
      <c r="Q259" s="6">
        <f t="shared" si="266"/>
        <v>100</v>
      </c>
      <c r="V259" s="30" t="s">
        <v>1</v>
      </c>
      <c r="W259" s="21"/>
      <c r="X259" s="21"/>
      <c r="Y259" s="21"/>
      <c r="Z259" s="31">
        <f>SUM(Z254:Z258)</f>
        <v>246</v>
      </c>
      <c r="AA259" s="31">
        <f>SUM(AA254:AA258)</f>
        <v>307</v>
      </c>
      <c r="AB259" s="51">
        <f>SUM(AB254:AB258)</f>
        <v>297</v>
      </c>
      <c r="AC259" s="86">
        <f>IF(SUM(AC254:AC258)&gt;100,"－",SUM(AC254:AC258))</f>
        <v>100</v>
      </c>
      <c r="AD259" s="6">
        <f>IF(SUM(AD254:AD258)&gt;100,"－",SUM(AD254:AD258))</f>
        <v>100</v>
      </c>
      <c r="AE259" s="6">
        <f>IF(SUM(AE254:AE258)&gt;100,"－",SUM(AE254:AE258))</f>
        <v>100</v>
      </c>
    </row>
    <row r="260" spans="1:37" ht="15" customHeight="1" x14ac:dyDescent="0.2">
      <c r="B260" s="15"/>
      <c r="V260" s="15"/>
    </row>
    <row r="261" spans="1:37" ht="15" customHeight="1" x14ac:dyDescent="0.2">
      <c r="A261" s="1" t="s">
        <v>689</v>
      </c>
      <c r="B261" s="45"/>
      <c r="C261" s="36"/>
      <c r="D261" s="36"/>
      <c r="E261" s="70"/>
      <c r="F261" s="70"/>
      <c r="G261" s="71"/>
      <c r="H261" s="70"/>
      <c r="I261" s="37"/>
      <c r="V261" s="45"/>
      <c r="W261" s="36"/>
      <c r="X261" s="36"/>
      <c r="Y261" s="70"/>
      <c r="Z261" s="70"/>
      <c r="AA261" s="71"/>
      <c r="AB261" s="70"/>
      <c r="AC261" s="37"/>
    </row>
    <row r="262" spans="1:37" ht="15" customHeight="1" x14ac:dyDescent="0.2">
      <c r="B262" s="42" t="s">
        <v>356</v>
      </c>
      <c r="C262" s="43"/>
      <c r="D262" s="21"/>
      <c r="E262" s="21"/>
      <c r="F262" s="21"/>
      <c r="G262" s="21"/>
      <c r="H262" s="22"/>
      <c r="I262" s="61" t="s">
        <v>270</v>
      </c>
      <c r="J262" s="94" t="s">
        <v>271</v>
      </c>
      <c r="K262" s="61" t="s">
        <v>272</v>
      </c>
      <c r="L262" s="62" t="s">
        <v>273</v>
      </c>
      <c r="M262" s="61" t="s">
        <v>274</v>
      </c>
      <c r="W262" s="45"/>
      <c r="X262" s="36"/>
      <c r="Y262" s="36"/>
      <c r="Z262" s="70"/>
      <c r="AA262" s="70"/>
      <c r="AB262" s="71"/>
      <c r="AC262" s="70"/>
      <c r="AD262" s="37"/>
    </row>
    <row r="263" spans="1:37" ht="15" customHeight="1" x14ac:dyDescent="0.2">
      <c r="B263" s="134" t="s">
        <v>275</v>
      </c>
      <c r="C263" s="47" t="s">
        <v>411</v>
      </c>
      <c r="H263" s="149"/>
      <c r="I263" s="7">
        <v>113</v>
      </c>
      <c r="J263" s="7">
        <v>77</v>
      </c>
      <c r="K263" s="7">
        <v>957</v>
      </c>
      <c r="L263" s="7">
        <v>205</v>
      </c>
      <c r="M263" s="7">
        <f>SUM(I263:L263)</f>
        <v>1352</v>
      </c>
      <c r="W263" s="45"/>
      <c r="X263" s="36"/>
      <c r="Y263" s="36"/>
      <c r="Z263" s="70"/>
      <c r="AA263" s="70"/>
      <c r="AB263" s="71"/>
      <c r="AC263" s="70"/>
      <c r="AD263" s="37"/>
    </row>
    <row r="264" spans="1:37" ht="15" customHeight="1" x14ac:dyDescent="0.2">
      <c r="B264" s="135"/>
      <c r="C264" s="58" t="s">
        <v>412</v>
      </c>
      <c r="H264" s="149"/>
      <c r="I264" s="8">
        <v>238</v>
      </c>
      <c r="J264" s="8">
        <v>80</v>
      </c>
      <c r="K264" s="8">
        <v>883</v>
      </c>
      <c r="L264" s="8">
        <v>151</v>
      </c>
      <c r="M264" s="8">
        <f t="shared" ref="M264:M274" si="267">SUM(I264:L264)</f>
        <v>1352</v>
      </c>
      <c r="W264" s="45"/>
      <c r="X264" s="36"/>
      <c r="Y264" s="36"/>
      <c r="Z264" s="70"/>
      <c r="AA264" s="70"/>
      <c r="AB264" s="71"/>
      <c r="AC264" s="70"/>
      <c r="AD264" s="37"/>
    </row>
    <row r="265" spans="1:37" ht="15" customHeight="1" x14ac:dyDescent="0.2">
      <c r="B265" s="135"/>
      <c r="C265" s="58" t="s">
        <v>413</v>
      </c>
      <c r="H265" s="149"/>
      <c r="I265" s="8">
        <v>84</v>
      </c>
      <c r="J265" s="8">
        <v>46</v>
      </c>
      <c r="K265" s="8">
        <v>1007</v>
      </c>
      <c r="L265" s="8">
        <v>215</v>
      </c>
      <c r="M265" s="8">
        <f t="shared" si="267"/>
        <v>1352</v>
      </c>
      <c r="W265" s="45"/>
      <c r="X265" s="36"/>
      <c r="Y265" s="36"/>
      <c r="Z265" s="70"/>
      <c r="AA265" s="70"/>
      <c r="AB265" s="71"/>
      <c r="AC265" s="70"/>
      <c r="AD265" s="37"/>
    </row>
    <row r="266" spans="1:37" ht="15" customHeight="1" x14ac:dyDescent="0.2">
      <c r="B266" s="135"/>
      <c r="C266" s="58" t="s">
        <v>414</v>
      </c>
      <c r="H266" s="149"/>
      <c r="I266" s="8">
        <v>240</v>
      </c>
      <c r="J266" s="8">
        <v>119</v>
      </c>
      <c r="K266" s="8">
        <v>851</v>
      </c>
      <c r="L266" s="8">
        <v>142</v>
      </c>
      <c r="M266" s="8">
        <f t="shared" si="267"/>
        <v>1352</v>
      </c>
      <c r="W266" s="45"/>
      <c r="X266" s="36"/>
      <c r="Y266" s="36"/>
      <c r="Z266" s="70"/>
      <c r="AA266" s="70"/>
      <c r="AB266" s="71"/>
      <c r="AC266" s="70"/>
      <c r="AD266" s="37"/>
    </row>
    <row r="267" spans="1:37" ht="15" customHeight="1" x14ac:dyDescent="0.2">
      <c r="B267" s="135"/>
      <c r="C267" s="58" t="s">
        <v>415</v>
      </c>
      <c r="H267" s="149"/>
      <c r="I267" s="8">
        <v>34</v>
      </c>
      <c r="J267" s="8">
        <v>21</v>
      </c>
      <c r="K267" s="8">
        <v>1054</v>
      </c>
      <c r="L267" s="8">
        <v>243</v>
      </c>
      <c r="M267" s="8">
        <f t="shared" si="267"/>
        <v>1352</v>
      </c>
      <c r="W267" s="45"/>
      <c r="X267" s="36"/>
      <c r="Y267" s="36"/>
      <c r="Z267" s="70"/>
      <c r="AA267" s="70"/>
      <c r="AB267" s="71"/>
      <c r="AC267" s="70"/>
      <c r="AD267" s="37"/>
    </row>
    <row r="268" spans="1:37" ht="15" customHeight="1" x14ac:dyDescent="0.2">
      <c r="B268" s="136"/>
      <c r="C268" s="58" t="s">
        <v>416</v>
      </c>
      <c r="H268" s="149"/>
      <c r="I268" s="8">
        <v>36</v>
      </c>
      <c r="J268" s="8">
        <v>17</v>
      </c>
      <c r="K268" s="8">
        <v>1060</v>
      </c>
      <c r="L268" s="8">
        <v>239</v>
      </c>
      <c r="M268" s="8">
        <f t="shared" si="267"/>
        <v>1352</v>
      </c>
      <c r="W268" s="45"/>
      <c r="X268" s="36"/>
      <c r="Y268" s="36"/>
      <c r="Z268" s="70"/>
      <c r="AA268" s="70"/>
      <c r="AB268" s="71"/>
      <c r="AC268" s="70"/>
      <c r="AD268" s="37"/>
    </row>
    <row r="269" spans="1:37" ht="15" customHeight="1" x14ac:dyDescent="0.2">
      <c r="B269" s="135"/>
      <c r="C269" s="58" t="s">
        <v>417</v>
      </c>
      <c r="H269" s="149"/>
      <c r="I269" s="8">
        <v>19</v>
      </c>
      <c r="J269" s="8">
        <v>11</v>
      </c>
      <c r="K269" s="8">
        <v>1070</v>
      </c>
      <c r="L269" s="8">
        <v>252</v>
      </c>
      <c r="M269" s="8">
        <f t="shared" si="267"/>
        <v>1352</v>
      </c>
      <c r="W269" s="45"/>
      <c r="X269" s="36"/>
      <c r="Y269" s="36"/>
      <c r="Z269" s="70"/>
      <c r="AA269" s="70"/>
      <c r="AB269" s="71"/>
      <c r="AC269" s="70"/>
      <c r="AD269" s="37"/>
    </row>
    <row r="270" spans="1:37" ht="15" customHeight="1" x14ac:dyDescent="0.2">
      <c r="B270" s="135"/>
      <c r="C270" s="58" t="s">
        <v>418</v>
      </c>
      <c r="H270" s="149"/>
      <c r="I270" s="8">
        <v>10</v>
      </c>
      <c r="J270" s="8">
        <v>28</v>
      </c>
      <c r="K270" s="8">
        <v>1067</v>
      </c>
      <c r="L270" s="8">
        <v>247</v>
      </c>
      <c r="M270" s="8">
        <f t="shared" si="267"/>
        <v>1352</v>
      </c>
      <c r="W270" s="45"/>
      <c r="X270" s="36"/>
      <c r="Y270" s="36"/>
      <c r="Z270" s="70"/>
      <c r="AA270" s="70"/>
      <c r="AB270" s="71"/>
      <c r="AC270" s="70"/>
      <c r="AD270" s="37"/>
    </row>
    <row r="271" spans="1:37" ht="15" customHeight="1" x14ac:dyDescent="0.2">
      <c r="B271" s="135"/>
      <c r="C271" s="58" t="s">
        <v>419</v>
      </c>
      <c r="H271" s="149"/>
      <c r="I271" s="8">
        <v>9</v>
      </c>
      <c r="J271" s="8">
        <v>10</v>
      </c>
      <c r="K271" s="8">
        <v>1082</v>
      </c>
      <c r="L271" s="8">
        <v>251</v>
      </c>
      <c r="M271" s="8">
        <f t="shared" si="267"/>
        <v>1352</v>
      </c>
      <c r="N271" s="10"/>
      <c r="O271" s="10"/>
      <c r="P271" s="10"/>
      <c r="Q271" s="10"/>
      <c r="R271" s="10"/>
      <c r="S271" s="10"/>
      <c r="T271" s="10"/>
      <c r="U271" s="10"/>
      <c r="W271" s="45"/>
      <c r="X271" s="36"/>
      <c r="Y271" s="36"/>
      <c r="Z271" s="70"/>
      <c r="AA271" s="70"/>
      <c r="AB271" s="71"/>
      <c r="AC271" s="70"/>
      <c r="AD271" s="37"/>
      <c r="AI271" s="10"/>
      <c r="AJ271" s="10"/>
      <c r="AK271" s="10"/>
    </row>
    <row r="272" spans="1:37" ht="15" customHeight="1" x14ac:dyDescent="0.2">
      <c r="B272" s="135"/>
      <c r="C272" s="58" t="s">
        <v>420</v>
      </c>
      <c r="H272" s="149"/>
      <c r="I272" s="8">
        <v>25</v>
      </c>
      <c r="J272" s="8">
        <v>28</v>
      </c>
      <c r="K272" s="8">
        <v>1050</v>
      </c>
      <c r="L272" s="8">
        <v>249</v>
      </c>
      <c r="M272" s="8">
        <f t="shared" si="267"/>
        <v>1352</v>
      </c>
      <c r="N272" s="10"/>
      <c r="O272" s="10"/>
      <c r="P272" s="10"/>
      <c r="Q272" s="10"/>
      <c r="R272" s="10"/>
      <c r="S272" s="10"/>
      <c r="T272" s="10"/>
      <c r="U272" s="10"/>
      <c r="W272" s="45"/>
      <c r="X272" s="36"/>
      <c r="Y272" s="36"/>
      <c r="Z272" s="70"/>
      <c r="AA272" s="70"/>
      <c r="AB272" s="71"/>
      <c r="AC272" s="70"/>
      <c r="AD272" s="37"/>
      <c r="AI272" s="10"/>
      <c r="AJ272" s="10"/>
      <c r="AK272" s="10"/>
    </row>
    <row r="273" spans="2:37" ht="15" customHeight="1" x14ac:dyDescent="0.2">
      <c r="B273" s="135"/>
      <c r="C273" s="58" t="s">
        <v>421</v>
      </c>
      <c r="H273" s="149"/>
      <c r="I273" s="8">
        <v>5</v>
      </c>
      <c r="J273" s="8">
        <v>10</v>
      </c>
      <c r="K273" s="8">
        <v>1090</v>
      </c>
      <c r="L273" s="8">
        <v>247</v>
      </c>
      <c r="M273" s="8">
        <f t="shared" si="267"/>
        <v>1352</v>
      </c>
      <c r="N273" s="10"/>
      <c r="O273" s="10"/>
      <c r="P273" s="10"/>
      <c r="Q273" s="10"/>
      <c r="R273" s="10"/>
      <c r="S273" s="10"/>
      <c r="T273" s="10"/>
      <c r="U273" s="10"/>
      <c r="W273" s="45"/>
      <c r="X273" s="36"/>
      <c r="Y273" s="36"/>
      <c r="Z273" s="70"/>
      <c r="AA273" s="70"/>
      <c r="AB273" s="71"/>
      <c r="AC273" s="70"/>
      <c r="AD273" s="37"/>
      <c r="AI273" s="10"/>
      <c r="AJ273" s="10"/>
      <c r="AK273" s="10"/>
    </row>
    <row r="274" spans="2:37" ht="15" customHeight="1" x14ac:dyDescent="0.2">
      <c r="B274" s="137"/>
      <c r="C274" s="48" t="s">
        <v>422</v>
      </c>
      <c r="D274" s="28"/>
      <c r="E274" s="28"/>
      <c r="F274" s="28"/>
      <c r="G274" s="28"/>
      <c r="H274" s="101"/>
      <c r="I274" s="9">
        <v>9</v>
      </c>
      <c r="J274" s="9">
        <v>39</v>
      </c>
      <c r="K274" s="9">
        <v>1059</v>
      </c>
      <c r="L274" s="9">
        <v>245</v>
      </c>
      <c r="M274" s="9">
        <f t="shared" si="267"/>
        <v>1352</v>
      </c>
      <c r="N274" s="10"/>
      <c r="O274" s="10"/>
      <c r="P274" s="10"/>
      <c r="Q274" s="10"/>
      <c r="R274" s="10"/>
      <c r="S274" s="10"/>
      <c r="T274" s="10"/>
      <c r="U274" s="10"/>
      <c r="W274" s="45"/>
      <c r="X274" s="36"/>
      <c r="Y274" s="36"/>
      <c r="Z274" s="70"/>
      <c r="AA274" s="70"/>
      <c r="AB274" s="71"/>
      <c r="AC274" s="70"/>
      <c r="AD274" s="37"/>
      <c r="AI274" s="10"/>
      <c r="AJ274" s="10"/>
      <c r="AK274" s="10"/>
    </row>
    <row r="275" spans="2:37" ht="15" customHeight="1" x14ac:dyDescent="0.2">
      <c r="B275" s="134" t="s">
        <v>3</v>
      </c>
      <c r="C275" s="47" t="s">
        <v>399</v>
      </c>
      <c r="H275" s="13">
        <f t="shared" ref="H275:H286" si="268">$M$263</f>
        <v>1352</v>
      </c>
      <c r="I275" s="3">
        <f t="shared" ref="I275:L286" si="269">IF($H275=0,0,I263/$H275*100)</f>
        <v>8.3579881656804726</v>
      </c>
      <c r="J275" s="3">
        <f t="shared" si="269"/>
        <v>5.6952662721893494</v>
      </c>
      <c r="K275" s="3">
        <f t="shared" si="269"/>
        <v>70.784023668639051</v>
      </c>
      <c r="L275" s="3">
        <f t="shared" si="269"/>
        <v>15.162721893491124</v>
      </c>
      <c r="M275" s="3">
        <f>SUM(I275:L275)</f>
        <v>100</v>
      </c>
      <c r="N275" s="10"/>
      <c r="O275" s="10"/>
      <c r="P275" s="10"/>
      <c r="Q275" s="10"/>
      <c r="R275" s="10"/>
      <c r="S275" s="10"/>
      <c r="T275" s="10"/>
      <c r="U275" s="10"/>
      <c r="W275" s="45"/>
      <c r="X275" s="36"/>
      <c r="Y275" s="36"/>
      <c r="Z275" s="70"/>
      <c r="AA275" s="70"/>
      <c r="AB275" s="71"/>
      <c r="AC275" s="70"/>
      <c r="AD275" s="37"/>
      <c r="AI275" s="10"/>
      <c r="AJ275" s="10"/>
      <c r="AK275" s="10"/>
    </row>
    <row r="276" spans="2:37" ht="15" customHeight="1" x14ac:dyDescent="0.2">
      <c r="B276" s="135"/>
      <c r="C276" s="58" t="s">
        <v>400</v>
      </c>
      <c r="H276" s="13">
        <f t="shared" si="268"/>
        <v>1352</v>
      </c>
      <c r="I276" s="4">
        <f t="shared" si="269"/>
        <v>17.603550295857989</v>
      </c>
      <c r="J276" s="4">
        <f t="shared" si="269"/>
        <v>5.9171597633136095</v>
      </c>
      <c r="K276" s="4">
        <f t="shared" si="269"/>
        <v>65.310650887573956</v>
      </c>
      <c r="L276" s="4">
        <f t="shared" si="269"/>
        <v>11.168639053254438</v>
      </c>
      <c r="M276" s="4">
        <f t="shared" ref="M276:M286" si="270">SUM(I276:L276)</f>
        <v>99.999999999999986</v>
      </c>
      <c r="N276" s="10"/>
      <c r="O276" s="10"/>
      <c r="P276" s="10"/>
      <c r="Q276" s="10"/>
      <c r="R276" s="10"/>
      <c r="S276" s="10"/>
      <c r="T276" s="10"/>
      <c r="U276" s="10"/>
      <c r="W276" s="45"/>
      <c r="X276" s="36"/>
      <c r="Y276" s="36"/>
      <c r="Z276" s="70"/>
      <c r="AA276" s="70"/>
      <c r="AB276" s="71"/>
      <c r="AC276" s="70"/>
      <c r="AD276" s="37"/>
      <c r="AI276" s="10"/>
      <c r="AJ276" s="10"/>
      <c r="AK276" s="10"/>
    </row>
    <row r="277" spans="2:37" ht="15" customHeight="1" x14ac:dyDescent="0.2">
      <c r="B277" s="135"/>
      <c r="C277" s="58" t="s">
        <v>401</v>
      </c>
      <c r="H277" s="13">
        <f t="shared" si="268"/>
        <v>1352</v>
      </c>
      <c r="I277" s="4">
        <f t="shared" si="269"/>
        <v>6.2130177514792901</v>
      </c>
      <c r="J277" s="4">
        <f t="shared" si="269"/>
        <v>3.4023668639053253</v>
      </c>
      <c r="K277" s="4">
        <f t="shared" si="269"/>
        <v>74.482248520710058</v>
      </c>
      <c r="L277" s="4">
        <f t="shared" si="269"/>
        <v>15.902366863905327</v>
      </c>
      <c r="M277" s="4">
        <f t="shared" si="270"/>
        <v>100</v>
      </c>
      <c r="N277" s="10"/>
      <c r="O277" s="10"/>
      <c r="P277" s="10"/>
      <c r="Q277" s="10"/>
      <c r="R277" s="10"/>
      <c r="S277" s="10"/>
      <c r="T277" s="10"/>
      <c r="U277" s="10"/>
      <c r="W277" s="45"/>
      <c r="X277" s="36"/>
      <c r="Y277" s="36"/>
      <c r="Z277" s="70"/>
      <c r="AA277" s="70"/>
      <c r="AB277" s="71"/>
      <c r="AC277" s="70"/>
      <c r="AD277" s="37"/>
      <c r="AI277" s="10"/>
      <c r="AJ277" s="10"/>
      <c r="AK277" s="10"/>
    </row>
    <row r="278" spans="2:37" ht="15" customHeight="1" x14ac:dyDescent="0.2">
      <c r="B278" s="135"/>
      <c r="C278" s="58" t="s">
        <v>402</v>
      </c>
      <c r="H278" s="13">
        <f t="shared" si="268"/>
        <v>1352</v>
      </c>
      <c r="I278" s="4">
        <f t="shared" si="269"/>
        <v>17.751479289940828</v>
      </c>
      <c r="J278" s="4">
        <f t="shared" si="269"/>
        <v>8.8017751479289945</v>
      </c>
      <c r="K278" s="4">
        <f t="shared" si="269"/>
        <v>62.943786982248518</v>
      </c>
      <c r="L278" s="4">
        <f t="shared" si="269"/>
        <v>10.502958579881657</v>
      </c>
      <c r="M278" s="4">
        <f t="shared" si="270"/>
        <v>100</v>
      </c>
      <c r="N278" s="10"/>
      <c r="O278" s="10"/>
      <c r="P278" s="10"/>
      <c r="Q278" s="10"/>
      <c r="R278" s="10"/>
      <c r="S278" s="10"/>
      <c r="T278" s="10"/>
      <c r="U278" s="10"/>
      <c r="W278" s="45"/>
      <c r="X278" s="36"/>
      <c r="Y278" s="36"/>
      <c r="Z278" s="70"/>
      <c r="AA278" s="70"/>
      <c r="AB278" s="71"/>
      <c r="AC278" s="70"/>
      <c r="AD278" s="37"/>
      <c r="AI278" s="10"/>
      <c r="AJ278" s="10"/>
      <c r="AK278" s="10"/>
    </row>
    <row r="279" spans="2:37" ht="15" customHeight="1" x14ac:dyDescent="0.2">
      <c r="B279" s="135"/>
      <c r="C279" s="58" t="s">
        <v>403</v>
      </c>
      <c r="H279" s="13">
        <f t="shared" si="268"/>
        <v>1352</v>
      </c>
      <c r="I279" s="4">
        <f t="shared" si="269"/>
        <v>2.5147928994082842</v>
      </c>
      <c r="J279" s="4">
        <f t="shared" si="269"/>
        <v>1.5532544378698225</v>
      </c>
      <c r="K279" s="4">
        <f t="shared" si="269"/>
        <v>77.958579881656803</v>
      </c>
      <c r="L279" s="4">
        <f t="shared" si="269"/>
        <v>17.973372781065088</v>
      </c>
      <c r="M279" s="4">
        <f t="shared" si="270"/>
        <v>100</v>
      </c>
      <c r="N279" s="10"/>
      <c r="O279" s="10"/>
      <c r="P279" s="10"/>
      <c r="Q279" s="10"/>
      <c r="R279" s="10"/>
      <c r="S279" s="10"/>
      <c r="T279" s="10"/>
      <c r="U279" s="10"/>
      <c r="W279" s="45"/>
      <c r="X279" s="36"/>
      <c r="Y279" s="36"/>
      <c r="Z279" s="70"/>
      <c r="AA279" s="70"/>
      <c r="AB279" s="71"/>
      <c r="AC279" s="70"/>
      <c r="AD279" s="37"/>
      <c r="AI279" s="10"/>
      <c r="AJ279" s="10"/>
      <c r="AK279" s="10"/>
    </row>
    <row r="280" spans="2:37" ht="15" customHeight="1" x14ac:dyDescent="0.2">
      <c r="B280" s="136"/>
      <c r="C280" s="58" t="s">
        <v>404</v>
      </c>
      <c r="H280" s="13">
        <f t="shared" si="268"/>
        <v>1352</v>
      </c>
      <c r="I280" s="4">
        <f t="shared" si="269"/>
        <v>2.6627218934911245</v>
      </c>
      <c r="J280" s="4">
        <f t="shared" si="269"/>
        <v>1.2573964497041421</v>
      </c>
      <c r="K280" s="4">
        <f t="shared" si="269"/>
        <v>78.402366863905328</v>
      </c>
      <c r="L280" s="4">
        <f t="shared" si="269"/>
        <v>17.677514792899409</v>
      </c>
      <c r="M280" s="4">
        <f t="shared" si="270"/>
        <v>100</v>
      </c>
      <c r="N280" s="10"/>
      <c r="O280" s="10"/>
      <c r="P280" s="10"/>
      <c r="Q280" s="10"/>
      <c r="R280" s="10"/>
      <c r="S280" s="10"/>
      <c r="T280" s="10"/>
      <c r="U280" s="10"/>
      <c r="W280" s="45"/>
      <c r="X280" s="36"/>
      <c r="Y280" s="36"/>
      <c r="Z280" s="70"/>
      <c r="AA280" s="70"/>
      <c r="AB280" s="71"/>
      <c r="AC280" s="70"/>
      <c r="AD280" s="37"/>
      <c r="AI280" s="10"/>
      <c r="AJ280" s="10"/>
      <c r="AK280" s="10"/>
    </row>
    <row r="281" spans="2:37" ht="15" customHeight="1" x14ac:dyDescent="0.2">
      <c r="B281" s="135"/>
      <c r="C281" s="58" t="s">
        <v>405</v>
      </c>
      <c r="H281" s="13">
        <f t="shared" si="268"/>
        <v>1352</v>
      </c>
      <c r="I281" s="4">
        <f t="shared" si="269"/>
        <v>1.4053254437869822</v>
      </c>
      <c r="J281" s="4">
        <f t="shared" si="269"/>
        <v>0.81360946745562135</v>
      </c>
      <c r="K281" s="4">
        <f t="shared" si="269"/>
        <v>79.142011834319533</v>
      </c>
      <c r="L281" s="4">
        <f t="shared" si="269"/>
        <v>18.639053254437872</v>
      </c>
      <c r="M281" s="4">
        <f t="shared" si="270"/>
        <v>100</v>
      </c>
      <c r="N281" s="10"/>
      <c r="O281" s="10"/>
      <c r="P281" s="10"/>
      <c r="Q281" s="10"/>
      <c r="R281" s="10"/>
      <c r="S281" s="10"/>
      <c r="T281" s="10"/>
      <c r="U281" s="10"/>
      <c r="W281" s="45"/>
      <c r="X281" s="36"/>
      <c r="Y281" s="36"/>
      <c r="Z281" s="70"/>
      <c r="AA281" s="70"/>
      <c r="AB281" s="71"/>
      <c r="AC281" s="70"/>
      <c r="AD281" s="37"/>
      <c r="AI281" s="10"/>
      <c r="AJ281" s="10"/>
      <c r="AK281" s="10"/>
    </row>
    <row r="282" spans="2:37" ht="15" customHeight="1" x14ac:dyDescent="0.2">
      <c r="B282" s="135"/>
      <c r="C282" s="58" t="s">
        <v>406</v>
      </c>
      <c r="H282" s="13">
        <f t="shared" si="268"/>
        <v>1352</v>
      </c>
      <c r="I282" s="4">
        <f t="shared" si="269"/>
        <v>0.73964497041420119</v>
      </c>
      <c r="J282" s="4">
        <f t="shared" si="269"/>
        <v>2.0710059171597637</v>
      </c>
      <c r="K282" s="4">
        <f t="shared" si="269"/>
        <v>78.92011834319527</v>
      </c>
      <c r="L282" s="4">
        <f t="shared" si="269"/>
        <v>18.269230769230766</v>
      </c>
      <c r="M282" s="4">
        <f t="shared" si="270"/>
        <v>100</v>
      </c>
      <c r="N282" s="10"/>
      <c r="O282" s="10"/>
      <c r="P282" s="10"/>
      <c r="Q282" s="10"/>
      <c r="R282" s="10"/>
      <c r="S282" s="10"/>
      <c r="T282" s="10"/>
      <c r="U282" s="10"/>
      <c r="W282" s="45"/>
      <c r="X282" s="36"/>
      <c r="Y282" s="36"/>
      <c r="Z282" s="70"/>
      <c r="AA282" s="70"/>
      <c r="AB282" s="71"/>
      <c r="AC282" s="70"/>
      <c r="AD282" s="37"/>
      <c r="AI282" s="10"/>
      <c r="AJ282" s="10"/>
      <c r="AK282" s="10"/>
    </row>
    <row r="283" spans="2:37" ht="15" customHeight="1" x14ac:dyDescent="0.2">
      <c r="B283" s="135"/>
      <c r="C283" s="58" t="s">
        <v>407</v>
      </c>
      <c r="H283" s="13">
        <f t="shared" si="268"/>
        <v>1352</v>
      </c>
      <c r="I283" s="4">
        <f t="shared" si="269"/>
        <v>0.66568047337278113</v>
      </c>
      <c r="J283" s="4">
        <f t="shared" si="269"/>
        <v>0.73964497041420119</v>
      </c>
      <c r="K283" s="4">
        <f t="shared" si="269"/>
        <v>80.029585798816569</v>
      </c>
      <c r="L283" s="4">
        <f t="shared" si="269"/>
        <v>18.565088757396449</v>
      </c>
      <c r="M283" s="4">
        <f t="shared" si="270"/>
        <v>100</v>
      </c>
      <c r="N283" s="10"/>
      <c r="O283" s="10"/>
      <c r="P283" s="10"/>
      <c r="Q283" s="10"/>
      <c r="R283" s="10"/>
      <c r="S283" s="10"/>
      <c r="T283" s="10"/>
      <c r="U283" s="10"/>
      <c r="W283" s="45"/>
      <c r="X283" s="36"/>
      <c r="Y283" s="36"/>
      <c r="Z283" s="70"/>
      <c r="AA283" s="70"/>
      <c r="AB283" s="71"/>
      <c r="AC283" s="70"/>
      <c r="AD283" s="37"/>
      <c r="AI283" s="10"/>
      <c r="AJ283" s="10"/>
      <c r="AK283" s="10"/>
    </row>
    <row r="284" spans="2:37" ht="15" customHeight="1" x14ac:dyDescent="0.2">
      <c r="B284" s="135"/>
      <c r="C284" s="58" t="s">
        <v>408</v>
      </c>
      <c r="H284" s="13">
        <f t="shared" si="268"/>
        <v>1352</v>
      </c>
      <c r="I284" s="4">
        <f t="shared" si="269"/>
        <v>1.849112426035503</v>
      </c>
      <c r="J284" s="4">
        <f t="shared" si="269"/>
        <v>2.0710059171597637</v>
      </c>
      <c r="K284" s="4">
        <f t="shared" si="269"/>
        <v>77.662721893491124</v>
      </c>
      <c r="L284" s="4">
        <f t="shared" si="269"/>
        <v>18.417159763313609</v>
      </c>
      <c r="M284" s="4">
        <f t="shared" si="270"/>
        <v>100</v>
      </c>
      <c r="N284" s="10"/>
      <c r="O284" s="10"/>
      <c r="P284" s="10"/>
      <c r="Q284" s="10"/>
      <c r="R284" s="10"/>
      <c r="S284" s="10"/>
      <c r="T284" s="10"/>
      <c r="U284" s="10"/>
      <c r="W284" s="45"/>
      <c r="X284" s="36"/>
      <c r="Y284" s="36"/>
      <c r="Z284" s="70"/>
      <c r="AA284" s="70"/>
      <c r="AB284" s="71"/>
      <c r="AC284" s="70"/>
      <c r="AD284" s="37"/>
      <c r="AI284" s="10"/>
      <c r="AJ284" s="10"/>
      <c r="AK284" s="10"/>
    </row>
    <row r="285" spans="2:37" ht="15" customHeight="1" x14ac:dyDescent="0.2">
      <c r="B285" s="135"/>
      <c r="C285" s="58" t="s">
        <v>409</v>
      </c>
      <c r="H285" s="13">
        <f t="shared" si="268"/>
        <v>1352</v>
      </c>
      <c r="I285" s="4">
        <f t="shared" si="269"/>
        <v>0.36982248520710059</v>
      </c>
      <c r="J285" s="4">
        <f t="shared" si="269"/>
        <v>0.73964497041420119</v>
      </c>
      <c r="K285" s="4">
        <f t="shared" si="269"/>
        <v>80.621301775147927</v>
      </c>
      <c r="L285" s="4">
        <f t="shared" si="269"/>
        <v>18.269230769230766</v>
      </c>
      <c r="M285" s="4">
        <f t="shared" si="270"/>
        <v>100</v>
      </c>
      <c r="N285" s="10"/>
      <c r="O285" s="10"/>
      <c r="P285" s="10"/>
      <c r="Q285" s="10"/>
      <c r="R285" s="10"/>
      <c r="S285" s="10"/>
      <c r="T285" s="10"/>
      <c r="U285" s="10"/>
      <c r="W285" s="45"/>
      <c r="X285" s="36"/>
      <c r="Y285" s="36"/>
      <c r="Z285" s="70"/>
      <c r="AA285" s="70"/>
      <c r="AB285" s="71"/>
      <c r="AC285" s="70"/>
      <c r="AD285" s="37"/>
      <c r="AI285" s="10"/>
      <c r="AJ285" s="10"/>
      <c r="AK285" s="10"/>
    </row>
    <row r="286" spans="2:37" ht="15" customHeight="1" x14ac:dyDescent="0.2">
      <c r="B286" s="137"/>
      <c r="C286" s="48" t="s">
        <v>410</v>
      </c>
      <c r="D286" s="28"/>
      <c r="E286" s="28"/>
      <c r="F286" s="28"/>
      <c r="G286" s="28"/>
      <c r="H286" s="14">
        <f t="shared" si="268"/>
        <v>1352</v>
      </c>
      <c r="I286" s="5">
        <f t="shared" si="269"/>
        <v>0.66568047337278113</v>
      </c>
      <c r="J286" s="5">
        <f t="shared" si="269"/>
        <v>2.8846153846153846</v>
      </c>
      <c r="K286" s="5">
        <f t="shared" si="269"/>
        <v>78.328402366863898</v>
      </c>
      <c r="L286" s="5">
        <f t="shared" si="269"/>
        <v>18.121301775147931</v>
      </c>
      <c r="M286" s="5">
        <f t="shared" si="270"/>
        <v>99.999999999999986</v>
      </c>
      <c r="N286" s="10"/>
      <c r="O286" s="10"/>
      <c r="P286" s="10"/>
      <c r="Q286" s="10"/>
      <c r="R286" s="10"/>
      <c r="S286" s="10"/>
      <c r="T286" s="10"/>
      <c r="U286" s="10"/>
      <c r="W286" s="45"/>
      <c r="X286" s="36"/>
      <c r="Y286" s="36"/>
      <c r="Z286" s="70"/>
      <c r="AA286" s="70"/>
      <c r="AB286" s="71"/>
      <c r="AC286" s="70"/>
      <c r="AD286" s="37"/>
      <c r="AI286" s="10"/>
      <c r="AJ286" s="10"/>
      <c r="AK286" s="10"/>
    </row>
    <row r="287" spans="2:37" ht="15" customHeight="1" x14ac:dyDescent="0.2">
      <c r="L287" s="10"/>
      <c r="M287" s="10"/>
      <c r="N287" s="10"/>
      <c r="O287" s="10"/>
      <c r="P287" s="10"/>
      <c r="Q287" s="10"/>
      <c r="R287" s="10"/>
      <c r="S287" s="10"/>
      <c r="T287" s="10"/>
      <c r="U287" s="10"/>
      <c r="W287" s="45"/>
      <c r="X287" s="36"/>
      <c r="Y287" s="36"/>
      <c r="Z287" s="70"/>
      <c r="AA287" s="70"/>
      <c r="AB287" s="71"/>
      <c r="AC287" s="70"/>
      <c r="AD287" s="37"/>
      <c r="AI287" s="10"/>
      <c r="AJ287" s="10"/>
      <c r="AK287" s="10"/>
    </row>
    <row r="288" spans="2:37" ht="15" customHeight="1" x14ac:dyDescent="0.2">
      <c r="B288" s="42" t="s">
        <v>170</v>
      </c>
      <c r="C288" s="43"/>
      <c r="D288" s="21"/>
      <c r="E288" s="21"/>
      <c r="F288" s="21"/>
      <c r="G288" s="21"/>
      <c r="H288" s="22"/>
      <c r="I288" s="61" t="s">
        <v>270</v>
      </c>
      <c r="J288" s="94" t="s">
        <v>271</v>
      </c>
      <c r="K288" s="61" t="s">
        <v>272</v>
      </c>
      <c r="L288" s="62" t="s">
        <v>273</v>
      </c>
      <c r="M288" s="61" t="s">
        <v>274</v>
      </c>
      <c r="W288" s="45"/>
      <c r="X288" s="36"/>
      <c r="Y288" s="36"/>
      <c r="Z288" s="70"/>
      <c r="AA288" s="70"/>
      <c r="AB288" s="71"/>
      <c r="AC288" s="70"/>
      <c r="AD288" s="37"/>
    </row>
    <row r="289" spans="2:37" ht="15" customHeight="1" x14ac:dyDescent="0.2">
      <c r="B289" s="134" t="s">
        <v>275</v>
      </c>
      <c r="C289" s="47" t="s">
        <v>399</v>
      </c>
      <c r="H289" s="149"/>
      <c r="I289" s="7">
        <v>38</v>
      </c>
      <c r="J289" s="7">
        <v>26</v>
      </c>
      <c r="K289" s="7">
        <v>626</v>
      </c>
      <c r="L289" s="7">
        <v>45</v>
      </c>
      <c r="M289" s="7">
        <f>SUM(I289:L289)</f>
        <v>735</v>
      </c>
      <c r="W289" s="45"/>
      <c r="X289" s="36"/>
      <c r="Y289" s="36"/>
      <c r="Z289" s="70"/>
      <c r="AA289" s="70"/>
      <c r="AB289" s="71"/>
      <c r="AC289" s="70"/>
      <c r="AD289" s="37"/>
    </row>
    <row r="290" spans="2:37" ht="15" customHeight="1" x14ac:dyDescent="0.2">
      <c r="B290" s="135"/>
      <c r="C290" s="58" t="s">
        <v>400</v>
      </c>
      <c r="H290" s="149"/>
      <c r="I290" s="8">
        <v>21</v>
      </c>
      <c r="J290" s="8">
        <v>17</v>
      </c>
      <c r="K290" s="8">
        <v>645</v>
      </c>
      <c r="L290" s="8">
        <v>52</v>
      </c>
      <c r="M290" s="8">
        <f t="shared" ref="M290:M300" si="271">SUM(I290:L290)</f>
        <v>735</v>
      </c>
      <c r="W290" s="45"/>
      <c r="X290" s="36"/>
      <c r="Y290" s="36"/>
      <c r="Z290" s="70"/>
      <c r="AA290" s="70"/>
      <c r="AB290" s="71"/>
      <c r="AC290" s="70"/>
      <c r="AD290" s="37"/>
    </row>
    <row r="291" spans="2:37" ht="15" customHeight="1" x14ac:dyDescent="0.2">
      <c r="B291" s="135"/>
      <c r="C291" s="58" t="s">
        <v>401</v>
      </c>
      <c r="H291" s="149"/>
      <c r="I291" s="8">
        <v>15</v>
      </c>
      <c r="J291" s="8">
        <v>17</v>
      </c>
      <c r="K291" s="8">
        <v>650</v>
      </c>
      <c r="L291" s="8">
        <v>53</v>
      </c>
      <c r="M291" s="8">
        <f t="shared" si="271"/>
        <v>735</v>
      </c>
      <c r="W291" s="45"/>
      <c r="X291" s="36"/>
      <c r="Y291" s="36"/>
      <c r="Z291" s="70"/>
      <c r="AA291" s="70"/>
      <c r="AB291" s="71"/>
      <c r="AC291" s="70"/>
      <c r="AD291" s="37"/>
    </row>
    <row r="292" spans="2:37" ht="15" customHeight="1" x14ac:dyDescent="0.2">
      <c r="B292" s="135"/>
      <c r="C292" s="58" t="s">
        <v>402</v>
      </c>
      <c r="H292" s="149"/>
      <c r="I292" s="8">
        <v>57</v>
      </c>
      <c r="J292" s="8">
        <v>34</v>
      </c>
      <c r="K292" s="8">
        <v>611</v>
      </c>
      <c r="L292" s="8">
        <v>33</v>
      </c>
      <c r="M292" s="8">
        <f t="shared" si="271"/>
        <v>735</v>
      </c>
      <c r="AF292" s="10"/>
      <c r="AG292" s="10"/>
    </row>
    <row r="293" spans="2:37" ht="15" customHeight="1" x14ac:dyDescent="0.2">
      <c r="B293" s="135"/>
      <c r="C293" s="58" t="s">
        <v>403</v>
      </c>
      <c r="H293" s="149"/>
      <c r="I293" s="8">
        <v>23</v>
      </c>
      <c r="J293" s="8">
        <v>14</v>
      </c>
      <c r="K293" s="8">
        <v>648</v>
      </c>
      <c r="L293" s="8">
        <v>50</v>
      </c>
      <c r="M293" s="8">
        <f t="shared" si="271"/>
        <v>735</v>
      </c>
      <c r="AF293" s="10"/>
      <c r="AG293" s="10"/>
    </row>
    <row r="294" spans="2:37" ht="15" customHeight="1" x14ac:dyDescent="0.2">
      <c r="B294" s="136"/>
      <c r="C294" s="58" t="s">
        <v>404</v>
      </c>
      <c r="H294" s="149"/>
      <c r="I294" s="8">
        <v>6</v>
      </c>
      <c r="J294" s="8">
        <v>10</v>
      </c>
      <c r="K294" s="8">
        <v>664</v>
      </c>
      <c r="L294" s="8">
        <v>55</v>
      </c>
      <c r="M294" s="8">
        <f t="shared" si="271"/>
        <v>735</v>
      </c>
      <c r="AF294" s="10"/>
      <c r="AG294" s="10"/>
    </row>
    <row r="295" spans="2:37" ht="15" customHeight="1" x14ac:dyDescent="0.2">
      <c r="B295" s="135"/>
      <c r="C295" s="58" t="s">
        <v>405</v>
      </c>
      <c r="H295" s="149"/>
      <c r="I295" s="8">
        <v>1</v>
      </c>
      <c r="J295" s="8">
        <v>1</v>
      </c>
      <c r="K295" s="8">
        <v>674</v>
      </c>
      <c r="L295" s="8">
        <v>59</v>
      </c>
      <c r="M295" s="8">
        <f t="shared" si="271"/>
        <v>735</v>
      </c>
      <c r="AF295" s="10"/>
      <c r="AG295" s="10"/>
    </row>
    <row r="296" spans="2:37" ht="15" customHeight="1" x14ac:dyDescent="0.2">
      <c r="B296" s="135"/>
      <c r="C296" s="58" t="s">
        <v>406</v>
      </c>
      <c r="H296" s="149"/>
      <c r="I296" s="8">
        <v>6</v>
      </c>
      <c r="J296" s="8">
        <v>15</v>
      </c>
      <c r="K296" s="8">
        <v>656</v>
      </c>
      <c r="L296" s="8">
        <v>58</v>
      </c>
      <c r="M296" s="8">
        <f t="shared" si="271"/>
        <v>735</v>
      </c>
      <c r="AF296" s="10"/>
      <c r="AG296" s="10"/>
    </row>
    <row r="297" spans="2:37" ht="15" customHeight="1" x14ac:dyDescent="0.2">
      <c r="B297" s="135"/>
      <c r="C297" s="58" t="s">
        <v>407</v>
      </c>
      <c r="H297" s="149"/>
      <c r="I297" s="8">
        <v>8</v>
      </c>
      <c r="J297" s="8">
        <v>5</v>
      </c>
      <c r="K297" s="8">
        <v>663</v>
      </c>
      <c r="L297" s="8">
        <v>59</v>
      </c>
      <c r="M297" s="8">
        <f t="shared" si="271"/>
        <v>735</v>
      </c>
      <c r="N297" s="10"/>
      <c r="O297" s="10"/>
      <c r="P297" s="10"/>
      <c r="Q297" s="10"/>
      <c r="R297" s="10"/>
      <c r="S297" s="10"/>
      <c r="T297" s="10"/>
      <c r="U297" s="10"/>
      <c r="AF297" s="10"/>
      <c r="AG297" s="10"/>
      <c r="AH297" s="10"/>
      <c r="AI297" s="10"/>
      <c r="AJ297" s="10"/>
      <c r="AK297" s="10"/>
    </row>
    <row r="298" spans="2:37" ht="15" customHeight="1" x14ac:dyDescent="0.2">
      <c r="B298" s="135"/>
      <c r="C298" s="58" t="s">
        <v>408</v>
      </c>
      <c r="H298" s="149"/>
      <c r="I298" s="8">
        <v>19</v>
      </c>
      <c r="J298" s="8">
        <v>15</v>
      </c>
      <c r="K298" s="8">
        <v>643</v>
      </c>
      <c r="L298" s="8">
        <v>58</v>
      </c>
      <c r="M298" s="8">
        <f t="shared" si="271"/>
        <v>735</v>
      </c>
      <c r="N298" s="10"/>
      <c r="O298" s="10"/>
      <c r="P298" s="10"/>
      <c r="Q298" s="10"/>
      <c r="R298" s="10"/>
      <c r="S298" s="10"/>
      <c r="T298" s="10"/>
      <c r="U298" s="10"/>
      <c r="AF298" s="10"/>
      <c r="AG298" s="10"/>
      <c r="AH298" s="10"/>
      <c r="AI298" s="10"/>
      <c r="AJ298" s="10"/>
      <c r="AK298" s="10"/>
    </row>
    <row r="299" spans="2:37" ht="15" customHeight="1" x14ac:dyDescent="0.2">
      <c r="B299" s="135"/>
      <c r="C299" s="58" t="s">
        <v>409</v>
      </c>
      <c r="H299" s="149"/>
      <c r="I299" s="8">
        <v>3</v>
      </c>
      <c r="J299" s="8">
        <v>4</v>
      </c>
      <c r="K299" s="8">
        <v>671</v>
      </c>
      <c r="L299" s="8">
        <v>57</v>
      </c>
      <c r="M299" s="8">
        <f t="shared" si="271"/>
        <v>735</v>
      </c>
      <c r="N299" s="10"/>
      <c r="O299" s="10"/>
      <c r="P299" s="10"/>
      <c r="Q299" s="10"/>
      <c r="R299" s="10"/>
      <c r="S299" s="10"/>
      <c r="T299" s="10"/>
      <c r="U299" s="10"/>
      <c r="AF299" s="10"/>
      <c r="AG299" s="10"/>
      <c r="AH299" s="10"/>
      <c r="AI299" s="10"/>
      <c r="AJ299" s="10"/>
      <c r="AK299" s="10"/>
    </row>
    <row r="300" spans="2:37" ht="15" customHeight="1" x14ac:dyDescent="0.2">
      <c r="B300" s="137"/>
      <c r="C300" s="48" t="s">
        <v>410</v>
      </c>
      <c r="D300" s="28"/>
      <c r="E300" s="28"/>
      <c r="F300" s="28"/>
      <c r="G300" s="28"/>
      <c r="H300" s="101"/>
      <c r="I300" s="9">
        <v>5</v>
      </c>
      <c r="J300" s="9">
        <v>20</v>
      </c>
      <c r="K300" s="9">
        <v>653</v>
      </c>
      <c r="L300" s="9">
        <v>57</v>
      </c>
      <c r="M300" s="9">
        <f t="shared" si="271"/>
        <v>735</v>
      </c>
      <c r="N300" s="10"/>
      <c r="O300" s="10"/>
      <c r="P300" s="10"/>
      <c r="Q300" s="10"/>
      <c r="R300" s="10"/>
      <c r="S300" s="10"/>
      <c r="T300" s="10"/>
      <c r="U300" s="10"/>
      <c r="AF300" s="10"/>
      <c r="AG300" s="10"/>
      <c r="AH300" s="10"/>
      <c r="AI300" s="10"/>
      <c r="AJ300" s="10"/>
      <c r="AK300" s="10"/>
    </row>
    <row r="301" spans="2:37" ht="15" customHeight="1" x14ac:dyDescent="0.2">
      <c r="B301" s="134" t="s">
        <v>3</v>
      </c>
      <c r="C301" s="47" t="s">
        <v>399</v>
      </c>
      <c r="H301" s="13">
        <f t="shared" ref="H301:H312" si="272">$M$289</f>
        <v>735</v>
      </c>
      <c r="I301" s="3">
        <f t="shared" ref="I301:L312" si="273">IF($H301=0,0,I289/$H301*100)</f>
        <v>5.1700680272108839</v>
      </c>
      <c r="J301" s="3">
        <f t="shared" si="273"/>
        <v>3.5374149659863949</v>
      </c>
      <c r="K301" s="3">
        <f t="shared" si="273"/>
        <v>85.170068027210888</v>
      </c>
      <c r="L301" s="3">
        <f t="shared" si="273"/>
        <v>6.1224489795918364</v>
      </c>
      <c r="M301" s="3">
        <f>SUM(I301:L301)</f>
        <v>100</v>
      </c>
      <c r="N301" s="10"/>
      <c r="O301" s="10"/>
      <c r="P301" s="10"/>
      <c r="Q301" s="10"/>
      <c r="R301" s="10"/>
      <c r="S301" s="10"/>
      <c r="T301" s="10"/>
      <c r="U301" s="10"/>
      <c r="AF301" s="10"/>
      <c r="AG301" s="10"/>
      <c r="AH301" s="10"/>
      <c r="AI301" s="10"/>
      <c r="AJ301" s="10"/>
      <c r="AK301" s="10"/>
    </row>
    <row r="302" spans="2:37" ht="15" customHeight="1" x14ac:dyDescent="0.2">
      <c r="B302" s="135"/>
      <c r="C302" s="58" t="s">
        <v>400</v>
      </c>
      <c r="H302" s="13">
        <f t="shared" si="272"/>
        <v>735</v>
      </c>
      <c r="I302" s="4">
        <f t="shared" si="273"/>
        <v>2.8571428571428572</v>
      </c>
      <c r="J302" s="4">
        <f t="shared" si="273"/>
        <v>2.3129251700680271</v>
      </c>
      <c r="K302" s="4">
        <f t="shared" si="273"/>
        <v>87.755102040816325</v>
      </c>
      <c r="L302" s="4">
        <f t="shared" si="273"/>
        <v>7.0748299319727899</v>
      </c>
      <c r="M302" s="4">
        <f t="shared" ref="M302:M312" si="274">SUM(I302:L302)</f>
        <v>100</v>
      </c>
      <c r="N302" s="10"/>
      <c r="O302" s="10"/>
      <c r="P302" s="10"/>
      <c r="Q302" s="10"/>
      <c r="R302" s="10"/>
      <c r="S302" s="10"/>
      <c r="T302" s="10"/>
      <c r="U302" s="10"/>
      <c r="AF302" s="10"/>
      <c r="AG302" s="10"/>
      <c r="AH302" s="10"/>
      <c r="AI302" s="10"/>
      <c r="AJ302" s="10"/>
      <c r="AK302" s="10"/>
    </row>
    <row r="303" spans="2:37" ht="15" customHeight="1" x14ac:dyDescent="0.2">
      <c r="B303" s="135"/>
      <c r="C303" s="58" t="s">
        <v>401</v>
      </c>
      <c r="H303" s="13">
        <f t="shared" si="272"/>
        <v>735</v>
      </c>
      <c r="I303" s="4">
        <f t="shared" si="273"/>
        <v>2.0408163265306123</v>
      </c>
      <c r="J303" s="4">
        <f t="shared" si="273"/>
        <v>2.3129251700680271</v>
      </c>
      <c r="K303" s="4">
        <f t="shared" si="273"/>
        <v>88.435374149659864</v>
      </c>
      <c r="L303" s="4">
        <f t="shared" si="273"/>
        <v>7.2108843537414966</v>
      </c>
      <c r="M303" s="4">
        <f t="shared" si="274"/>
        <v>100</v>
      </c>
      <c r="N303" s="10"/>
      <c r="O303" s="10"/>
      <c r="P303" s="10"/>
      <c r="Q303" s="10"/>
      <c r="R303" s="10"/>
      <c r="S303" s="10"/>
      <c r="T303" s="10"/>
      <c r="U303" s="10"/>
      <c r="AF303" s="10"/>
      <c r="AG303" s="10"/>
      <c r="AH303" s="10"/>
      <c r="AI303" s="10"/>
      <c r="AJ303" s="10"/>
      <c r="AK303" s="10"/>
    </row>
    <row r="304" spans="2:37" ht="15" customHeight="1" x14ac:dyDescent="0.2">
      <c r="B304" s="135"/>
      <c r="C304" s="58" t="s">
        <v>402</v>
      </c>
      <c r="H304" s="13">
        <f t="shared" si="272"/>
        <v>735</v>
      </c>
      <c r="I304" s="4">
        <f t="shared" si="273"/>
        <v>7.7551020408163263</v>
      </c>
      <c r="J304" s="4">
        <f t="shared" si="273"/>
        <v>4.6258503401360542</v>
      </c>
      <c r="K304" s="4">
        <f t="shared" si="273"/>
        <v>83.129251700680271</v>
      </c>
      <c r="L304" s="4">
        <f t="shared" si="273"/>
        <v>4.4897959183673466</v>
      </c>
      <c r="M304" s="4">
        <f t="shared" si="274"/>
        <v>100</v>
      </c>
      <c r="N304" s="10"/>
      <c r="O304" s="10"/>
      <c r="P304" s="10"/>
      <c r="Q304" s="10"/>
      <c r="R304" s="10"/>
      <c r="S304" s="10"/>
      <c r="T304" s="10"/>
      <c r="U304" s="10"/>
      <c r="AF304" s="10"/>
      <c r="AG304" s="10"/>
      <c r="AH304" s="10"/>
      <c r="AI304" s="10"/>
      <c r="AJ304" s="10"/>
      <c r="AK304" s="10"/>
    </row>
    <row r="305" spans="2:37" ht="15" customHeight="1" x14ac:dyDescent="0.2">
      <c r="B305" s="135"/>
      <c r="C305" s="58" t="s">
        <v>403</v>
      </c>
      <c r="H305" s="13">
        <f t="shared" si="272"/>
        <v>735</v>
      </c>
      <c r="I305" s="4">
        <f t="shared" si="273"/>
        <v>3.1292517006802725</v>
      </c>
      <c r="J305" s="4">
        <f t="shared" si="273"/>
        <v>1.9047619047619049</v>
      </c>
      <c r="K305" s="4">
        <f t="shared" si="273"/>
        <v>88.163265306122454</v>
      </c>
      <c r="L305" s="4">
        <f t="shared" si="273"/>
        <v>6.8027210884353746</v>
      </c>
      <c r="M305" s="4">
        <f t="shared" si="274"/>
        <v>100.00000000000001</v>
      </c>
      <c r="N305" s="10"/>
      <c r="O305" s="10"/>
      <c r="P305" s="10"/>
      <c r="Q305" s="10"/>
      <c r="R305" s="10"/>
      <c r="S305" s="10"/>
      <c r="T305" s="10"/>
      <c r="U305" s="10"/>
      <c r="AF305" s="10"/>
      <c r="AG305" s="10"/>
      <c r="AH305" s="10"/>
      <c r="AI305" s="10"/>
      <c r="AJ305" s="10"/>
      <c r="AK305" s="10"/>
    </row>
    <row r="306" spans="2:37" ht="15" customHeight="1" x14ac:dyDescent="0.2">
      <c r="B306" s="136"/>
      <c r="C306" s="58" t="s">
        <v>404</v>
      </c>
      <c r="H306" s="13">
        <f t="shared" si="272"/>
        <v>735</v>
      </c>
      <c r="I306" s="4">
        <f t="shared" si="273"/>
        <v>0.81632653061224492</v>
      </c>
      <c r="J306" s="4">
        <f t="shared" si="273"/>
        <v>1.3605442176870748</v>
      </c>
      <c r="K306" s="4">
        <f t="shared" si="273"/>
        <v>90.340136054421777</v>
      </c>
      <c r="L306" s="4">
        <f t="shared" si="273"/>
        <v>7.4829931972789119</v>
      </c>
      <c r="M306" s="4">
        <f t="shared" si="274"/>
        <v>100.00000000000001</v>
      </c>
      <c r="N306" s="10"/>
      <c r="O306" s="10"/>
      <c r="P306" s="10"/>
      <c r="Q306" s="10"/>
      <c r="R306" s="10"/>
      <c r="S306" s="10"/>
      <c r="T306" s="10"/>
      <c r="U306" s="10"/>
      <c r="AF306" s="10"/>
      <c r="AG306" s="10"/>
      <c r="AH306" s="10"/>
      <c r="AI306" s="10"/>
      <c r="AJ306" s="10"/>
      <c r="AK306" s="10"/>
    </row>
    <row r="307" spans="2:37" ht="15" customHeight="1" x14ac:dyDescent="0.2">
      <c r="B307" s="135"/>
      <c r="C307" s="58" t="s">
        <v>405</v>
      </c>
      <c r="H307" s="13">
        <f t="shared" si="272"/>
        <v>735</v>
      </c>
      <c r="I307" s="4">
        <f t="shared" si="273"/>
        <v>0.13605442176870747</v>
      </c>
      <c r="J307" s="4">
        <f t="shared" si="273"/>
        <v>0.13605442176870747</v>
      </c>
      <c r="K307" s="4">
        <f t="shared" si="273"/>
        <v>91.700680272108855</v>
      </c>
      <c r="L307" s="4">
        <f t="shared" si="273"/>
        <v>8.0272108843537424</v>
      </c>
      <c r="M307" s="4">
        <f t="shared" si="274"/>
        <v>100</v>
      </c>
      <c r="N307" s="10"/>
      <c r="O307" s="10"/>
      <c r="P307" s="10"/>
      <c r="Q307" s="10"/>
      <c r="R307" s="10"/>
      <c r="S307" s="10"/>
      <c r="T307" s="10"/>
      <c r="U307" s="10"/>
      <c r="AF307" s="10"/>
      <c r="AG307" s="10"/>
      <c r="AH307" s="10"/>
      <c r="AI307" s="10"/>
      <c r="AJ307" s="10"/>
      <c r="AK307" s="10"/>
    </row>
    <row r="308" spans="2:37" ht="15" customHeight="1" x14ac:dyDescent="0.2">
      <c r="B308" s="135"/>
      <c r="C308" s="58" t="s">
        <v>406</v>
      </c>
      <c r="H308" s="13">
        <f t="shared" si="272"/>
        <v>735</v>
      </c>
      <c r="I308" s="4">
        <f t="shared" si="273"/>
        <v>0.81632653061224492</v>
      </c>
      <c r="J308" s="4">
        <f t="shared" si="273"/>
        <v>2.0408163265306123</v>
      </c>
      <c r="K308" s="4">
        <f t="shared" si="273"/>
        <v>89.251700680272108</v>
      </c>
      <c r="L308" s="4">
        <f t="shared" si="273"/>
        <v>7.891156462585033</v>
      </c>
      <c r="M308" s="4">
        <f t="shared" si="274"/>
        <v>100</v>
      </c>
      <c r="N308" s="10"/>
      <c r="O308" s="10"/>
      <c r="P308" s="10"/>
      <c r="Q308" s="10"/>
      <c r="R308" s="10"/>
      <c r="S308" s="10"/>
      <c r="T308" s="10"/>
      <c r="U308" s="10"/>
      <c r="AF308" s="10"/>
      <c r="AG308" s="10"/>
      <c r="AH308" s="10"/>
      <c r="AI308" s="10"/>
      <c r="AJ308" s="10"/>
      <c r="AK308" s="10"/>
    </row>
    <row r="309" spans="2:37" ht="15" customHeight="1" x14ac:dyDescent="0.2">
      <c r="B309" s="135"/>
      <c r="C309" s="58" t="s">
        <v>407</v>
      </c>
      <c r="H309" s="13">
        <f t="shared" si="272"/>
        <v>735</v>
      </c>
      <c r="I309" s="4">
        <f t="shared" si="273"/>
        <v>1.0884353741496597</v>
      </c>
      <c r="J309" s="4">
        <f t="shared" si="273"/>
        <v>0.68027210884353739</v>
      </c>
      <c r="K309" s="4">
        <f t="shared" si="273"/>
        <v>90.204081632653072</v>
      </c>
      <c r="L309" s="4">
        <f t="shared" si="273"/>
        <v>8.0272108843537424</v>
      </c>
      <c r="M309" s="4">
        <f t="shared" si="274"/>
        <v>100</v>
      </c>
      <c r="N309" s="10"/>
      <c r="O309" s="10"/>
      <c r="P309" s="10"/>
      <c r="Q309" s="10"/>
      <c r="R309" s="10"/>
      <c r="S309" s="10"/>
      <c r="T309" s="10"/>
      <c r="U309" s="10"/>
      <c r="AF309" s="10"/>
      <c r="AG309" s="10"/>
      <c r="AH309" s="10"/>
      <c r="AI309" s="10"/>
      <c r="AJ309" s="10"/>
      <c r="AK309" s="10"/>
    </row>
    <row r="310" spans="2:37" ht="15" customHeight="1" x14ac:dyDescent="0.2">
      <c r="B310" s="135"/>
      <c r="C310" s="58" t="s">
        <v>408</v>
      </c>
      <c r="H310" s="13">
        <f t="shared" si="272"/>
        <v>735</v>
      </c>
      <c r="I310" s="4">
        <f t="shared" si="273"/>
        <v>2.5850340136054419</v>
      </c>
      <c r="J310" s="4">
        <f t="shared" si="273"/>
        <v>2.0408163265306123</v>
      </c>
      <c r="K310" s="4">
        <f t="shared" si="273"/>
        <v>87.482993197278915</v>
      </c>
      <c r="L310" s="4">
        <f t="shared" si="273"/>
        <v>7.891156462585033</v>
      </c>
      <c r="M310" s="4">
        <f t="shared" si="274"/>
        <v>100</v>
      </c>
      <c r="N310" s="10"/>
      <c r="O310" s="10"/>
      <c r="P310" s="10"/>
      <c r="Q310" s="10"/>
      <c r="R310" s="10"/>
      <c r="S310" s="10"/>
      <c r="T310" s="10"/>
      <c r="U310" s="10"/>
      <c r="AF310" s="10"/>
      <c r="AG310" s="10"/>
      <c r="AH310" s="10"/>
      <c r="AI310" s="10"/>
      <c r="AJ310" s="10"/>
      <c r="AK310" s="10"/>
    </row>
    <row r="311" spans="2:37" ht="15" customHeight="1" x14ac:dyDescent="0.2">
      <c r="B311" s="135"/>
      <c r="C311" s="58" t="s">
        <v>409</v>
      </c>
      <c r="H311" s="13">
        <f t="shared" si="272"/>
        <v>735</v>
      </c>
      <c r="I311" s="4">
        <f t="shared" si="273"/>
        <v>0.40816326530612246</v>
      </c>
      <c r="J311" s="4">
        <f t="shared" si="273"/>
        <v>0.54421768707482987</v>
      </c>
      <c r="K311" s="4">
        <f t="shared" si="273"/>
        <v>91.292517006802726</v>
      </c>
      <c r="L311" s="4">
        <f t="shared" si="273"/>
        <v>7.7551020408163263</v>
      </c>
      <c r="M311" s="4">
        <f t="shared" si="274"/>
        <v>100</v>
      </c>
      <c r="N311" s="10"/>
      <c r="O311" s="10"/>
      <c r="P311" s="10"/>
      <c r="Q311" s="10"/>
      <c r="R311" s="10"/>
      <c r="S311" s="10"/>
      <c r="T311" s="10"/>
      <c r="U311" s="10"/>
      <c r="AF311" s="10"/>
      <c r="AG311" s="10"/>
      <c r="AH311" s="10"/>
      <c r="AI311" s="10"/>
      <c r="AJ311" s="10"/>
      <c r="AK311" s="10"/>
    </row>
    <row r="312" spans="2:37" ht="15" customHeight="1" x14ac:dyDescent="0.2">
      <c r="B312" s="137"/>
      <c r="C312" s="48" t="s">
        <v>410</v>
      </c>
      <c r="D312" s="28"/>
      <c r="E312" s="28"/>
      <c r="F312" s="28"/>
      <c r="G312" s="28"/>
      <c r="H312" s="14">
        <f t="shared" si="272"/>
        <v>735</v>
      </c>
      <c r="I312" s="5">
        <f t="shared" si="273"/>
        <v>0.68027210884353739</v>
      </c>
      <c r="J312" s="5">
        <f t="shared" si="273"/>
        <v>2.7210884353741496</v>
      </c>
      <c r="K312" s="5">
        <f t="shared" si="273"/>
        <v>88.843537414965994</v>
      </c>
      <c r="L312" s="5">
        <f t="shared" si="273"/>
        <v>7.7551020408163263</v>
      </c>
      <c r="M312" s="5">
        <f t="shared" si="274"/>
        <v>100</v>
      </c>
      <c r="N312" s="10"/>
      <c r="O312" s="10"/>
      <c r="P312" s="10"/>
      <c r="Q312" s="10"/>
      <c r="R312" s="10"/>
      <c r="S312" s="10"/>
      <c r="T312" s="10"/>
      <c r="U312" s="10"/>
      <c r="AF312" s="10"/>
      <c r="AG312" s="10"/>
      <c r="AH312" s="10"/>
      <c r="AI312" s="10"/>
      <c r="AJ312" s="10"/>
      <c r="AK312" s="10"/>
    </row>
    <row r="313" spans="2:37" ht="15" customHeight="1" x14ac:dyDescent="0.2">
      <c r="B313" s="45"/>
      <c r="F313" s="37"/>
      <c r="G313" s="37"/>
      <c r="H313" s="10"/>
      <c r="I313" s="10"/>
      <c r="J313" s="10"/>
      <c r="K313" s="10"/>
      <c r="L313" s="10"/>
      <c r="M313" s="10"/>
      <c r="N313" s="10"/>
      <c r="O313" s="10"/>
      <c r="P313" s="10"/>
      <c r="Q313" s="10"/>
      <c r="R313" s="10"/>
      <c r="S313" s="10"/>
      <c r="T313" s="10"/>
      <c r="U313" s="10"/>
      <c r="AF313" s="10"/>
      <c r="AG313" s="10"/>
      <c r="AH313" s="10"/>
      <c r="AI313" s="10"/>
      <c r="AJ313" s="10"/>
      <c r="AK313" s="10"/>
    </row>
    <row r="314" spans="2:37" ht="15" customHeight="1" x14ac:dyDescent="0.2">
      <c r="B314" s="42" t="s">
        <v>171</v>
      </c>
      <c r="C314" s="43"/>
      <c r="D314" s="21"/>
      <c r="E314" s="21"/>
      <c r="F314" s="21"/>
      <c r="G314" s="21"/>
      <c r="H314" s="22"/>
      <c r="I314" s="61" t="s">
        <v>270</v>
      </c>
      <c r="J314" s="94" t="s">
        <v>271</v>
      </c>
      <c r="K314" s="61" t="s">
        <v>272</v>
      </c>
      <c r="L314" s="62" t="s">
        <v>273</v>
      </c>
      <c r="M314" s="61" t="s">
        <v>274</v>
      </c>
      <c r="AF314" s="10"/>
      <c r="AG314" s="10"/>
    </row>
    <row r="315" spans="2:37" ht="15" customHeight="1" x14ac:dyDescent="0.2">
      <c r="B315" s="134" t="s">
        <v>275</v>
      </c>
      <c r="C315" s="47" t="s">
        <v>399</v>
      </c>
      <c r="H315" s="149"/>
      <c r="I315" s="7">
        <v>75</v>
      </c>
      <c r="J315" s="7">
        <v>51</v>
      </c>
      <c r="K315" s="7">
        <v>331</v>
      </c>
      <c r="L315" s="7">
        <v>160</v>
      </c>
      <c r="M315" s="7">
        <f>SUM(I315:L315)</f>
        <v>617</v>
      </c>
      <c r="AF315" s="10"/>
      <c r="AG315" s="10"/>
    </row>
    <row r="316" spans="2:37" ht="15" customHeight="1" x14ac:dyDescent="0.2">
      <c r="B316" s="135"/>
      <c r="C316" s="58" t="s">
        <v>400</v>
      </c>
      <c r="H316" s="149"/>
      <c r="I316" s="8">
        <v>217</v>
      </c>
      <c r="J316" s="8">
        <v>63</v>
      </c>
      <c r="K316" s="8">
        <v>238</v>
      </c>
      <c r="L316" s="8">
        <v>99</v>
      </c>
      <c r="M316" s="8">
        <f t="shared" ref="M316:M326" si="275">SUM(I316:L316)</f>
        <v>617</v>
      </c>
      <c r="AF316" s="10"/>
      <c r="AG316" s="10"/>
    </row>
    <row r="317" spans="2:37" ht="15" customHeight="1" x14ac:dyDescent="0.2">
      <c r="B317" s="135"/>
      <c r="C317" s="58" t="s">
        <v>401</v>
      </c>
      <c r="H317" s="149"/>
      <c r="I317" s="8">
        <v>69</v>
      </c>
      <c r="J317" s="8">
        <v>29</v>
      </c>
      <c r="K317" s="8">
        <v>357</v>
      </c>
      <c r="L317" s="8">
        <v>162</v>
      </c>
      <c r="M317" s="8">
        <f t="shared" si="275"/>
        <v>617</v>
      </c>
      <c r="AF317" s="10"/>
      <c r="AG317" s="10"/>
    </row>
    <row r="318" spans="2:37" ht="15" customHeight="1" x14ac:dyDescent="0.2">
      <c r="B318" s="135"/>
      <c r="C318" s="58" t="s">
        <v>402</v>
      </c>
      <c r="H318" s="149"/>
      <c r="I318" s="8">
        <v>183</v>
      </c>
      <c r="J318" s="8">
        <v>85</v>
      </c>
      <c r="K318" s="8">
        <v>240</v>
      </c>
      <c r="L318" s="8">
        <v>109</v>
      </c>
      <c r="M318" s="8">
        <f t="shared" si="275"/>
        <v>617</v>
      </c>
      <c r="AF318" s="10"/>
      <c r="AG318" s="10"/>
    </row>
    <row r="319" spans="2:37" ht="15" customHeight="1" x14ac:dyDescent="0.2">
      <c r="B319" s="135"/>
      <c r="C319" s="58" t="s">
        <v>403</v>
      </c>
      <c r="H319" s="149"/>
      <c r="I319" s="8">
        <v>11</v>
      </c>
      <c r="J319" s="8">
        <v>7</v>
      </c>
      <c r="K319" s="8">
        <v>406</v>
      </c>
      <c r="L319" s="8">
        <v>193</v>
      </c>
      <c r="M319" s="8">
        <f t="shared" si="275"/>
        <v>617</v>
      </c>
      <c r="AF319" s="10"/>
      <c r="AG319" s="10"/>
    </row>
    <row r="320" spans="2:37" ht="15" customHeight="1" x14ac:dyDescent="0.2">
      <c r="B320" s="136"/>
      <c r="C320" s="58" t="s">
        <v>404</v>
      </c>
      <c r="H320" s="149"/>
      <c r="I320" s="8">
        <v>30</v>
      </c>
      <c r="J320" s="8">
        <v>7</v>
      </c>
      <c r="K320" s="8">
        <v>396</v>
      </c>
      <c r="L320" s="8">
        <v>184</v>
      </c>
      <c r="M320" s="8">
        <f t="shared" si="275"/>
        <v>617</v>
      </c>
      <c r="AF320" s="10"/>
      <c r="AG320" s="10"/>
    </row>
    <row r="321" spans="2:37" ht="15" customHeight="1" x14ac:dyDescent="0.2">
      <c r="B321" s="135"/>
      <c r="C321" s="58" t="s">
        <v>405</v>
      </c>
      <c r="H321" s="149"/>
      <c r="I321" s="8">
        <v>18</v>
      </c>
      <c r="J321" s="8">
        <v>10</v>
      </c>
      <c r="K321" s="8">
        <v>396</v>
      </c>
      <c r="L321" s="8">
        <v>193</v>
      </c>
      <c r="M321" s="8">
        <f t="shared" si="275"/>
        <v>617</v>
      </c>
      <c r="AF321" s="10"/>
      <c r="AG321" s="10"/>
    </row>
    <row r="322" spans="2:37" ht="15" customHeight="1" x14ac:dyDescent="0.2">
      <c r="B322" s="135"/>
      <c r="C322" s="58" t="s">
        <v>406</v>
      </c>
      <c r="H322" s="149"/>
      <c r="I322" s="8">
        <v>4</v>
      </c>
      <c r="J322" s="8">
        <v>13</v>
      </c>
      <c r="K322" s="8">
        <v>411</v>
      </c>
      <c r="L322" s="8">
        <v>189</v>
      </c>
      <c r="M322" s="8">
        <f t="shared" si="275"/>
        <v>617</v>
      </c>
      <c r="AF322" s="10"/>
      <c r="AG322" s="10"/>
    </row>
    <row r="323" spans="2:37" ht="15" customHeight="1" x14ac:dyDescent="0.2">
      <c r="B323" s="135"/>
      <c r="C323" s="58" t="s">
        <v>407</v>
      </c>
      <c r="H323" s="149"/>
      <c r="I323" s="8">
        <v>1</v>
      </c>
      <c r="J323" s="8">
        <v>5</v>
      </c>
      <c r="K323" s="8">
        <v>419</v>
      </c>
      <c r="L323" s="8">
        <v>192</v>
      </c>
      <c r="M323" s="8">
        <f t="shared" si="275"/>
        <v>617</v>
      </c>
      <c r="N323" s="10"/>
      <c r="O323" s="10"/>
      <c r="P323" s="10"/>
      <c r="Q323" s="10"/>
      <c r="R323" s="10"/>
      <c r="S323" s="10"/>
      <c r="T323" s="10"/>
      <c r="U323" s="10"/>
      <c r="AF323" s="10"/>
      <c r="AG323" s="10"/>
      <c r="AH323" s="10"/>
      <c r="AI323" s="10"/>
      <c r="AJ323" s="10"/>
      <c r="AK323" s="10"/>
    </row>
    <row r="324" spans="2:37" ht="15" customHeight="1" x14ac:dyDescent="0.2">
      <c r="B324" s="135"/>
      <c r="C324" s="58" t="s">
        <v>408</v>
      </c>
      <c r="H324" s="149"/>
      <c r="I324" s="8">
        <v>6</v>
      </c>
      <c r="J324" s="8">
        <v>13</v>
      </c>
      <c r="K324" s="8">
        <v>407</v>
      </c>
      <c r="L324" s="8">
        <v>191</v>
      </c>
      <c r="M324" s="8">
        <f t="shared" si="275"/>
        <v>617</v>
      </c>
      <c r="N324" s="10"/>
      <c r="O324" s="10"/>
      <c r="P324" s="10"/>
      <c r="Q324" s="10"/>
      <c r="R324" s="10"/>
      <c r="S324" s="10"/>
      <c r="T324" s="10"/>
      <c r="U324" s="10"/>
      <c r="AF324" s="10"/>
      <c r="AG324" s="10"/>
      <c r="AH324" s="10"/>
      <c r="AI324" s="10"/>
      <c r="AJ324" s="10"/>
      <c r="AK324" s="10"/>
    </row>
    <row r="325" spans="2:37" ht="15" customHeight="1" x14ac:dyDescent="0.2">
      <c r="B325" s="135"/>
      <c r="C325" s="58" t="s">
        <v>409</v>
      </c>
      <c r="H325" s="149"/>
      <c r="I325" s="8">
        <v>2</v>
      </c>
      <c r="J325" s="8">
        <v>6</v>
      </c>
      <c r="K325" s="8">
        <v>419</v>
      </c>
      <c r="L325" s="8">
        <v>190</v>
      </c>
      <c r="M325" s="8">
        <f t="shared" si="275"/>
        <v>617</v>
      </c>
      <c r="N325" s="10"/>
      <c r="O325" s="10"/>
      <c r="P325" s="10"/>
      <c r="Q325" s="10"/>
      <c r="R325" s="10"/>
      <c r="S325" s="10"/>
      <c r="T325" s="10"/>
      <c r="U325" s="10"/>
      <c r="AF325" s="10"/>
      <c r="AG325" s="10"/>
      <c r="AH325" s="10"/>
      <c r="AI325" s="10"/>
      <c r="AJ325" s="10"/>
      <c r="AK325" s="10"/>
    </row>
    <row r="326" spans="2:37" ht="15" customHeight="1" x14ac:dyDescent="0.2">
      <c r="B326" s="137"/>
      <c r="C326" s="48" t="s">
        <v>410</v>
      </c>
      <c r="D326" s="28"/>
      <c r="E326" s="28"/>
      <c r="F326" s="28"/>
      <c r="G326" s="28"/>
      <c r="H326" s="101"/>
      <c r="I326" s="9">
        <v>4</v>
      </c>
      <c r="J326" s="9">
        <v>19</v>
      </c>
      <c r="K326" s="9">
        <v>406</v>
      </c>
      <c r="L326" s="9">
        <v>188</v>
      </c>
      <c r="M326" s="9">
        <f t="shared" si="275"/>
        <v>617</v>
      </c>
      <c r="N326" s="10"/>
      <c r="O326" s="10"/>
      <c r="P326" s="10"/>
      <c r="Q326" s="10"/>
      <c r="R326" s="10"/>
      <c r="S326" s="10"/>
      <c r="T326" s="10"/>
      <c r="U326" s="10"/>
      <c r="AF326" s="10"/>
      <c r="AG326" s="10"/>
      <c r="AH326" s="10"/>
      <c r="AI326" s="10"/>
      <c r="AJ326" s="10"/>
      <c r="AK326" s="10"/>
    </row>
    <row r="327" spans="2:37" ht="15" customHeight="1" x14ac:dyDescent="0.2">
      <c r="B327" s="134" t="s">
        <v>3</v>
      </c>
      <c r="C327" s="47" t="s">
        <v>399</v>
      </c>
      <c r="H327" s="13">
        <f t="shared" ref="H327:H338" si="276">$M$315</f>
        <v>617</v>
      </c>
      <c r="I327" s="3">
        <f t="shared" ref="I327:L338" si="277">IF($H327=0,0,I315/$H327*100)</f>
        <v>12.155591572123177</v>
      </c>
      <c r="J327" s="3">
        <f t="shared" si="277"/>
        <v>8.2658022690437605</v>
      </c>
      <c r="K327" s="3">
        <f t="shared" si="277"/>
        <v>53.646677471636949</v>
      </c>
      <c r="L327" s="3">
        <f t="shared" si="277"/>
        <v>25.931928687196109</v>
      </c>
      <c r="M327" s="3">
        <f>SUM(I327:L327)</f>
        <v>99.999999999999986</v>
      </c>
      <c r="N327" s="10"/>
      <c r="O327" s="10"/>
      <c r="P327" s="10"/>
      <c r="Q327" s="10"/>
      <c r="R327" s="10"/>
      <c r="S327" s="10"/>
      <c r="T327" s="10"/>
      <c r="U327" s="10"/>
      <c r="AF327" s="10"/>
      <c r="AG327" s="10"/>
      <c r="AH327" s="10"/>
      <c r="AI327" s="10"/>
      <c r="AJ327" s="10"/>
      <c r="AK327" s="10"/>
    </row>
    <row r="328" spans="2:37" ht="15" customHeight="1" x14ac:dyDescent="0.2">
      <c r="B328" s="135"/>
      <c r="C328" s="58" t="s">
        <v>400</v>
      </c>
      <c r="H328" s="13">
        <f t="shared" si="276"/>
        <v>617</v>
      </c>
      <c r="I328" s="4">
        <f t="shared" si="277"/>
        <v>35.170178282009722</v>
      </c>
      <c r="J328" s="4">
        <f t="shared" si="277"/>
        <v>10.210696920583469</v>
      </c>
      <c r="K328" s="4">
        <f t="shared" si="277"/>
        <v>38.573743922204216</v>
      </c>
      <c r="L328" s="4">
        <f t="shared" si="277"/>
        <v>16.045380875202593</v>
      </c>
      <c r="M328" s="4">
        <f t="shared" ref="M328:M338" si="278">SUM(I328:L328)</f>
        <v>100</v>
      </c>
      <c r="N328" s="10"/>
      <c r="O328" s="10"/>
      <c r="P328" s="10"/>
      <c r="Q328" s="10"/>
      <c r="R328" s="10"/>
      <c r="S328" s="10"/>
      <c r="T328" s="10"/>
      <c r="U328" s="10"/>
      <c r="AF328" s="10"/>
      <c r="AG328" s="10"/>
      <c r="AH328" s="10"/>
      <c r="AI328" s="10"/>
      <c r="AJ328" s="10"/>
      <c r="AK328" s="10"/>
    </row>
    <row r="329" spans="2:37" ht="15" customHeight="1" x14ac:dyDescent="0.2">
      <c r="B329" s="135"/>
      <c r="C329" s="58" t="s">
        <v>401</v>
      </c>
      <c r="H329" s="13">
        <f t="shared" si="276"/>
        <v>617</v>
      </c>
      <c r="I329" s="4">
        <f t="shared" si="277"/>
        <v>11.183144246353322</v>
      </c>
      <c r="J329" s="4">
        <f t="shared" si="277"/>
        <v>4.7001620745542949</v>
      </c>
      <c r="K329" s="4">
        <f t="shared" si="277"/>
        <v>57.860615883306323</v>
      </c>
      <c r="L329" s="4">
        <f t="shared" si="277"/>
        <v>26.256077795786059</v>
      </c>
      <c r="M329" s="4">
        <f t="shared" si="278"/>
        <v>100</v>
      </c>
      <c r="N329" s="10"/>
      <c r="O329" s="10"/>
      <c r="P329" s="10"/>
      <c r="Q329" s="10"/>
      <c r="R329" s="10"/>
      <c r="S329" s="10"/>
      <c r="T329" s="10"/>
      <c r="U329" s="10"/>
      <c r="AF329" s="10"/>
      <c r="AG329" s="10"/>
      <c r="AH329" s="10"/>
      <c r="AI329" s="10"/>
      <c r="AJ329" s="10"/>
      <c r="AK329" s="10"/>
    </row>
    <row r="330" spans="2:37" ht="15" customHeight="1" x14ac:dyDescent="0.2">
      <c r="B330" s="135"/>
      <c r="C330" s="58" t="s">
        <v>402</v>
      </c>
      <c r="H330" s="13">
        <f t="shared" si="276"/>
        <v>617</v>
      </c>
      <c r="I330" s="4">
        <f t="shared" si="277"/>
        <v>29.659643435980549</v>
      </c>
      <c r="J330" s="4">
        <f t="shared" si="277"/>
        <v>13.776337115072934</v>
      </c>
      <c r="K330" s="4">
        <f t="shared" si="277"/>
        <v>38.897893030794165</v>
      </c>
      <c r="L330" s="4">
        <f t="shared" si="277"/>
        <v>17.666126418152352</v>
      </c>
      <c r="M330" s="4">
        <f t="shared" si="278"/>
        <v>100</v>
      </c>
      <c r="N330" s="10"/>
      <c r="O330" s="10"/>
      <c r="P330" s="10"/>
      <c r="Q330" s="10"/>
      <c r="R330" s="10"/>
      <c r="S330" s="10"/>
      <c r="T330" s="10"/>
      <c r="U330" s="10"/>
      <c r="AF330" s="10"/>
      <c r="AG330" s="10"/>
      <c r="AH330" s="10"/>
      <c r="AI330" s="10"/>
      <c r="AJ330" s="10"/>
      <c r="AK330" s="10"/>
    </row>
    <row r="331" spans="2:37" ht="15" customHeight="1" x14ac:dyDescent="0.2">
      <c r="B331" s="135"/>
      <c r="C331" s="58" t="s">
        <v>403</v>
      </c>
      <c r="H331" s="13">
        <f t="shared" si="276"/>
        <v>617</v>
      </c>
      <c r="I331" s="4">
        <f t="shared" si="277"/>
        <v>1.7828200972447326</v>
      </c>
      <c r="J331" s="4">
        <f t="shared" si="277"/>
        <v>1.1345218800648298</v>
      </c>
      <c r="K331" s="4">
        <f t="shared" si="277"/>
        <v>65.802269043760134</v>
      </c>
      <c r="L331" s="4">
        <f t="shared" si="277"/>
        <v>31.280388978930308</v>
      </c>
      <c r="M331" s="4">
        <f t="shared" si="278"/>
        <v>100</v>
      </c>
      <c r="N331" s="10"/>
      <c r="O331" s="10"/>
      <c r="P331" s="10"/>
      <c r="Q331" s="10"/>
      <c r="R331" s="10"/>
      <c r="S331" s="10"/>
      <c r="T331" s="10"/>
      <c r="U331" s="10"/>
      <c r="AF331" s="10"/>
      <c r="AG331" s="10"/>
      <c r="AH331" s="10"/>
      <c r="AI331" s="10"/>
      <c r="AJ331" s="10"/>
      <c r="AK331" s="10"/>
    </row>
    <row r="332" spans="2:37" ht="15" customHeight="1" x14ac:dyDescent="0.2">
      <c r="B332" s="136"/>
      <c r="C332" s="58" t="s">
        <v>404</v>
      </c>
      <c r="H332" s="13">
        <f t="shared" si="276"/>
        <v>617</v>
      </c>
      <c r="I332" s="4">
        <f t="shared" si="277"/>
        <v>4.8622366288492707</v>
      </c>
      <c r="J332" s="4">
        <f t="shared" si="277"/>
        <v>1.1345218800648298</v>
      </c>
      <c r="K332" s="4">
        <f t="shared" si="277"/>
        <v>64.181523500810371</v>
      </c>
      <c r="L332" s="4">
        <f t="shared" si="277"/>
        <v>29.821717990275527</v>
      </c>
      <c r="M332" s="4">
        <f t="shared" si="278"/>
        <v>100</v>
      </c>
      <c r="N332" s="10"/>
      <c r="O332" s="10"/>
      <c r="P332" s="10"/>
      <c r="Q332" s="10"/>
      <c r="R332" s="10"/>
      <c r="S332" s="10"/>
      <c r="T332" s="10"/>
      <c r="U332" s="10"/>
      <c r="AF332" s="10"/>
      <c r="AG332" s="10"/>
      <c r="AH332" s="10"/>
      <c r="AI332" s="10"/>
      <c r="AJ332" s="10"/>
      <c r="AK332" s="10"/>
    </row>
    <row r="333" spans="2:37" ht="15" customHeight="1" x14ac:dyDescent="0.2">
      <c r="B333" s="135"/>
      <c r="C333" s="58" t="s">
        <v>405</v>
      </c>
      <c r="H333" s="13">
        <f t="shared" si="276"/>
        <v>617</v>
      </c>
      <c r="I333" s="4">
        <f t="shared" si="277"/>
        <v>2.9173419773095626</v>
      </c>
      <c r="J333" s="4">
        <f t="shared" si="277"/>
        <v>1.6207455429497568</v>
      </c>
      <c r="K333" s="4">
        <f t="shared" si="277"/>
        <v>64.181523500810371</v>
      </c>
      <c r="L333" s="4">
        <f t="shared" si="277"/>
        <v>31.280388978930308</v>
      </c>
      <c r="M333" s="4">
        <f t="shared" si="278"/>
        <v>100</v>
      </c>
      <c r="N333" s="10"/>
      <c r="O333" s="10"/>
      <c r="P333" s="10"/>
      <c r="Q333" s="10"/>
      <c r="R333" s="10"/>
      <c r="S333" s="10"/>
      <c r="T333" s="10"/>
      <c r="U333" s="10"/>
      <c r="AF333" s="10"/>
      <c r="AG333" s="10"/>
      <c r="AH333" s="10"/>
      <c r="AI333" s="10"/>
      <c r="AJ333" s="10"/>
      <c r="AK333" s="10"/>
    </row>
    <row r="334" spans="2:37" ht="15" customHeight="1" x14ac:dyDescent="0.2">
      <c r="B334" s="135"/>
      <c r="C334" s="58" t="s">
        <v>406</v>
      </c>
      <c r="H334" s="13">
        <f t="shared" si="276"/>
        <v>617</v>
      </c>
      <c r="I334" s="4">
        <f t="shared" si="277"/>
        <v>0.64829821717990277</v>
      </c>
      <c r="J334" s="4">
        <f t="shared" si="277"/>
        <v>2.1069692058346838</v>
      </c>
      <c r="K334" s="4">
        <f t="shared" si="277"/>
        <v>66.612641815235008</v>
      </c>
      <c r="L334" s="4">
        <f t="shared" si="277"/>
        <v>30.632090761750408</v>
      </c>
      <c r="M334" s="4">
        <f t="shared" si="278"/>
        <v>100</v>
      </c>
      <c r="N334" s="10"/>
      <c r="O334" s="10"/>
      <c r="P334" s="10"/>
      <c r="Q334" s="10"/>
      <c r="R334" s="10"/>
      <c r="S334" s="10"/>
      <c r="T334" s="10"/>
      <c r="U334" s="10"/>
      <c r="AF334" s="10"/>
      <c r="AG334" s="10"/>
      <c r="AH334" s="10"/>
      <c r="AI334" s="10"/>
      <c r="AJ334" s="10"/>
      <c r="AK334" s="10"/>
    </row>
    <row r="335" spans="2:37" ht="15" customHeight="1" x14ac:dyDescent="0.2">
      <c r="B335" s="135"/>
      <c r="C335" s="58" t="s">
        <v>407</v>
      </c>
      <c r="H335" s="13">
        <f t="shared" si="276"/>
        <v>617</v>
      </c>
      <c r="I335" s="4">
        <f t="shared" si="277"/>
        <v>0.16207455429497569</v>
      </c>
      <c r="J335" s="4">
        <f t="shared" si="277"/>
        <v>0.81037277147487841</v>
      </c>
      <c r="K335" s="4">
        <f t="shared" si="277"/>
        <v>67.909238249594821</v>
      </c>
      <c r="L335" s="4">
        <f t="shared" si="277"/>
        <v>31.118314424635336</v>
      </c>
      <c r="M335" s="4">
        <f t="shared" si="278"/>
        <v>100</v>
      </c>
      <c r="N335" s="10"/>
      <c r="O335" s="10"/>
      <c r="P335" s="10"/>
      <c r="Q335" s="10"/>
      <c r="R335" s="10"/>
      <c r="S335" s="10"/>
      <c r="T335" s="10"/>
      <c r="U335" s="10"/>
      <c r="AF335" s="10"/>
      <c r="AG335" s="10"/>
      <c r="AH335" s="10"/>
      <c r="AI335" s="10"/>
      <c r="AJ335" s="10"/>
      <c r="AK335" s="10"/>
    </row>
    <row r="336" spans="2:37" ht="15" customHeight="1" x14ac:dyDescent="0.2">
      <c r="B336" s="135"/>
      <c r="C336" s="58" t="s">
        <v>408</v>
      </c>
      <c r="H336" s="13">
        <f t="shared" si="276"/>
        <v>617</v>
      </c>
      <c r="I336" s="4">
        <f t="shared" si="277"/>
        <v>0.97244732576985426</v>
      </c>
      <c r="J336" s="4">
        <f t="shared" si="277"/>
        <v>2.1069692058346838</v>
      </c>
      <c r="K336" s="4">
        <f t="shared" si="277"/>
        <v>65.964343598055109</v>
      </c>
      <c r="L336" s="4">
        <f t="shared" si="277"/>
        <v>30.956239870340358</v>
      </c>
      <c r="M336" s="4">
        <f t="shared" si="278"/>
        <v>100</v>
      </c>
      <c r="N336" s="10"/>
      <c r="O336" s="10"/>
      <c r="P336" s="10"/>
      <c r="Q336" s="10"/>
      <c r="R336" s="10"/>
      <c r="S336" s="10"/>
      <c r="T336" s="10"/>
      <c r="U336" s="10"/>
      <c r="AF336" s="10"/>
      <c r="AG336" s="10"/>
      <c r="AH336" s="10"/>
      <c r="AI336" s="10"/>
      <c r="AJ336" s="10"/>
      <c r="AK336" s="10"/>
    </row>
    <row r="337" spans="1:37" ht="15" customHeight="1" x14ac:dyDescent="0.2">
      <c r="B337" s="135"/>
      <c r="C337" s="58" t="s">
        <v>409</v>
      </c>
      <c r="H337" s="13">
        <f t="shared" si="276"/>
        <v>617</v>
      </c>
      <c r="I337" s="4">
        <f t="shared" si="277"/>
        <v>0.32414910858995138</v>
      </c>
      <c r="J337" s="4">
        <f t="shared" si="277"/>
        <v>0.97244732576985426</v>
      </c>
      <c r="K337" s="4">
        <f t="shared" si="277"/>
        <v>67.909238249594821</v>
      </c>
      <c r="L337" s="4">
        <f t="shared" si="277"/>
        <v>30.79416531604538</v>
      </c>
      <c r="M337" s="4">
        <f t="shared" si="278"/>
        <v>100</v>
      </c>
      <c r="N337" s="10"/>
      <c r="O337" s="10"/>
      <c r="P337" s="10"/>
      <c r="Q337" s="10"/>
      <c r="R337" s="10"/>
      <c r="S337" s="10"/>
      <c r="T337" s="10"/>
      <c r="U337" s="10"/>
      <c r="AF337" s="10"/>
      <c r="AG337" s="10"/>
      <c r="AH337" s="10"/>
      <c r="AI337" s="10"/>
      <c r="AJ337" s="10"/>
      <c r="AK337" s="10"/>
    </row>
    <row r="338" spans="1:37" ht="15" customHeight="1" x14ac:dyDescent="0.2">
      <c r="B338" s="137"/>
      <c r="C338" s="48" t="s">
        <v>410</v>
      </c>
      <c r="D338" s="28"/>
      <c r="E338" s="28"/>
      <c r="F338" s="28"/>
      <c r="G338" s="28"/>
      <c r="H338" s="14">
        <f t="shared" si="276"/>
        <v>617</v>
      </c>
      <c r="I338" s="5">
        <f t="shared" si="277"/>
        <v>0.64829821717990277</v>
      </c>
      <c r="J338" s="5">
        <f t="shared" si="277"/>
        <v>3.0794165316045379</v>
      </c>
      <c r="K338" s="5">
        <f t="shared" si="277"/>
        <v>65.802269043760134</v>
      </c>
      <c r="L338" s="5">
        <f t="shared" si="277"/>
        <v>30.47001620745543</v>
      </c>
      <c r="M338" s="5">
        <f t="shared" si="278"/>
        <v>100</v>
      </c>
      <c r="N338" s="10"/>
      <c r="O338" s="10"/>
      <c r="P338" s="10"/>
      <c r="Q338" s="10"/>
      <c r="R338" s="10"/>
      <c r="S338" s="10"/>
      <c r="T338" s="10"/>
      <c r="U338" s="10"/>
      <c r="AF338" s="10"/>
      <c r="AG338" s="10"/>
      <c r="AH338" s="10"/>
      <c r="AI338" s="10"/>
      <c r="AJ338" s="10"/>
      <c r="AK338" s="10"/>
    </row>
    <row r="339" spans="1:37" ht="15" customHeight="1" x14ac:dyDescent="0.2">
      <c r="B339" s="45"/>
      <c r="F339" s="37"/>
      <c r="G339" s="10"/>
      <c r="H339" s="10"/>
      <c r="I339" s="10"/>
      <c r="J339" s="10"/>
      <c r="K339" s="10"/>
      <c r="L339" s="10"/>
      <c r="M339" s="10"/>
      <c r="N339" s="10"/>
      <c r="O339" s="10"/>
      <c r="P339" s="10"/>
      <c r="Q339" s="10"/>
      <c r="R339" s="10"/>
      <c r="S339" s="10"/>
      <c r="T339" s="10"/>
      <c r="U339" s="10"/>
      <c r="AF339" s="10"/>
      <c r="AG339" s="10"/>
      <c r="AH339" s="10"/>
      <c r="AI339" s="10"/>
      <c r="AJ339" s="10"/>
      <c r="AK339" s="10"/>
    </row>
    <row r="340" spans="1:37" ht="15" customHeight="1" x14ac:dyDescent="0.2">
      <c r="A340" s="1" t="s">
        <v>689</v>
      </c>
      <c r="B340" s="45"/>
      <c r="C340" s="36"/>
      <c r="D340" s="36"/>
      <c r="E340" s="70"/>
      <c r="F340" s="70"/>
      <c r="G340" s="71"/>
      <c r="H340" s="70"/>
      <c r="I340" s="37"/>
      <c r="V340" s="45"/>
      <c r="W340" s="36"/>
      <c r="X340" s="36"/>
      <c r="Y340" s="70"/>
      <c r="Z340" s="70"/>
      <c r="AA340" s="71"/>
      <c r="AB340" s="70"/>
      <c r="AC340" s="37"/>
    </row>
    <row r="341" spans="1:37" ht="15" customHeight="1" x14ac:dyDescent="0.2">
      <c r="B341" s="42" t="s">
        <v>357</v>
      </c>
      <c r="C341" s="43"/>
      <c r="D341" s="21"/>
      <c r="E341" s="21"/>
      <c r="F341" s="21"/>
      <c r="G341" s="21"/>
      <c r="H341" s="22"/>
      <c r="I341" s="61" t="s">
        <v>270</v>
      </c>
      <c r="J341" s="94" t="s">
        <v>271</v>
      </c>
      <c r="K341" s="61" t="s">
        <v>272</v>
      </c>
      <c r="L341" s="62" t="s">
        <v>273</v>
      </c>
      <c r="M341" s="61" t="s">
        <v>274</v>
      </c>
      <c r="O341" s="10"/>
      <c r="P341" s="10"/>
      <c r="Q341" s="10"/>
      <c r="R341" s="10"/>
      <c r="S341" s="10"/>
      <c r="T341" s="10"/>
      <c r="U341" s="10"/>
      <c r="AF341" s="10"/>
      <c r="AG341" s="10"/>
      <c r="AI341" s="10"/>
      <c r="AJ341" s="10"/>
      <c r="AK341" s="10"/>
    </row>
    <row r="342" spans="1:37" ht="15" customHeight="1" x14ac:dyDescent="0.2">
      <c r="B342" s="134" t="s">
        <v>275</v>
      </c>
      <c r="C342" s="47" t="s">
        <v>399</v>
      </c>
      <c r="H342" s="149"/>
      <c r="I342" s="7">
        <v>149</v>
      </c>
      <c r="J342" s="7">
        <v>79</v>
      </c>
      <c r="K342" s="7">
        <v>428</v>
      </c>
      <c r="L342" s="7">
        <v>200</v>
      </c>
      <c r="M342" s="7">
        <f>SUM(I342:L342)</f>
        <v>856</v>
      </c>
      <c r="O342" s="10"/>
      <c r="P342" s="10"/>
      <c r="Q342" s="10"/>
      <c r="R342" s="10"/>
      <c r="S342" s="10"/>
      <c r="T342" s="10"/>
      <c r="U342" s="10"/>
      <c r="AF342" s="10"/>
      <c r="AG342" s="10"/>
      <c r="AI342" s="10"/>
      <c r="AJ342" s="10"/>
      <c r="AK342" s="10"/>
    </row>
    <row r="343" spans="1:37" ht="15" customHeight="1" x14ac:dyDescent="0.2">
      <c r="B343" s="135"/>
      <c r="C343" s="58" t="s">
        <v>400</v>
      </c>
      <c r="H343" s="149"/>
      <c r="I343" s="8">
        <v>330</v>
      </c>
      <c r="J343" s="8">
        <v>67</v>
      </c>
      <c r="K343" s="8">
        <v>299</v>
      </c>
      <c r="L343" s="8">
        <v>160</v>
      </c>
      <c r="M343" s="8">
        <f t="shared" ref="M343:M353" si="279">SUM(I343:L343)</f>
        <v>856</v>
      </c>
      <c r="O343" s="10"/>
      <c r="P343" s="10"/>
      <c r="Q343" s="10"/>
      <c r="R343" s="10"/>
      <c r="S343" s="10"/>
      <c r="T343" s="10"/>
      <c r="U343" s="10"/>
      <c r="AF343" s="10"/>
      <c r="AG343" s="10"/>
      <c r="AI343" s="10"/>
      <c r="AJ343" s="10"/>
      <c r="AK343" s="10"/>
    </row>
    <row r="344" spans="1:37" ht="15" customHeight="1" x14ac:dyDescent="0.2">
      <c r="B344" s="135"/>
      <c r="C344" s="58" t="s">
        <v>401</v>
      </c>
      <c r="H344" s="149"/>
      <c r="I344" s="8">
        <v>85</v>
      </c>
      <c r="J344" s="8">
        <v>51</v>
      </c>
      <c r="K344" s="8">
        <v>498</v>
      </c>
      <c r="L344" s="8">
        <v>222</v>
      </c>
      <c r="M344" s="8">
        <f t="shared" si="279"/>
        <v>856</v>
      </c>
      <c r="O344" s="10"/>
      <c r="P344" s="10"/>
      <c r="Q344" s="10"/>
      <c r="R344" s="10"/>
      <c r="S344" s="10"/>
      <c r="T344" s="10"/>
      <c r="U344" s="10"/>
      <c r="AF344" s="10"/>
      <c r="AG344" s="10"/>
      <c r="AI344" s="10"/>
      <c r="AJ344" s="10"/>
      <c r="AK344" s="10"/>
    </row>
    <row r="345" spans="1:37" ht="15" customHeight="1" x14ac:dyDescent="0.2">
      <c r="B345" s="135"/>
      <c r="C345" s="58" t="s">
        <v>402</v>
      </c>
      <c r="H345" s="149"/>
      <c r="I345" s="8">
        <v>268</v>
      </c>
      <c r="J345" s="8">
        <v>84</v>
      </c>
      <c r="K345" s="8">
        <v>350</v>
      </c>
      <c r="L345" s="8">
        <v>154</v>
      </c>
      <c r="M345" s="8">
        <f t="shared" si="279"/>
        <v>856</v>
      </c>
      <c r="O345" s="10"/>
      <c r="P345" s="10"/>
      <c r="Q345" s="10"/>
      <c r="R345" s="10"/>
      <c r="S345" s="10"/>
      <c r="T345" s="10"/>
      <c r="U345" s="10"/>
      <c r="AF345" s="10"/>
      <c r="AG345" s="10"/>
      <c r="AI345" s="10"/>
      <c r="AJ345" s="10"/>
      <c r="AK345" s="10"/>
    </row>
    <row r="346" spans="1:37" ht="15" customHeight="1" x14ac:dyDescent="0.2">
      <c r="B346" s="135"/>
      <c r="C346" s="58" t="s">
        <v>403</v>
      </c>
      <c r="H346" s="149"/>
      <c r="I346" s="8">
        <v>32</v>
      </c>
      <c r="J346" s="8">
        <v>26</v>
      </c>
      <c r="K346" s="8">
        <v>564</v>
      </c>
      <c r="L346" s="8">
        <v>234</v>
      </c>
      <c r="M346" s="8">
        <f t="shared" si="279"/>
        <v>856</v>
      </c>
      <c r="O346" s="10"/>
      <c r="P346" s="10"/>
      <c r="Q346" s="10"/>
      <c r="R346" s="10"/>
      <c r="S346" s="10"/>
      <c r="T346" s="10"/>
      <c r="U346" s="10"/>
      <c r="AF346" s="10"/>
      <c r="AG346" s="10"/>
      <c r="AI346" s="10"/>
      <c r="AJ346" s="10"/>
      <c r="AK346" s="10"/>
    </row>
    <row r="347" spans="1:37" ht="15" customHeight="1" x14ac:dyDescent="0.2">
      <c r="B347" s="136"/>
      <c r="C347" s="58" t="s">
        <v>404</v>
      </c>
      <c r="H347" s="149"/>
      <c r="I347" s="8">
        <v>55</v>
      </c>
      <c r="J347" s="8">
        <v>32</v>
      </c>
      <c r="K347" s="8">
        <v>557</v>
      </c>
      <c r="L347" s="8">
        <v>212</v>
      </c>
      <c r="M347" s="8">
        <f t="shared" si="279"/>
        <v>856</v>
      </c>
      <c r="O347" s="10"/>
      <c r="P347" s="10"/>
      <c r="Q347" s="10"/>
      <c r="R347" s="10"/>
      <c r="S347" s="10"/>
      <c r="T347" s="10"/>
      <c r="U347" s="10"/>
      <c r="AF347" s="10"/>
      <c r="AG347" s="10"/>
      <c r="AI347" s="10"/>
      <c r="AJ347" s="10"/>
      <c r="AK347" s="10"/>
    </row>
    <row r="348" spans="1:37" ht="15" customHeight="1" x14ac:dyDescent="0.2">
      <c r="B348" s="135"/>
      <c r="C348" s="58" t="s">
        <v>405</v>
      </c>
      <c r="H348" s="149"/>
      <c r="I348" s="8">
        <v>47</v>
      </c>
      <c r="J348" s="8">
        <v>8</v>
      </c>
      <c r="K348" s="8">
        <v>573</v>
      </c>
      <c r="L348" s="8">
        <v>228</v>
      </c>
      <c r="M348" s="8">
        <f t="shared" si="279"/>
        <v>856</v>
      </c>
      <c r="O348" s="10"/>
      <c r="P348" s="10"/>
      <c r="Q348" s="10"/>
      <c r="R348" s="10"/>
      <c r="S348" s="10"/>
      <c r="T348" s="10"/>
      <c r="U348" s="10"/>
      <c r="AF348" s="10"/>
      <c r="AG348" s="10"/>
      <c r="AI348" s="10"/>
      <c r="AJ348" s="10"/>
      <c r="AK348" s="10"/>
    </row>
    <row r="349" spans="1:37" ht="15" customHeight="1" x14ac:dyDescent="0.2">
      <c r="B349" s="135"/>
      <c r="C349" s="58" t="s">
        <v>406</v>
      </c>
      <c r="H349" s="149"/>
      <c r="I349" s="8">
        <v>7</v>
      </c>
      <c r="J349" s="8">
        <v>39</v>
      </c>
      <c r="K349" s="8">
        <v>628</v>
      </c>
      <c r="L349" s="8">
        <v>182</v>
      </c>
      <c r="M349" s="8">
        <f t="shared" si="279"/>
        <v>856</v>
      </c>
      <c r="O349" s="10"/>
      <c r="P349" s="10"/>
      <c r="Q349" s="10"/>
      <c r="R349" s="10"/>
      <c r="S349" s="10"/>
      <c r="T349" s="10"/>
      <c r="U349" s="10"/>
      <c r="AF349" s="10"/>
      <c r="AG349" s="10"/>
      <c r="AI349" s="10"/>
      <c r="AJ349" s="10"/>
      <c r="AK349" s="10"/>
    </row>
    <row r="350" spans="1:37" ht="15" customHeight="1" x14ac:dyDescent="0.2">
      <c r="B350" s="135"/>
      <c r="C350" s="58" t="s">
        <v>407</v>
      </c>
      <c r="H350" s="149"/>
      <c r="I350" s="8">
        <v>4</v>
      </c>
      <c r="J350" s="8">
        <v>10</v>
      </c>
      <c r="K350" s="8">
        <v>658</v>
      </c>
      <c r="L350" s="8">
        <v>184</v>
      </c>
      <c r="M350" s="8">
        <f t="shared" si="279"/>
        <v>856</v>
      </c>
      <c r="N350" s="10"/>
      <c r="O350" s="10"/>
      <c r="P350" s="10"/>
      <c r="Q350" s="10"/>
      <c r="R350" s="10"/>
      <c r="S350" s="10"/>
      <c r="T350" s="10"/>
      <c r="U350" s="10"/>
      <c r="AF350" s="10"/>
      <c r="AG350" s="10"/>
      <c r="AH350" s="10"/>
      <c r="AI350" s="10"/>
      <c r="AJ350" s="10"/>
      <c r="AK350" s="10"/>
    </row>
    <row r="351" spans="1:37" ht="15" customHeight="1" x14ac:dyDescent="0.2">
      <c r="B351" s="135"/>
      <c r="C351" s="58" t="s">
        <v>408</v>
      </c>
      <c r="H351" s="149"/>
      <c r="I351" s="8">
        <v>32</v>
      </c>
      <c r="J351" s="8">
        <v>25</v>
      </c>
      <c r="K351" s="8">
        <v>620</v>
      </c>
      <c r="L351" s="8">
        <v>179</v>
      </c>
      <c r="M351" s="8">
        <f t="shared" si="279"/>
        <v>856</v>
      </c>
      <c r="N351" s="10"/>
      <c r="O351" s="10"/>
      <c r="P351" s="10"/>
      <c r="Q351" s="10"/>
      <c r="R351" s="10"/>
      <c r="S351" s="10"/>
      <c r="T351" s="10"/>
      <c r="U351" s="10"/>
      <c r="AF351" s="10"/>
      <c r="AG351" s="10"/>
      <c r="AH351" s="10"/>
      <c r="AI351" s="10"/>
      <c r="AJ351" s="10"/>
      <c r="AK351" s="10"/>
    </row>
    <row r="352" spans="1:37" ht="15" customHeight="1" x14ac:dyDescent="0.2">
      <c r="B352" s="135"/>
      <c r="C352" s="58" t="s">
        <v>409</v>
      </c>
      <c r="H352" s="149"/>
      <c r="I352" s="8">
        <v>3</v>
      </c>
      <c r="J352" s="8">
        <v>13</v>
      </c>
      <c r="K352" s="8">
        <v>656</v>
      </c>
      <c r="L352" s="8">
        <v>184</v>
      </c>
      <c r="M352" s="8">
        <f t="shared" si="279"/>
        <v>856</v>
      </c>
      <c r="N352" s="10"/>
      <c r="O352" s="10"/>
      <c r="P352" s="10"/>
      <c r="Q352" s="10"/>
      <c r="R352" s="10"/>
      <c r="S352" s="10"/>
      <c r="T352" s="10"/>
      <c r="U352" s="10"/>
      <c r="AF352" s="10"/>
      <c r="AG352" s="10"/>
      <c r="AH352" s="10"/>
      <c r="AI352" s="10"/>
      <c r="AJ352" s="10"/>
      <c r="AK352" s="10"/>
    </row>
    <row r="353" spans="2:37" ht="15" customHeight="1" x14ac:dyDescent="0.2">
      <c r="B353" s="137"/>
      <c r="C353" s="48" t="s">
        <v>410</v>
      </c>
      <c r="D353" s="28"/>
      <c r="E353" s="28"/>
      <c r="F353" s="28"/>
      <c r="G353" s="28"/>
      <c r="H353" s="101"/>
      <c r="I353" s="9">
        <v>10</v>
      </c>
      <c r="J353" s="9">
        <v>35</v>
      </c>
      <c r="K353" s="9">
        <v>628</v>
      </c>
      <c r="L353" s="9">
        <v>183</v>
      </c>
      <c r="M353" s="9">
        <f t="shared" si="279"/>
        <v>856</v>
      </c>
      <c r="N353" s="10"/>
      <c r="O353" s="10"/>
      <c r="P353" s="10"/>
      <c r="Q353" s="10"/>
      <c r="R353" s="10"/>
      <c r="S353" s="10"/>
      <c r="T353" s="10"/>
      <c r="U353" s="10"/>
      <c r="AF353" s="10"/>
      <c r="AG353" s="10"/>
      <c r="AH353" s="10"/>
      <c r="AI353" s="10"/>
      <c r="AJ353" s="10"/>
      <c r="AK353" s="10"/>
    </row>
    <row r="354" spans="2:37" ht="15" customHeight="1" x14ac:dyDescent="0.2">
      <c r="B354" s="134" t="s">
        <v>3</v>
      </c>
      <c r="C354" s="47" t="s">
        <v>399</v>
      </c>
      <c r="H354" s="13">
        <f t="shared" ref="H354:H365" si="280">$M$342</f>
        <v>856</v>
      </c>
      <c r="I354" s="3">
        <f t="shared" ref="I354:L365" si="281">IF($H354=0,0,I342/$H354*100)</f>
        <v>17.406542056074766</v>
      </c>
      <c r="J354" s="3">
        <f t="shared" si="281"/>
        <v>9.2289719626168214</v>
      </c>
      <c r="K354" s="3">
        <f t="shared" si="281"/>
        <v>50</v>
      </c>
      <c r="L354" s="3">
        <f t="shared" si="281"/>
        <v>23.364485981308412</v>
      </c>
      <c r="M354" s="3">
        <f>SUM(I354:L354)</f>
        <v>100</v>
      </c>
      <c r="N354" s="10"/>
      <c r="O354" s="10"/>
      <c r="P354" s="10"/>
      <c r="Q354" s="10"/>
      <c r="R354" s="10"/>
      <c r="S354" s="10"/>
      <c r="T354" s="10"/>
      <c r="U354" s="10"/>
      <c r="AF354" s="10"/>
      <c r="AG354" s="10"/>
      <c r="AH354" s="10"/>
      <c r="AI354" s="10"/>
      <c r="AJ354" s="10"/>
      <c r="AK354" s="10"/>
    </row>
    <row r="355" spans="2:37" ht="15" customHeight="1" x14ac:dyDescent="0.2">
      <c r="B355" s="135"/>
      <c r="C355" s="58" t="s">
        <v>400</v>
      </c>
      <c r="H355" s="13">
        <f t="shared" si="280"/>
        <v>856</v>
      </c>
      <c r="I355" s="4">
        <f t="shared" si="281"/>
        <v>38.55140186915888</v>
      </c>
      <c r="J355" s="4">
        <f t="shared" si="281"/>
        <v>7.8271028037383168</v>
      </c>
      <c r="K355" s="4">
        <f t="shared" si="281"/>
        <v>34.929906542056074</v>
      </c>
      <c r="L355" s="4">
        <f t="shared" si="281"/>
        <v>18.691588785046729</v>
      </c>
      <c r="M355" s="4">
        <f t="shared" ref="M355:M365" si="282">SUM(I355:L355)</f>
        <v>100</v>
      </c>
      <c r="N355" s="10"/>
      <c r="O355" s="10"/>
      <c r="P355" s="10"/>
      <c r="Q355" s="10"/>
      <c r="R355" s="10"/>
      <c r="S355" s="10"/>
      <c r="T355" s="10"/>
      <c r="U355" s="10"/>
      <c r="AF355" s="10"/>
      <c r="AG355" s="10"/>
      <c r="AH355" s="10"/>
      <c r="AI355" s="10"/>
      <c r="AJ355" s="10"/>
      <c r="AK355" s="10"/>
    </row>
    <row r="356" spans="2:37" ht="15" customHeight="1" x14ac:dyDescent="0.2">
      <c r="B356" s="135"/>
      <c r="C356" s="58" t="s">
        <v>401</v>
      </c>
      <c r="H356" s="13">
        <f t="shared" si="280"/>
        <v>856</v>
      </c>
      <c r="I356" s="4">
        <f t="shared" si="281"/>
        <v>9.9299065420560737</v>
      </c>
      <c r="J356" s="4">
        <f t="shared" si="281"/>
        <v>5.9579439252336446</v>
      </c>
      <c r="K356" s="4">
        <f t="shared" si="281"/>
        <v>58.177570093457945</v>
      </c>
      <c r="L356" s="4">
        <f t="shared" si="281"/>
        <v>25.934579439252335</v>
      </c>
      <c r="M356" s="4">
        <f t="shared" si="282"/>
        <v>100</v>
      </c>
      <c r="N356" s="10"/>
      <c r="O356" s="10"/>
      <c r="P356" s="10"/>
      <c r="Q356" s="10"/>
      <c r="R356" s="10"/>
      <c r="S356" s="10"/>
      <c r="T356" s="10"/>
      <c r="U356" s="10"/>
      <c r="AF356" s="10"/>
      <c r="AG356" s="10"/>
      <c r="AH356" s="10"/>
      <c r="AI356" s="10"/>
      <c r="AJ356" s="10"/>
      <c r="AK356" s="10"/>
    </row>
    <row r="357" spans="2:37" ht="15" customHeight="1" x14ac:dyDescent="0.2">
      <c r="B357" s="135"/>
      <c r="C357" s="58" t="s">
        <v>402</v>
      </c>
      <c r="H357" s="13">
        <f t="shared" si="280"/>
        <v>856</v>
      </c>
      <c r="I357" s="4">
        <f t="shared" si="281"/>
        <v>31.308411214953267</v>
      </c>
      <c r="J357" s="4">
        <f t="shared" si="281"/>
        <v>9.8130841121495322</v>
      </c>
      <c r="K357" s="4">
        <f t="shared" si="281"/>
        <v>40.887850467289724</v>
      </c>
      <c r="L357" s="4">
        <f t="shared" si="281"/>
        <v>17.990654205607477</v>
      </c>
      <c r="M357" s="4">
        <f t="shared" si="282"/>
        <v>100</v>
      </c>
      <c r="N357" s="10"/>
      <c r="O357" s="10"/>
      <c r="P357" s="10"/>
      <c r="Q357" s="10"/>
      <c r="R357" s="10"/>
      <c r="S357" s="10"/>
      <c r="T357" s="10"/>
      <c r="U357" s="10"/>
      <c r="AF357" s="10"/>
      <c r="AG357" s="10"/>
      <c r="AH357" s="10"/>
      <c r="AI357" s="10"/>
      <c r="AJ357" s="10"/>
      <c r="AK357" s="10"/>
    </row>
    <row r="358" spans="2:37" ht="15" customHeight="1" x14ac:dyDescent="0.2">
      <c r="B358" s="135"/>
      <c r="C358" s="58" t="s">
        <v>403</v>
      </c>
      <c r="H358" s="13">
        <f t="shared" si="280"/>
        <v>856</v>
      </c>
      <c r="I358" s="4">
        <f t="shared" si="281"/>
        <v>3.7383177570093453</v>
      </c>
      <c r="J358" s="4">
        <f t="shared" si="281"/>
        <v>3.0373831775700935</v>
      </c>
      <c r="K358" s="4">
        <f t="shared" si="281"/>
        <v>65.887850467289724</v>
      </c>
      <c r="L358" s="4">
        <f t="shared" si="281"/>
        <v>27.33644859813084</v>
      </c>
      <c r="M358" s="4">
        <f t="shared" si="282"/>
        <v>100</v>
      </c>
      <c r="N358" s="10"/>
      <c r="O358" s="10"/>
      <c r="P358" s="10"/>
      <c r="Q358" s="10"/>
      <c r="R358" s="10"/>
      <c r="S358" s="10"/>
      <c r="T358" s="10"/>
      <c r="U358" s="10"/>
      <c r="AF358" s="10"/>
      <c r="AG358" s="10"/>
      <c r="AH358" s="10"/>
      <c r="AI358" s="10"/>
      <c r="AJ358" s="10"/>
      <c r="AK358" s="10"/>
    </row>
    <row r="359" spans="2:37" ht="15" customHeight="1" x14ac:dyDescent="0.2">
      <c r="B359" s="136"/>
      <c r="C359" s="58" t="s">
        <v>404</v>
      </c>
      <c r="H359" s="13">
        <f t="shared" si="280"/>
        <v>856</v>
      </c>
      <c r="I359" s="4">
        <f t="shared" si="281"/>
        <v>6.4252336448598122</v>
      </c>
      <c r="J359" s="4">
        <f t="shared" si="281"/>
        <v>3.7383177570093453</v>
      </c>
      <c r="K359" s="4">
        <f t="shared" si="281"/>
        <v>65.070093457943926</v>
      </c>
      <c r="L359" s="4">
        <f t="shared" si="281"/>
        <v>24.766355140186917</v>
      </c>
      <c r="M359" s="4">
        <f t="shared" si="282"/>
        <v>100</v>
      </c>
      <c r="N359" s="10"/>
      <c r="O359" s="10"/>
      <c r="P359" s="10"/>
      <c r="Q359" s="10"/>
      <c r="R359" s="10"/>
      <c r="S359" s="10"/>
      <c r="T359" s="10"/>
      <c r="U359" s="10"/>
      <c r="AF359" s="10"/>
      <c r="AG359" s="10"/>
      <c r="AH359" s="10"/>
      <c r="AI359" s="10"/>
      <c r="AJ359" s="10"/>
      <c r="AK359" s="10"/>
    </row>
    <row r="360" spans="2:37" ht="15" customHeight="1" x14ac:dyDescent="0.2">
      <c r="B360" s="135"/>
      <c r="C360" s="58" t="s">
        <v>405</v>
      </c>
      <c r="H360" s="13">
        <f t="shared" si="280"/>
        <v>856</v>
      </c>
      <c r="I360" s="4">
        <f t="shared" si="281"/>
        <v>5.490654205607477</v>
      </c>
      <c r="J360" s="4">
        <f t="shared" si="281"/>
        <v>0.93457943925233633</v>
      </c>
      <c r="K360" s="4">
        <f t="shared" si="281"/>
        <v>66.93925233644859</v>
      </c>
      <c r="L360" s="4">
        <f t="shared" si="281"/>
        <v>26.635514018691588</v>
      </c>
      <c r="M360" s="4">
        <f t="shared" si="282"/>
        <v>100</v>
      </c>
      <c r="N360" s="10"/>
      <c r="O360" s="10"/>
      <c r="P360" s="10"/>
      <c r="Q360" s="10"/>
      <c r="R360" s="10"/>
      <c r="S360" s="10"/>
      <c r="T360" s="10"/>
      <c r="U360" s="10"/>
      <c r="AF360" s="10"/>
      <c r="AG360" s="10"/>
      <c r="AH360" s="10"/>
      <c r="AI360" s="10"/>
      <c r="AJ360" s="10"/>
      <c r="AK360" s="10"/>
    </row>
    <row r="361" spans="2:37" ht="15" customHeight="1" x14ac:dyDescent="0.2">
      <c r="B361" s="135"/>
      <c r="C361" s="58" t="s">
        <v>406</v>
      </c>
      <c r="H361" s="13">
        <f t="shared" si="280"/>
        <v>856</v>
      </c>
      <c r="I361" s="4">
        <f t="shared" si="281"/>
        <v>0.81775700934579432</v>
      </c>
      <c r="J361" s="4">
        <f t="shared" si="281"/>
        <v>4.55607476635514</v>
      </c>
      <c r="K361" s="4">
        <f t="shared" si="281"/>
        <v>73.36448598130842</v>
      </c>
      <c r="L361" s="4">
        <f t="shared" si="281"/>
        <v>21.261682242990652</v>
      </c>
      <c r="M361" s="4">
        <f t="shared" si="282"/>
        <v>100</v>
      </c>
      <c r="N361" s="10"/>
      <c r="O361" s="10"/>
      <c r="P361" s="10"/>
      <c r="Q361" s="10"/>
      <c r="R361" s="10"/>
      <c r="S361" s="10"/>
      <c r="T361" s="10"/>
      <c r="U361" s="10"/>
      <c r="AF361" s="10"/>
      <c r="AG361" s="10"/>
      <c r="AH361" s="10"/>
      <c r="AI361" s="10"/>
      <c r="AJ361" s="10"/>
      <c r="AK361" s="10"/>
    </row>
    <row r="362" spans="2:37" ht="15" customHeight="1" x14ac:dyDescent="0.2">
      <c r="B362" s="135"/>
      <c r="C362" s="58" t="s">
        <v>407</v>
      </c>
      <c r="H362" s="13">
        <f t="shared" si="280"/>
        <v>856</v>
      </c>
      <c r="I362" s="4">
        <f t="shared" si="281"/>
        <v>0.46728971962616817</v>
      </c>
      <c r="J362" s="4">
        <f t="shared" si="281"/>
        <v>1.1682242990654206</v>
      </c>
      <c r="K362" s="4">
        <f t="shared" si="281"/>
        <v>76.869158878504678</v>
      </c>
      <c r="L362" s="4">
        <f t="shared" si="281"/>
        <v>21.495327102803738</v>
      </c>
      <c r="M362" s="4">
        <f t="shared" si="282"/>
        <v>100.00000000000001</v>
      </c>
      <c r="N362" s="10"/>
      <c r="O362" s="10"/>
      <c r="P362" s="10"/>
      <c r="Q362" s="10"/>
      <c r="R362" s="10"/>
      <c r="S362" s="10"/>
      <c r="T362" s="10"/>
      <c r="U362" s="10"/>
      <c r="AF362" s="10"/>
      <c r="AG362" s="10"/>
      <c r="AH362" s="10"/>
      <c r="AI362" s="10"/>
      <c r="AJ362" s="10"/>
      <c r="AK362" s="10"/>
    </row>
    <row r="363" spans="2:37" ht="15" customHeight="1" x14ac:dyDescent="0.2">
      <c r="B363" s="135"/>
      <c r="C363" s="58" t="s">
        <v>408</v>
      </c>
      <c r="H363" s="13">
        <f t="shared" si="280"/>
        <v>856</v>
      </c>
      <c r="I363" s="4">
        <f t="shared" si="281"/>
        <v>3.7383177570093453</v>
      </c>
      <c r="J363" s="4">
        <f t="shared" si="281"/>
        <v>2.9205607476635516</v>
      </c>
      <c r="K363" s="4">
        <f t="shared" si="281"/>
        <v>72.429906542056074</v>
      </c>
      <c r="L363" s="4">
        <f t="shared" si="281"/>
        <v>20.911214953271028</v>
      </c>
      <c r="M363" s="4">
        <f t="shared" si="282"/>
        <v>100</v>
      </c>
      <c r="N363" s="10"/>
      <c r="O363" s="10"/>
      <c r="P363" s="10"/>
      <c r="Q363" s="10"/>
      <c r="R363" s="10"/>
      <c r="S363" s="10"/>
      <c r="T363" s="10"/>
      <c r="U363" s="10"/>
      <c r="AF363" s="10"/>
      <c r="AG363" s="10"/>
      <c r="AH363" s="10"/>
      <c r="AI363" s="10"/>
      <c r="AJ363" s="10"/>
      <c r="AK363" s="10"/>
    </row>
    <row r="364" spans="2:37" ht="15" customHeight="1" x14ac:dyDescent="0.2">
      <c r="B364" s="135"/>
      <c r="C364" s="58" t="s">
        <v>409</v>
      </c>
      <c r="H364" s="13">
        <f t="shared" si="280"/>
        <v>856</v>
      </c>
      <c r="I364" s="4">
        <f t="shared" si="281"/>
        <v>0.35046728971962615</v>
      </c>
      <c r="J364" s="4">
        <f t="shared" si="281"/>
        <v>1.5186915887850467</v>
      </c>
      <c r="K364" s="4">
        <f t="shared" si="281"/>
        <v>76.63551401869158</v>
      </c>
      <c r="L364" s="4">
        <f t="shared" si="281"/>
        <v>21.495327102803738</v>
      </c>
      <c r="M364" s="4">
        <f t="shared" si="282"/>
        <v>100</v>
      </c>
      <c r="N364" s="10"/>
      <c r="O364" s="10"/>
      <c r="P364" s="10"/>
      <c r="Q364" s="10"/>
      <c r="R364" s="10"/>
      <c r="S364" s="10"/>
      <c r="T364" s="10"/>
      <c r="U364" s="10"/>
      <c r="AF364" s="10"/>
      <c r="AG364" s="10"/>
      <c r="AH364" s="10"/>
      <c r="AI364" s="10"/>
      <c r="AJ364" s="10"/>
      <c r="AK364" s="10"/>
    </row>
    <row r="365" spans="2:37" ht="15" customHeight="1" x14ac:dyDescent="0.2">
      <c r="B365" s="137"/>
      <c r="C365" s="48" t="s">
        <v>410</v>
      </c>
      <c r="D365" s="28"/>
      <c r="E365" s="28"/>
      <c r="F365" s="28"/>
      <c r="G365" s="28"/>
      <c r="H365" s="14">
        <f t="shared" si="280"/>
        <v>856</v>
      </c>
      <c r="I365" s="5">
        <f t="shared" si="281"/>
        <v>1.1682242990654206</v>
      </c>
      <c r="J365" s="5">
        <f t="shared" si="281"/>
        <v>4.0887850467289715</v>
      </c>
      <c r="K365" s="5">
        <f t="shared" si="281"/>
        <v>73.36448598130842</v>
      </c>
      <c r="L365" s="5">
        <f t="shared" si="281"/>
        <v>21.378504672897197</v>
      </c>
      <c r="M365" s="5">
        <f t="shared" si="282"/>
        <v>100</v>
      </c>
      <c r="N365" s="10"/>
      <c r="O365" s="10"/>
      <c r="P365" s="10"/>
      <c r="Q365" s="10"/>
      <c r="R365" s="10"/>
      <c r="S365" s="10"/>
      <c r="T365" s="10"/>
      <c r="U365" s="10"/>
      <c r="AF365" s="10"/>
      <c r="AG365" s="10"/>
      <c r="AH365" s="10"/>
      <c r="AI365" s="10"/>
      <c r="AJ365" s="10"/>
      <c r="AK365" s="10"/>
    </row>
    <row r="366" spans="2:37" ht="15" customHeight="1" x14ac:dyDescent="0.2">
      <c r="B366" s="45"/>
      <c r="F366" s="37"/>
      <c r="G366" s="37"/>
      <c r="H366" s="10"/>
      <c r="I366" s="10"/>
      <c r="J366" s="10"/>
      <c r="K366" s="10"/>
      <c r="L366" s="10"/>
      <c r="M366" s="10"/>
      <c r="N366" s="10"/>
      <c r="O366" s="10"/>
      <c r="P366" s="10"/>
      <c r="Q366" s="10"/>
      <c r="R366" s="10"/>
      <c r="S366" s="10"/>
      <c r="T366" s="10"/>
      <c r="U366" s="10"/>
      <c r="AF366" s="10"/>
      <c r="AG366" s="10"/>
      <c r="AH366" s="10"/>
      <c r="AI366" s="10"/>
      <c r="AJ366" s="10"/>
      <c r="AK366" s="10"/>
    </row>
    <row r="367" spans="2:37" ht="15" customHeight="1" x14ac:dyDescent="0.2">
      <c r="B367" s="42" t="s">
        <v>173</v>
      </c>
      <c r="C367" s="43"/>
      <c r="D367" s="21"/>
      <c r="E367" s="21"/>
      <c r="F367" s="21"/>
      <c r="G367" s="21"/>
      <c r="H367" s="22"/>
      <c r="I367" s="61" t="s">
        <v>270</v>
      </c>
      <c r="J367" s="94" t="s">
        <v>271</v>
      </c>
      <c r="K367" s="61" t="s">
        <v>272</v>
      </c>
      <c r="L367" s="62" t="s">
        <v>273</v>
      </c>
      <c r="M367" s="61" t="s">
        <v>274</v>
      </c>
      <c r="AF367" s="10"/>
      <c r="AG367" s="10"/>
    </row>
    <row r="368" spans="2:37" ht="15" customHeight="1" x14ac:dyDescent="0.2">
      <c r="B368" s="134" t="s">
        <v>275</v>
      </c>
      <c r="C368" s="47" t="s">
        <v>399</v>
      </c>
      <c r="H368" s="149"/>
      <c r="I368" s="7">
        <v>140</v>
      </c>
      <c r="J368" s="7">
        <v>71</v>
      </c>
      <c r="K368" s="7">
        <v>345</v>
      </c>
      <c r="L368" s="7">
        <v>191</v>
      </c>
      <c r="M368" s="7">
        <f>SUM(I368:L368)</f>
        <v>747</v>
      </c>
      <c r="AF368" s="10"/>
      <c r="AG368" s="10"/>
    </row>
    <row r="369" spans="2:37" ht="15" customHeight="1" x14ac:dyDescent="0.2">
      <c r="B369" s="135"/>
      <c r="C369" s="58" t="s">
        <v>400</v>
      </c>
      <c r="H369" s="149"/>
      <c r="I369" s="8">
        <v>324</v>
      </c>
      <c r="J369" s="8">
        <v>63</v>
      </c>
      <c r="K369" s="8">
        <v>209</v>
      </c>
      <c r="L369" s="8">
        <v>151</v>
      </c>
      <c r="M369" s="8">
        <f t="shared" ref="M369:M379" si="283">SUM(I369:L369)</f>
        <v>747</v>
      </c>
      <c r="AF369" s="10"/>
      <c r="AG369" s="10"/>
    </row>
    <row r="370" spans="2:37" ht="15" customHeight="1" x14ac:dyDescent="0.2">
      <c r="B370" s="135"/>
      <c r="C370" s="58" t="s">
        <v>401</v>
      </c>
      <c r="H370" s="149"/>
      <c r="I370" s="8">
        <v>78</v>
      </c>
      <c r="J370" s="8">
        <v>47</v>
      </c>
      <c r="K370" s="8">
        <v>409</v>
      </c>
      <c r="L370" s="8">
        <v>213</v>
      </c>
      <c r="M370" s="8">
        <f t="shared" si="283"/>
        <v>747</v>
      </c>
      <c r="AF370" s="10"/>
      <c r="AG370" s="10"/>
    </row>
    <row r="371" spans="2:37" ht="15" customHeight="1" x14ac:dyDescent="0.2">
      <c r="B371" s="135"/>
      <c r="C371" s="58" t="s">
        <v>402</v>
      </c>
      <c r="H371" s="149"/>
      <c r="I371" s="8">
        <v>246</v>
      </c>
      <c r="J371" s="8">
        <v>78</v>
      </c>
      <c r="K371" s="8">
        <v>275</v>
      </c>
      <c r="L371" s="8">
        <v>148</v>
      </c>
      <c r="M371" s="8">
        <f t="shared" si="283"/>
        <v>747</v>
      </c>
      <c r="AF371" s="10"/>
      <c r="AG371" s="10"/>
    </row>
    <row r="372" spans="2:37" ht="15" customHeight="1" x14ac:dyDescent="0.2">
      <c r="B372" s="135"/>
      <c r="C372" s="58" t="s">
        <v>403</v>
      </c>
      <c r="H372" s="149"/>
      <c r="I372" s="8">
        <v>26</v>
      </c>
      <c r="J372" s="8">
        <v>21</v>
      </c>
      <c r="K372" s="8">
        <v>472</v>
      </c>
      <c r="L372" s="8">
        <v>228</v>
      </c>
      <c r="M372" s="8">
        <f t="shared" si="283"/>
        <v>747</v>
      </c>
      <c r="AF372" s="10"/>
      <c r="AG372" s="10"/>
    </row>
    <row r="373" spans="2:37" ht="15" customHeight="1" x14ac:dyDescent="0.2">
      <c r="B373" s="136"/>
      <c r="C373" s="58" t="s">
        <v>404</v>
      </c>
      <c r="H373" s="149"/>
      <c r="I373" s="8">
        <v>52</v>
      </c>
      <c r="J373" s="8">
        <v>29</v>
      </c>
      <c r="K373" s="8">
        <v>462</v>
      </c>
      <c r="L373" s="8">
        <v>204</v>
      </c>
      <c r="M373" s="8">
        <f t="shared" si="283"/>
        <v>747</v>
      </c>
      <c r="AF373" s="10"/>
      <c r="AG373" s="10"/>
    </row>
    <row r="374" spans="2:37" ht="15" customHeight="1" x14ac:dyDescent="0.2">
      <c r="B374" s="135"/>
      <c r="C374" s="58" t="s">
        <v>405</v>
      </c>
      <c r="H374" s="149"/>
      <c r="I374" s="8">
        <v>44</v>
      </c>
      <c r="J374" s="8">
        <v>8</v>
      </c>
      <c r="K374" s="8">
        <v>476</v>
      </c>
      <c r="L374" s="8">
        <v>219</v>
      </c>
      <c r="M374" s="8">
        <f t="shared" si="283"/>
        <v>747</v>
      </c>
      <c r="AF374" s="10"/>
      <c r="AG374" s="10"/>
    </row>
    <row r="375" spans="2:37" ht="15" customHeight="1" x14ac:dyDescent="0.2">
      <c r="B375" s="135"/>
      <c r="C375" s="58" t="s">
        <v>406</v>
      </c>
      <c r="H375" s="149"/>
      <c r="I375" s="8">
        <v>5</v>
      </c>
      <c r="J375" s="8">
        <v>30</v>
      </c>
      <c r="K375" s="8">
        <v>538</v>
      </c>
      <c r="L375" s="8">
        <v>174</v>
      </c>
      <c r="M375" s="8">
        <f t="shared" si="283"/>
        <v>747</v>
      </c>
      <c r="AF375" s="10"/>
      <c r="AG375" s="10"/>
    </row>
    <row r="376" spans="2:37" ht="15" customHeight="1" x14ac:dyDescent="0.2">
      <c r="B376" s="135"/>
      <c r="C376" s="58" t="s">
        <v>407</v>
      </c>
      <c r="H376" s="149"/>
      <c r="I376" s="8">
        <v>4</v>
      </c>
      <c r="J376" s="8">
        <v>10</v>
      </c>
      <c r="K376" s="8">
        <v>557</v>
      </c>
      <c r="L376" s="8">
        <v>176</v>
      </c>
      <c r="M376" s="8">
        <f t="shared" si="283"/>
        <v>747</v>
      </c>
      <c r="N376" s="10"/>
      <c r="O376" s="10"/>
      <c r="P376" s="10"/>
      <c r="Q376" s="10"/>
      <c r="R376" s="10"/>
      <c r="S376" s="10"/>
      <c r="T376" s="10"/>
      <c r="U376" s="10"/>
      <c r="AF376" s="10"/>
      <c r="AG376" s="10"/>
      <c r="AH376" s="10"/>
      <c r="AI376" s="10"/>
      <c r="AJ376" s="10"/>
      <c r="AK376" s="10"/>
    </row>
    <row r="377" spans="2:37" ht="15" customHeight="1" x14ac:dyDescent="0.2">
      <c r="B377" s="135"/>
      <c r="C377" s="58" t="s">
        <v>408</v>
      </c>
      <c r="H377" s="149"/>
      <c r="I377" s="8">
        <v>23</v>
      </c>
      <c r="J377" s="8">
        <v>23</v>
      </c>
      <c r="K377" s="8">
        <v>529</v>
      </c>
      <c r="L377" s="8">
        <v>172</v>
      </c>
      <c r="M377" s="8">
        <f t="shared" si="283"/>
        <v>747</v>
      </c>
      <c r="N377" s="10"/>
      <c r="O377" s="10"/>
      <c r="P377" s="10"/>
      <c r="Q377" s="10"/>
      <c r="R377" s="10"/>
      <c r="S377" s="10"/>
      <c r="T377" s="10"/>
      <c r="U377" s="10"/>
      <c r="AF377" s="10"/>
      <c r="AG377" s="10"/>
      <c r="AH377" s="10"/>
      <c r="AI377" s="10"/>
      <c r="AJ377" s="10"/>
      <c r="AK377" s="10"/>
    </row>
    <row r="378" spans="2:37" ht="15" customHeight="1" x14ac:dyDescent="0.2">
      <c r="B378" s="135"/>
      <c r="C378" s="58" t="s">
        <v>409</v>
      </c>
      <c r="H378" s="149"/>
      <c r="I378" s="8">
        <v>3</v>
      </c>
      <c r="J378" s="8">
        <v>7</v>
      </c>
      <c r="K378" s="8">
        <v>561</v>
      </c>
      <c r="L378" s="8">
        <v>176</v>
      </c>
      <c r="M378" s="8">
        <f t="shared" si="283"/>
        <v>747</v>
      </c>
      <c r="N378" s="10"/>
      <c r="O378" s="10"/>
      <c r="P378" s="10"/>
      <c r="Q378" s="10"/>
      <c r="R378" s="10"/>
      <c r="S378" s="10"/>
      <c r="T378" s="10"/>
      <c r="U378" s="10"/>
      <c r="AF378" s="10"/>
      <c r="AG378" s="10"/>
      <c r="AH378" s="10"/>
      <c r="AI378" s="10"/>
      <c r="AJ378" s="10"/>
      <c r="AK378" s="10"/>
    </row>
    <row r="379" spans="2:37" ht="15" customHeight="1" x14ac:dyDescent="0.2">
      <c r="B379" s="137"/>
      <c r="C379" s="48" t="s">
        <v>410</v>
      </c>
      <c r="D379" s="28"/>
      <c r="E379" s="28"/>
      <c r="F379" s="28"/>
      <c r="G379" s="28"/>
      <c r="H379" s="101"/>
      <c r="I379" s="9">
        <v>8</v>
      </c>
      <c r="J379" s="9">
        <v>24</v>
      </c>
      <c r="K379" s="9">
        <v>540</v>
      </c>
      <c r="L379" s="9">
        <v>175</v>
      </c>
      <c r="M379" s="9">
        <f t="shared" si="283"/>
        <v>747</v>
      </c>
      <c r="N379" s="10"/>
      <c r="O379" s="10"/>
      <c r="P379" s="10"/>
      <c r="Q379" s="10"/>
      <c r="R379" s="10"/>
      <c r="S379" s="10"/>
      <c r="T379" s="10"/>
      <c r="U379" s="10"/>
      <c r="AF379" s="10"/>
      <c r="AG379" s="10"/>
      <c r="AH379" s="10"/>
      <c r="AI379" s="10"/>
      <c r="AJ379" s="10"/>
      <c r="AK379" s="10"/>
    </row>
    <row r="380" spans="2:37" ht="15" customHeight="1" x14ac:dyDescent="0.2">
      <c r="B380" s="134" t="s">
        <v>3</v>
      </c>
      <c r="C380" s="47" t="s">
        <v>399</v>
      </c>
      <c r="H380" s="13">
        <f t="shared" ref="H380:H391" si="284">$M$368</f>
        <v>747</v>
      </c>
      <c r="I380" s="3">
        <f t="shared" ref="I380:L391" si="285">IF($H380=0,0,I368/$H380*100)</f>
        <v>18.741633199464523</v>
      </c>
      <c r="J380" s="3">
        <f t="shared" si="285"/>
        <v>9.5046854082998671</v>
      </c>
      <c r="K380" s="3">
        <f t="shared" si="285"/>
        <v>46.184738955823299</v>
      </c>
      <c r="L380" s="3">
        <f t="shared" si="285"/>
        <v>25.568942436412318</v>
      </c>
      <c r="M380" s="3">
        <f>SUM(I380:L380)</f>
        <v>100</v>
      </c>
      <c r="N380" s="10"/>
      <c r="O380" s="10"/>
      <c r="P380" s="10"/>
      <c r="Q380" s="10"/>
      <c r="R380" s="10"/>
      <c r="S380" s="10"/>
      <c r="T380" s="10"/>
      <c r="U380" s="10"/>
      <c r="AF380" s="10"/>
      <c r="AG380" s="10"/>
      <c r="AH380" s="10"/>
      <c r="AI380" s="10"/>
      <c r="AJ380" s="10"/>
      <c r="AK380" s="10"/>
    </row>
    <row r="381" spans="2:37" ht="15" customHeight="1" x14ac:dyDescent="0.2">
      <c r="B381" s="135"/>
      <c r="C381" s="58" t="s">
        <v>400</v>
      </c>
      <c r="H381" s="13">
        <f t="shared" si="284"/>
        <v>747</v>
      </c>
      <c r="I381" s="4">
        <f t="shared" si="285"/>
        <v>43.373493975903614</v>
      </c>
      <c r="J381" s="4">
        <f t="shared" si="285"/>
        <v>8.4337349397590362</v>
      </c>
      <c r="K381" s="4">
        <f t="shared" si="285"/>
        <v>27.978580990629183</v>
      </c>
      <c r="L381" s="4">
        <f t="shared" si="285"/>
        <v>20.214190093708165</v>
      </c>
      <c r="M381" s="4">
        <f t="shared" ref="M381:M391" si="286">SUM(I381:L381)</f>
        <v>100</v>
      </c>
      <c r="N381" s="10"/>
      <c r="O381" s="10"/>
      <c r="P381" s="10"/>
      <c r="Q381" s="10"/>
      <c r="R381" s="10"/>
      <c r="S381" s="10"/>
      <c r="T381" s="10"/>
      <c r="U381" s="10"/>
      <c r="AF381" s="10"/>
      <c r="AG381" s="10"/>
      <c r="AH381" s="10"/>
      <c r="AI381" s="10"/>
      <c r="AJ381" s="10"/>
      <c r="AK381" s="10"/>
    </row>
    <row r="382" spans="2:37" ht="15" customHeight="1" x14ac:dyDescent="0.2">
      <c r="B382" s="135"/>
      <c r="C382" s="58" t="s">
        <v>401</v>
      </c>
      <c r="H382" s="13">
        <f t="shared" si="284"/>
        <v>747</v>
      </c>
      <c r="I382" s="4">
        <f t="shared" si="285"/>
        <v>10.441767068273093</v>
      </c>
      <c r="J382" s="4">
        <f t="shared" si="285"/>
        <v>6.2918340026773762</v>
      </c>
      <c r="K382" s="4">
        <f t="shared" si="285"/>
        <v>54.752342704149939</v>
      </c>
      <c r="L382" s="4">
        <f t="shared" si="285"/>
        <v>28.514056224899598</v>
      </c>
      <c r="M382" s="4">
        <f t="shared" si="286"/>
        <v>100</v>
      </c>
      <c r="N382" s="10"/>
      <c r="O382" s="10"/>
      <c r="P382" s="10"/>
      <c r="Q382" s="10"/>
      <c r="R382" s="10"/>
      <c r="S382" s="10"/>
      <c r="T382" s="10"/>
      <c r="U382" s="10"/>
      <c r="AF382" s="10"/>
      <c r="AG382" s="10"/>
      <c r="AH382" s="10"/>
      <c r="AI382" s="10"/>
      <c r="AJ382" s="10"/>
      <c r="AK382" s="10"/>
    </row>
    <row r="383" spans="2:37" ht="15" customHeight="1" x14ac:dyDescent="0.2">
      <c r="B383" s="135"/>
      <c r="C383" s="58" t="s">
        <v>402</v>
      </c>
      <c r="H383" s="13">
        <f t="shared" si="284"/>
        <v>747</v>
      </c>
      <c r="I383" s="4">
        <f t="shared" si="285"/>
        <v>32.931726907630519</v>
      </c>
      <c r="J383" s="4">
        <f t="shared" si="285"/>
        <v>10.441767068273093</v>
      </c>
      <c r="K383" s="4">
        <f t="shared" si="285"/>
        <v>36.813922356091034</v>
      </c>
      <c r="L383" s="4">
        <f t="shared" si="285"/>
        <v>19.812583668005352</v>
      </c>
      <c r="M383" s="4">
        <f t="shared" si="286"/>
        <v>100</v>
      </c>
      <c r="N383" s="10"/>
      <c r="O383" s="10"/>
      <c r="P383" s="10"/>
      <c r="Q383" s="10"/>
      <c r="R383" s="10"/>
      <c r="S383" s="10"/>
      <c r="T383" s="10"/>
      <c r="U383" s="10"/>
      <c r="AF383" s="10"/>
      <c r="AG383" s="10"/>
      <c r="AH383" s="10"/>
      <c r="AI383" s="10"/>
      <c r="AJ383" s="10"/>
      <c r="AK383" s="10"/>
    </row>
    <row r="384" spans="2:37" ht="15" customHeight="1" x14ac:dyDescent="0.2">
      <c r="B384" s="135"/>
      <c r="C384" s="58" t="s">
        <v>403</v>
      </c>
      <c r="H384" s="13">
        <f t="shared" si="284"/>
        <v>747</v>
      </c>
      <c r="I384" s="4">
        <f t="shared" si="285"/>
        <v>3.4805890227576977</v>
      </c>
      <c r="J384" s="4">
        <f t="shared" si="285"/>
        <v>2.8112449799196786</v>
      </c>
      <c r="K384" s="4">
        <f t="shared" si="285"/>
        <v>63.186077643908966</v>
      </c>
      <c r="L384" s="4">
        <f t="shared" si="285"/>
        <v>30.522088353413658</v>
      </c>
      <c r="M384" s="4">
        <f t="shared" si="286"/>
        <v>100</v>
      </c>
      <c r="N384" s="10"/>
      <c r="O384" s="10"/>
      <c r="P384" s="10"/>
      <c r="Q384" s="10"/>
      <c r="R384" s="10"/>
      <c r="S384" s="10"/>
      <c r="T384" s="10"/>
      <c r="U384" s="10"/>
      <c r="AF384" s="10"/>
      <c r="AG384" s="10"/>
      <c r="AH384" s="10"/>
      <c r="AI384" s="10"/>
      <c r="AJ384" s="10"/>
      <c r="AK384" s="10"/>
    </row>
    <row r="385" spans="2:37" ht="15" customHeight="1" x14ac:dyDescent="0.2">
      <c r="B385" s="136"/>
      <c r="C385" s="58" t="s">
        <v>404</v>
      </c>
      <c r="H385" s="13">
        <f t="shared" si="284"/>
        <v>747</v>
      </c>
      <c r="I385" s="4">
        <f t="shared" si="285"/>
        <v>6.9611780455153953</v>
      </c>
      <c r="J385" s="4">
        <f t="shared" si="285"/>
        <v>3.8821954484605086</v>
      </c>
      <c r="K385" s="4">
        <f t="shared" si="285"/>
        <v>61.847389558232933</v>
      </c>
      <c r="L385" s="4">
        <f t="shared" si="285"/>
        <v>27.309236947791167</v>
      </c>
      <c r="M385" s="4">
        <f t="shared" si="286"/>
        <v>100</v>
      </c>
      <c r="N385" s="10"/>
      <c r="O385" s="10"/>
      <c r="P385" s="10"/>
      <c r="Q385" s="10"/>
      <c r="R385" s="10"/>
      <c r="S385" s="10"/>
      <c r="T385" s="10"/>
      <c r="U385" s="10"/>
      <c r="AF385" s="10"/>
      <c r="AG385" s="10"/>
      <c r="AH385" s="10"/>
      <c r="AI385" s="10"/>
      <c r="AJ385" s="10"/>
      <c r="AK385" s="10"/>
    </row>
    <row r="386" spans="2:37" ht="15" customHeight="1" x14ac:dyDescent="0.2">
      <c r="B386" s="135"/>
      <c r="C386" s="58" t="s">
        <v>405</v>
      </c>
      <c r="H386" s="13">
        <f t="shared" si="284"/>
        <v>747</v>
      </c>
      <c r="I386" s="4">
        <f t="shared" si="285"/>
        <v>5.8902275769745644</v>
      </c>
      <c r="J386" s="4">
        <f t="shared" si="285"/>
        <v>1.07095046854083</v>
      </c>
      <c r="K386" s="4">
        <f t="shared" si="285"/>
        <v>63.721552878179388</v>
      </c>
      <c r="L386" s="4">
        <f t="shared" si="285"/>
        <v>29.317269076305219</v>
      </c>
      <c r="M386" s="4">
        <f t="shared" si="286"/>
        <v>100</v>
      </c>
      <c r="N386" s="10"/>
      <c r="O386" s="10"/>
      <c r="P386" s="10"/>
      <c r="Q386" s="10"/>
      <c r="R386" s="10"/>
      <c r="S386" s="10"/>
      <c r="T386" s="10"/>
      <c r="U386" s="10"/>
      <c r="AF386" s="10"/>
      <c r="AG386" s="10"/>
      <c r="AH386" s="10"/>
      <c r="AI386" s="10"/>
      <c r="AJ386" s="10"/>
      <c r="AK386" s="10"/>
    </row>
    <row r="387" spans="2:37" ht="15" customHeight="1" x14ac:dyDescent="0.2">
      <c r="B387" s="135"/>
      <c r="C387" s="58" t="s">
        <v>406</v>
      </c>
      <c r="H387" s="13">
        <f t="shared" si="284"/>
        <v>747</v>
      </c>
      <c r="I387" s="4">
        <f t="shared" si="285"/>
        <v>0.66934404283801874</v>
      </c>
      <c r="J387" s="4">
        <f t="shared" si="285"/>
        <v>4.0160642570281126</v>
      </c>
      <c r="K387" s="4">
        <f t="shared" si="285"/>
        <v>72.021419009370817</v>
      </c>
      <c r="L387" s="4">
        <f t="shared" si="285"/>
        <v>23.293172690763054</v>
      </c>
      <c r="M387" s="4">
        <f t="shared" si="286"/>
        <v>100</v>
      </c>
      <c r="N387" s="10"/>
      <c r="O387" s="10"/>
      <c r="P387" s="10"/>
      <c r="Q387" s="10"/>
      <c r="R387" s="10"/>
      <c r="S387" s="10"/>
      <c r="T387" s="10"/>
      <c r="U387" s="10"/>
      <c r="AF387" s="10"/>
      <c r="AG387" s="10"/>
      <c r="AH387" s="10"/>
      <c r="AI387" s="10"/>
      <c r="AJ387" s="10"/>
      <c r="AK387" s="10"/>
    </row>
    <row r="388" spans="2:37" ht="15" customHeight="1" x14ac:dyDescent="0.2">
      <c r="B388" s="135"/>
      <c r="C388" s="58" t="s">
        <v>407</v>
      </c>
      <c r="H388" s="13">
        <f t="shared" si="284"/>
        <v>747</v>
      </c>
      <c r="I388" s="4">
        <f t="shared" si="285"/>
        <v>0.53547523427041499</v>
      </c>
      <c r="J388" s="4">
        <f t="shared" si="285"/>
        <v>1.3386880856760375</v>
      </c>
      <c r="K388" s="4">
        <f t="shared" si="285"/>
        <v>74.564926372155284</v>
      </c>
      <c r="L388" s="4">
        <f t="shared" si="285"/>
        <v>23.560910307898258</v>
      </c>
      <c r="M388" s="4">
        <f t="shared" si="286"/>
        <v>99.999999999999986</v>
      </c>
      <c r="N388" s="10"/>
      <c r="O388" s="10"/>
      <c r="P388" s="10"/>
      <c r="Q388" s="10"/>
      <c r="R388" s="10"/>
      <c r="S388" s="10"/>
      <c r="T388" s="10"/>
      <c r="U388" s="10"/>
      <c r="AF388" s="10"/>
      <c r="AG388" s="10"/>
      <c r="AH388" s="10"/>
      <c r="AI388" s="10"/>
      <c r="AJ388" s="10"/>
      <c r="AK388" s="10"/>
    </row>
    <row r="389" spans="2:37" ht="15" customHeight="1" x14ac:dyDescent="0.2">
      <c r="B389" s="135"/>
      <c r="C389" s="58" t="s">
        <v>408</v>
      </c>
      <c r="H389" s="13">
        <f t="shared" si="284"/>
        <v>747</v>
      </c>
      <c r="I389" s="4">
        <f t="shared" si="285"/>
        <v>3.0789825970548863</v>
      </c>
      <c r="J389" s="4">
        <f t="shared" si="285"/>
        <v>3.0789825970548863</v>
      </c>
      <c r="K389" s="4">
        <f t="shared" si="285"/>
        <v>70.816599732262389</v>
      </c>
      <c r="L389" s="4">
        <f t="shared" si="285"/>
        <v>23.025435073627847</v>
      </c>
      <c r="M389" s="4">
        <f t="shared" si="286"/>
        <v>100.00000000000001</v>
      </c>
      <c r="N389" s="10"/>
      <c r="O389" s="10"/>
      <c r="P389" s="10"/>
      <c r="Q389" s="10"/>
      <c r="R389" s="10"/>
      <c r="S389" s="10"/>
      <c r="T389" s="10"/>
      <c r="U389" s="10"/>
      <c r="AF389" s="10"/>
      <c r="AG389" s="10"/>
      <c r="AH389" s="10"/>
      <c r="AI389" s="10"/>
      <c r="AJ389" s="10"/>
      <c r="AK389" s="10"/>
    </row>
    <row r="390" spans="2:37" ht="15" customHeight="1" x14ac:dyDescent="0.2">
      <c r="B390" s="135"/>
      <c r="C390" s="58" t="s">
        <v>409</v>
      </c>
      <c r="H390" s="13">
        <f t="shared" si="284"/>
        <v>747</v>
      </c>
      <c r="I390" s="4">
        <f t="shared" si="285"/>
        <v>0.40160642570281119</v>
      </c>
      <c r="J390" s="4">
        <f t="shared" si="285"/>
        <v>0.93708165997322623</v>
      </c>
      <c r="K390" s="4">
        <f t="shared" si="285"/>
        <v>75.100401606425706</v>
      </c>
      <c r="L390" s="4">
        <f t="shared" si="285"/>
        <v>23.560910307898258</v>
      </c>
      <c r="M390" s="4">
        <f t="shared" si="286"/>
        <v>100</v>
      </c>
      <c r="N390" s="10"/>
      <c r="O390" s="10"/>
      <c r="P390" s="10"/>
      <c r="Q390" s="10"/>
      <c r="R390" s="10"/>
      <c r="S390" s="10"/>
      <c r="T390" s="10"/>
      <c r="U390" s="10"/>
      <c r="AF390" s="10"/>
      <c r="AG390" s="10"/>
      <c r="AH390" s="10"/>
      <c r="AI390" s="10"/>
      <c r="AJ390" s="10"/>
      <c r="AK390" s="10"/>
    </row>
    <row r="391" spans="2:37" ht="15" customHeight="1" x14ac:dyDescent="0.2">
      <c r="B391" s="137"/>
      <c r="C391" s="48" t="s">
        <v>410</v>
      </c>
      <c r="D391" s="28"/>
      <c r="E391" s="28"/>
      <c r="F391" s="28"/>
      <c r="G391" s="28"/>
      <c r="H391" s="14">
        <f t="shared" si="284"/>
        <v>747</v>
      </c>
      <c r="I391" s="5">
        <f t="shared" si="285"/>
        <v>1.07095046854083</v>
      </c>
      <c r="J391" s="5">
        <f t="shared" si="285"/>
        <v>3.2128514056224895</v>
      </c>
      <c r="K391" s="5">
        <f t="shared" si="285"/>
        <v>72.289156626506028</v>
      </c>
      <c r="L391" s="5">
        <f t="shared" si="285"/>
        <v>23.427041499330656</v>
      </c>
      <c r="M391" s="5">
        <f t="shared" si="286"/>
        <v>100</v>
      </c>
      <c r="N391" s="10"/>
      <c r="O391" s="10"/>
      <c r="P391" s="10"/>
      <c r="Q391" s="10"/>
      <c r="R391" s="10"/>
      <c r="S391" s="10"/>
      <c r="T391" s="10"/>
      <c r="U391" s="10"/>
      <c r="AF391" s="10"/>
      <c r="AG391" s="10"/>
      <c r="AH391" s="10"/>
      <c r="AI391" s="10"/>
      <c r="AJ391" s="10"/>
      <c r="AK391" s="10"/>
    </row>
    <row r="392" spans="2:37" ht="15" customHeight="1" x14ac:dyDescent="0.2">
      <c r="B392" s="45"/>
      <c r="F392" s="37"/>
      <c r="G392" s="10"/>
      <c r="H392" s="10"/>
      <c r="I392" s="10"/>
      <c r="J392" s="10"/>
      <c r="K392" s="10"/>
      <c r="L392" s="10"/>
      <c r="M392" s="10"/>
      <c r="N392" s="10"/>
      <c r="O392" s="10"/>
      <c r="P392" s="10"/>
      <c r="Q392" s="10"/>
      <c r="R392" s="10"/>
      <c r="S392" s="10"/>
      <c r="T392" s="10"/>
      <c r="U392" s="10"/>
      <c r="AF392" s="10"/>
      <c r="AG392" s="10"/>
      <c r="AH392" s="10"/>
      <c r="AI392" s="10"/>
      <c r="AJ392" s="10"/>
      <c r="AK392" s="10"/>
    </row>
    <row r="393" spans="2:37" ht="15" customHeight="1" x14ac:dyDescent="0.2">
      <c r="B393" s="42" t="s">
        <v>500</v>
      </c>
      <c r="C393" s="43"/>
      <c r="D393" s="21"/>
      <c r="E393" s="21"/>
      <c r="F393" s="21"/>
      <c r="G393" s="21"/>
      <c r="H393" s="22"/>
      <c r="I393" s="61" t="s">
        <v>270</v>
      </c>
      <c r="J393" s="94" t="s">
        <v>271</v>
      </c>
      <c r="K393" s="61" t="s">
        <v>501</v>
      </c>
      <c r="L393" s="62" t="s">
        <v>0</v>
      </c>
      <c r="M393" s="61" t="s">
        <v>4</v>
      </c>
      <c r="N393" s="10"/>
      <c r="O393" s="10"/>
      <c r="P393" s="10"/>
      <c r="Q393" s="10"/>
      <c r="R393" s="10"/>
      <c r="S393" s="10"/>
      <c r="T393" s="10"/>
      <c r="U393" s="10"/>
      <c r="AF393" s="10"/>
      <c r="AG393" s="10"/>
      <c r="AH393" s="10"/>
      <c r="AI393" s="10"/>
      <c r="AJ393" s="10"/>
      <c r="AK393" s="10"/>
    </row>
    <row r="394" spans="2:37" ht="15" customHeight="1" x14ac:dyDescent="0.2">
      <c r="B394" s="134" t="s">
        <v>2</v>
      </c>
      <c r="C394" s="47" t="s">
        <v>399</v>
      </c>
      <c r="H394" s="149"/>
      <c r="I394" s="7">
        <v>47</v>
      </c>
      <c r="J394" s="7">
        <v>34</v>
      </c>
      <c r="K394" s="7">
        <v>709</v>
      </c>
      <c r="L394" s="7">
        <v>54</v>
      </c>
      <c r="M394" s="7">
        <f t="shared" ref="M394:M417" si="287">SUM(I394:L394)</f>
        <v>844</v>
      </c>
      <c r="N394" s="10"/>
      <c r="O394" s="10"/>
      <c r="P394" s="10"/>
      <c r="Q394" s="10"/>
      <c r="R394" s="10"/>
      <c r="S394" s="10"/>
      <c r="T394" s="10"/>
      <c r="U394" s="10"/>
      <c r="AF394" s="10"/>
      <c r="AG394" s="10"/>
      <c r="AH394" s="10"/>
      <c r="AI394" s="10"/>
      <c r="AJ394" s="10"/>
      <c r="AK394" s="10"/>
    </row>
    <row r="395" spans="2:37" ht="15" customHeight="1" x14ac:dyDescent="0.2">
      <c r="B395" s="135"/>
      <c r="C395" s="58" t="s">
        <v>400</v>
      </c>
      <c r="H395" s="149"/>
      <c r="I395" s="8">
        <v>27</v>
      </c>
      <c r="J395" s="8">
        <v>21</v>
      </c>
      <c r="K395" s="8">
        <v>735</v>
      </c>
      <c r="L395" s="8">
        <v>61</v>
      </c>
      <c r="M395" s="8">
        <f t="shared" si="287"/>
        <v>844</v>
      </c>
      <c r="N395" s="10"/>
      <c r="O395" s="10"/>
      <c r="P395" s="10"/>
      <c r="Q395" s="10"/>
      <c r="R395" s="10"/>
      <c r="S395" s="10"/>
      <c r="T395" s="10"/>
      <c r="U395" s="10"/>
      <c r="AF395" s="10"/>
      <c r="AG395" s="10"/>
      <c r="AH395" s="10"/>
      <c r="AI395" s="10"/>
      <c r="AJ395" s="10"/>
      <c r="AK395" s="10"/>
    </row>
    <row r="396" spans="2:37" ht="15" customHeight="1" x14ac:dyDescent="0.2">
      <c r="B396" s="135"/>
      <c r="C396" s="58" t="s">
        <v>401</v>
      </c>
      <c r="H396" s="149"/>
      <c r="I396" s="8">
        <v>22</v>
      </c>
      <c r="J396" s="8">
        <v>21</v>
      </c>
      <c r="K396" s="8">
        <v>739</v>
      </c>
      <c r="L396" s="8">
        <v>62</v>
      </c>
      <c r="M396" s="8">
        <f t="shared" si="287"/>
        <v>844</v>
      </c>
      <c r="N396" s="10"/>
      <c r="O396" s="10"/>
      <c r="P396" s="10"/>
      <c r="Q396" s="10"/>
      <c r="R396" s="10"/>
      <c r="S396" s="10"/>
      <c r="T396" s="10"/>
      <c r="U396" s="10"/>
      <c r="AF396" s="10"/>
      <c r="AG396" s="10"/>
      <c r="AH396" s="10"/>
      <c r="AI396" s="10"/>
      <c r="AJ396" s="10"/>
      <c r="AK396" s="10"/>
    </row>
    <row r="397" spans="2:37" ht="15" customHeight="1" x14ac:dyDescent="0.2">
      <c r="B397" s="135"/>
      <c r="C397" s="58" t="s">
        <v>402</v>
      </c>
      <c r="H397" s="149"/>
      <c r="I397" s="8">
        <v>79</v>
      </c>
      <c r="J397" s="8">
        <v>40</v>
      </c>
      <c r="K397" s="8">
        <v>686</v>
      </c>
      <c r="L397" s="8">
        <v>39</v>
      </c>
      <c r="M397" s="8">
        <f t="shared" si="287"/>
        <v>844</v>
      </c>
      <c r="N397" s="10"/>
      <c r="O397" s="10"/>
      <c r="P397" s="10"/>
      <c r="Q397" s="10"/>
      <c r="R397" s="10"/>
      <c r="S397" s="10"/>
      <c r="T397" s="10"/>
      <c r="U397" s="10"/>
      <c r="AF397" s="10"/>
      <c r="AG397" s="10"/>
      <c r="AH397" s="10"/>
      <c r="AI397" s="10"/>
      <c r="AJ397" s="10"/>
      <c r="AK397" s="10"/>
    </row>
    <row r="398" spans="2:37" ht="15" customHeight="1" x14ac:dyDescent="0.2">
      <c r="B398" s="135"/>
      <c r="C398" s="58" t="s">
        <v>403</v>
      </c>
      <c r="H398" s="149"/>
      <c r="I398" s="8">
        <v>29</v>
      </c>
      <c r="J398" s="8">
        <v>19</v>
      </c>
      <c r="K398" s="8">
        <v>740</v>
      </c>
      <c r="L398" s="8">
        <v>56</v>
      </c>
      <c r="M398" s="8">
        <f t="shared" si="287"/>
        <v>844</v>
      </c>
      <c r="N398" s="10"/>
      <c r="O398" s="10"/>
      <c r="P398" s="10"/>
      <c r="Q398" s="10"/>
      <c r="R398" s="10"/>
      <c r="S398" s="10"/>
      <c r="T398" s="10"/>
      <c r="U398" s="10"/>
      <c r="AF398" s="10"/>
      <c r="AG398" s="10"/>
      <c r="AH398" s="10"/>
      <c r="AI398" s="10"/>
      <c r="AJ398" s="10"/>
      <c r="AK398" s="10"/>
    </row>
    <row r="399" spans="2:37" ht="15" customHeight="1" x14ac:dyDescent="0.2">
      <c r="B399" s="136"/>
      <c r="C399" s="58" t="s">
        <v>404</v>
      </c>
      <c r="H399" s="149"/>
      <c r="I399" s="8">
        <v>9</v>
      </c>
      <c r="J399" s="8">
        <v>13</v>
      </c>
      <c r="K399" s="8">
        <v>759</v>
      </c>
      <c r="L399" s="8">
        <v>63</v>
      </c>
      <c r="M399" s="8">
        <f t="shared" si="287"/>
        <v>844</v>
      </c>
      <c r="N399" s="10"/>
      <c r="O399" s="10"/>
      <c r="P399" s="10"/>
      <c r="Q399" s="10"/>
      <c r="R399" s="10"/>
      <c r="S399" s="10"/>
      <c r="T399" s="10"/>
      <c r="U399" s="10"/>
      <c r="AF399" s="10"/>
      <c r="AG399" s="10"/>
      <c r="AH399" s="10"/>
      <c r="AI399" s="10"/>
      <c r="AJ399" s="10"/>
      <c r="AK399" s="10"/>
    </row>
    <row r="400" spans="2:37" ht="15" customHeight="1" x14ac:dyDescent="0.2">
      <c r="B400" s="135"/>
      <c r="C400" s="58" t="s">
        <v>405</v>
      </c>
      <c r="H400" s="149"/>
      <c r="I400" s="8">
        <v>4</v>
      </c>
      <c r="J400" s="8">
        <v>1</v>
      </c>
      <c r="K400" s="8">
        <v>771</v>
      </c>
      <c r="L400" s="8">
        <v>68</v>
      </c>
      <c r="M400" s="8">
        <f t="shared" si="287"/>
        <v>844</v>
      </c>
      <c r="N400" s="10"/>
      <c r="O400" s="10"/>
      <c r="P400" s="10"/>
      <c r="Q400" s="10"/>
      <c r="R400" s="10"/>
      <c r="S400" s="10"/>
      <c r="T400" s="10"/>
      <c r="U400" s="10"/>
      <c r="AF400" s="10"/>
      <c r="AG400" s="10"/>
      <c r="AH400" s="10"/>
      <c r="AI400" s="10"/>
      <c r="AJ400" s="10"/>
      <c r="AK400" s="10"/>
    </row>
    <row r="401" spans="2:37" ht="15" customHeight="1" x14ac:dyDescent="0.2">
      <c r="B401" s="135"/>
      <c r="C401" s="58" t="s">
        <v>406</v>
      </c>
      <c r="H401" s="149"/>
      <c r="I401" s="8">
        <v>8</v>
      </c>
      <c r="J401" s="8">
        <v>24</v>
      </c>
      <c r="K401" s="8">
        <v>746</v>
      </c>
      <c r="L401" s="8">
        <v>66</v>
      </c>
      <c r="M401" s="8">
        <f t="shared" si="287"/>
        <v>844</v>
      </c>
      <c r="N401" s="10"/>
      <c r="O401" s="10"/>
      <c r="P401" s="10"/>
      <c r="Q401" s="10"/>
      <c r="R401" s="10"/>
      <c r="S401" s="10"/>
      <c r="T401" s="10"/>
      <c r="U401" s="10"/>
      <c r="AF401" s="10"/>
      <c r="AG401" s="10"/>
      <c r="AH401" s="10"/>
      <c r="AI401" s="10"/>
      <c r="AJ401" s="10"/>
      <c r="AK401" s="10"/>
    </row>
    <row r="402" spans="2:37" ht="15" customHeight="1" x14ac:dyDescent="0.2">
      <c r="B402" s="135"/>
      <c r="C402" s="58" t="s">
        <v>407</v>
      </c>
      <c r="H402" s="149"/>
      <c r="I402" s="8">
        <v>8</v>
      </c>
      <c r="J402" s="8">
        <v>5</v>
      </c>
      <c r="K402" s="8">
        <v>764</v>
      </c>
      <c r="L402" s="8">
        <v>67</v>
      </c>
      <c r="M402" s="8">
        <f t="shared" si="287"/>
        <v>844</v>
      </c>
      <c r="N402" s="10"/>
      <c r="O402" s="10"/>
      <c r="P402" s="10"/>
      <c r="Q402" s="10"/>
      <c r="R402" s="10"/>
      <c r="S402" s="10"/>
      <c r="T402" s="10"/>
      <c r="U402" s="10"/>
      <c r="AF402" s="10"/>
      <c r="AG402" s="10"/>
      <c r="AH402" s="10"/>
      <c r="AI402" s="10"/>
      <c r="AJ402" s="10"/>
      <c r="AK402" s="10"/>
    </row>
    <row r="403" spans="2:37" ht="15" customHeight="1" x14ac:dyDescent="0.2">
      <c r="B403" s="135"/>
      <c r="C403" s="58" t="s">
        <v>408</v>
      </c>
      <c r="H403" s="149"/>
      <c r="I403" s="8">
        <v>28</v>
      </c>
      <c r="J403" s="8">
        <v>17</v>
      </c>
      <c r="K403" s="8">
        <v>734</v>
      </c>
      <c r="L403" s="8">
        <v>65</v>
      </c>
      <c r="M403" s="8">
        <f t="shared" si="287"/>
        <v>844</v>
      </c>
      <c r="N403" s="10"/>
      <c r="O403" s="10"/>
      <c r="P403" s="10"/>
      <c r="Q403" s="10"/>
      <c r="R403" s="10"/>
      <c r="S403" s="10"/>
      <c r="T403" s="10"/>
      <c r="U403" s="10"/>
      <c r="AF403" s="10"/>
      <c r="AG403" s="10"/>
      <c r="AH403" s="10"/>
      <c r="AI403" s="10"/>
      <c r="AJ403" s="10"/>
      <c r="AK403" s="10"/>
    </row>
    <row r="404" spans="2:37" ht="15" customHeight="1" x14ac:dyDescent="0.2">
      <c r="B404" s="135"/>
      <c r="C404" s="58" t="s">
        <v>409</v>
      </c>
      <c r="H404" s="149"/>
      <c r="I404" s="8">
        <v>3</v>
      </c>
      <c r="J404" s="8">
        <v>10</v>
      </c>
      <c r="K404" s="8">
        <v>766</v>
      </c>
      <c r="L404" s="8">
        <v>65</v>
      </c>
      <c r="M404" s="8">
        <f t="shared" si="287"/>
        <v>844</v>
      </c>
      <c r="N404" s="10"/>
      <c r="O404" s="10"/>
      <c r="P404" s="10"/>
      <c r="Q404" s="10"/>
      <c r="R404" s="10"/>
      <c r="S404" s="10"/>
      <c r="T404" s="10"/>
      <c r="U404" s="10"/>
      <c r="AF404" s="10"/>
      <c r="AG404" s="10"/>
      <c r="AH404" s="10"/>
      <c r="AI404" s="10"/>
      <c r="AJ404" s="10"/>
      <c r="AK404" s="10"/>
    </row>
    <row r="405" spans="2:37" ht="15" customHeight="1" x14ac:dyDescent="0.2">
      <c r="B405" s="137"/>
      <c r="C405" s="48" t="s">
        <v>410</v>
      </c>
      <c r="D405" s="28"/>
      <c r="E405" s="28"/>
      <c r="F405" s="28"/>
      <c r="G405" s="28"/>
      <c r="H405" s="101"/>
      <c r="I405" s="9">
        <v>7</v>
      </c>
      <c r="J405" s="9">
        <v>31</v>
      </c>
      <c r="K405" s="9">
        <v>741</v>
      </c>
      <c r="L405" s="9">
        <v>65</v>
      </c>
      <c r="M405" s="9">
        <f t="shared" si="287"/>
        <v>844</v>
      </c>
      <c r="N405" s="10"/>
      <c r="O405" s="10"/>
      <c r="P405" s="10"/>
      <c r="Q405" s="10"/>
      <c r="R405" s="10"/>
      <c r="S405" s="10"/>
      <c r="T405" s="10"/>
      <c r="U405" s="10"/>
      <c r="AF405" s="10"/>
      <c r="AG405" s="10"/>
      <c r="AH405" s="10"/>
      <c r="AI405" s="10"/>
      <c r="AJ405" s="10"/>
      <c r="AK405" s="10"/>
    </row>
    <row r="406" spans="2:37" ht="15" customHeight="1" x14ac:dyDescent="0.2">
      <c r="B406" s="134" t="s">
        <v>3</v>
      </c>
      <c r="C406" s="47" t="s">
        <v>399</v>
      </c>
      <c r="H406" s="13">
        <f>M394</f>
        <v>844</v>
      </c>
      <c r="I406" s="3">
        <f t="shared" ref="I406:L417" si="288">IF($H406=0,0,I394/$H406*100)</f>
        <v>5.5687203791469191</v>
      </c>
      <c r="J406" s="3">
        <f t="shared" si="288"/>
        <v>4.028436018957346</v>
      </c>
      <c r="K406" s="3">
        <f t="shared" si="288"/>
        <v>84.004739336492889</v>
      </c>
      <c r="L406" s="3">
        <f t="shared" si="288"/>
        <v>6.3981042654028428</v>
      </c>
      <c r="M406" s="3">
        <f t="shared" si="287"/>
        <v>100</v>
      </c>
      <c r="N406" s="10"/>
      <c r="O406" s="10"/>
      <c r="P406" s="10"/>
      <c r="Q406" s="10"/>
      <c r="R406" s="10"/>
      <c r="S406" s="10"/>
      <c r="T406" s="10"/>
      <c r="U406" s="10"/>
      <c r="AF406" s="10"/>
      <c r="AG406" s="10"/>
      <c r="AH406" s="10"/>
      <c r="AI406" s="10"/>
      <c r="AJ406" s="10"/>
      <c r="AK406" s="10"/>
    </row>
    <row r="407" spans="2:37" ht="15" customHeight="1" x14ac:dyDescent="0.2">
      <c r="B407" s="135"/>
      <c r="C407" s="58" t="s">
        <v>400</v>
      </c>
      <c r="H407" s="13">
        <f t="shared" ref="H407:H417" si="289">M395</f>
        <v>844</v>
      </c>
      <c r="I407" s="4">
        <f t="shared" si="288"/>
        <v>3.1990521327014214</v>
      </c>
      <c r="J407" s="4">
        <f t="shared" si="288"/>
        <v>2.4881516587677726</v>
      </c>
      <c r="K407" s="4">
        <f t="shared" si="288"/>
        <v>87.085308056872037</v>
      </c>
      <c r="L407" s="4">
        <f t="shared" si="288"/>
        <v>7.2274881516587675</v>
      </c>
      <c r="M407" s="4">
        <f t="shared" si="287"/>
        <v>99.999999999999986</v>
      </c>
      <c r="N407" s="10"/>
      <c r="O407" s="10"/>
      <c r="P407" s="10"/>
      <c r="Q407" s="10"/>
      <c r="R407" s="10"/>
      <c r="S407" s="10"/>
      <c r="T407" s="10"/>
      <c r="U407" s="10"/>
      <c r="AF407" s="10"/>
      <c r="AG407" s="10"/>
      <c r="AH407" s="10"/>
      <c r="AI407" s="10"/>
      <c r="AJ407" s="10"/>
      <c r="AK407" s="10"/>
    </row>
    <row r="408" spans="2:37" ht="15" customHeight="1" x14ac:dyDescent="0.2">
      <c r="B408" s="135"/>
      <c r="C408" s="58" t="s">
        <v>401</v>
      </c>
      <c r="H408" s="13">
        <f t="shared" si="289"/>
        <v>844</v>
      </c>
      <c r="I408" s="4">
        <f t="shared" si="288"/>
        <v>2.6066350710900474</v>
      </c>
      <c r="J408" s="4">
        <f t="shared" si="288"/>
        <v>2.4881516587677726</v>
      </c>
      <c r="K408" s="4">
        <f t="shared" si="288"/>
        <v>87.559241706161146</v>
      </c>
      <c r="L408" s="4">
        <f t="shared" si="288"/>
        <v>7.3459715639810419</v>
      </c>
      <c r="M408" s="4">
        <f t="shared" si="287"/>
        <v>100</v>
      </c>
      <c r="N408" s="10"/>
      <c r="O408" s="10"/>
      <c r="P408" s="10"/>
      <c r="Q408" s="10"/>
      <c r="R408" s="10"/>
      <c r="S408" s="10"/>
      <c r="T408" s="10"/>
      <c r="U408" s="10"/>
      <c r="AF408" s="10"/>
      <c r="AG408" s="10"/>
      <c r="AH408" s="10"/>
      <c r="AI408" s="10"/>
      <c r="AJ408" s="10"/>
      <c r="AK408" s="10"/>
    </row>
    <row r="409" spans="2:37" ht="15" customHeight="1" x14ac:dyDescent="0.2">
      <c r="B409" s="135"/>
      <c r="C409" s="58" t="s">
        <v>402</v>
      </c>
      <c r="H409" s="13">
        <f t="shared" si="289"/>
        <v>844</v>
      </c>
      <c r="I409" s="4">
        <f t="shared" si="288"/>
        <v>9.3601895734597154</v>
      </c>
      <c r="J409" s="4">
        <f t="shared" si="288"/>
        <v>4.7393364928909953</v>
      </c>
      <c r="K409" s="4">
        <f t="shared" si="288"/>
        <v>81.279620853080573</v>
      </c>
      <c r="L409" s="4">
        <f t="shared" si="288"/>
        <v>4.62085308056872</v>
      </c>
      <c r="M409" s="4">
        <f t="shared" si="287"/>
        <v>100</v>
      </c>
      <c r="N409" s="10"/>
      <c r="O409" s="10"/>
      <c r="P409" s="10"/>
      <c r="Q409" s="10"/>
      <c r="R409" s="10"/>
      <c r="S409" s="10"/>
      <c r="T409" s="10"/>
      <c r="U409" s="10"/>
      <c r="AF409" s="10"/>
      <c r="AG409" s="10"/>
      <c r="AH409" s="10"/>
      <c r="AI409" s="10"/>
      <c r="AJ409" s="10"/>
      <c r="AK409" s="10"/>
    </row>
    <row r="410" spans="2:37" ht="15" customHeight="1" x14ac:dyDescent="0.2">
      <c r="B410" s="135"/>
      <c r="C410" s="58" t="s">
        <v>403</v>
      </c>
      <c r="H410" s="13">
        <f t="shared" si="289"/>
        <v>844</v>
      </c>
      <c r="I410" s="4">
        <f t="shared" si="288"/>
        <v>3.4360189573459716</v>
      </c>
      <c r="J410" s="4">
        <f t="shared" si="288"/>
        <v>2.2511848341232228</v>
      </c>
      <c r="K410" s="4">
        <f t="shared" si="288"/>
        <v>87.677725118483409</v>
      </c>
      <c r="L410" s="4">
        <f t="shared" si="288"/>
        <v>6.6350710900473935</v>
      </c>
      <c r="M410" s="4">
        <f t="shared" si="287"/>
        <v>99.999999999999986</v>
      </c>
      <c r="N410" s="10"/>
      <c r="O410" s="10"/>
      <c r="P410" s="10"/>
      <c r="Q410" s="10"/>
      <c r="R410" s="10"/>
      <c r="S410" s="10"/>
      <c r="T410" s="10"/>
      <c r="U410" s="10"/>
      <c r="AF410" s="10"/>
      <c r="AG410" s="10"/>
      <c r="AH410" s="10"/>
      <c r="AI410" s="10"/>
      <c r="AJ410" s="10"/>
      <c r="AK410" s="10"/>
    </row>
    <row r="411" spans="2:37" ht="15" customHeight="1" x14ac:dyDescent="0.2">
      <c r="B411" s="136"/>
      <c r="C411" s="58" t="s">
        <v>404</v>
      </c>
      <c r="H411" s="13">
        <f t="shared" si="289"/>
        <v>844</v>
      </c>
      <c r="I411" s="4">
        <f t="shared" si="288"/>
        <v>1.066350710900474</v>
      </c>
      <c r="J411" s="4">
        <f t="shared" si="288"/>
        <v>1.5402843601895735</v>
      </c>
      <c r="K411" s="4">
        <f t="shared" si="288"/>
        <v>89.928909952606645</v>
      </c>
      <c r="L411" s="4">
        <f t="shared" si="288"/>
        <v>7.4644549763033172</v>
      </c>
      <c r="M411" s="4">
        <f t="shared" si="287"/>
        <v>100.00000000000001</v>
      </c>
      <c r="N411" s="10"/>
      <c r="O411" s="10"/>
      <c r="P411" s="10"/>
      <c r="Q411" s="10"/>
      <c r="R411" s="10"/>
      <c r="S411" s="10"/>
      <c r="T411" s="10"/>
      <c r="U411" s="10"/>
      <c r="AF411" s="10"/>
      <c r="AG411" s="10"/>
      <c r="AH411" s="10"/>
      <c r="AI411" s="10"/>
      <c r="AJ411" s="10"/>
      <c r="AK411" s="10"/>
    </row>
    <row r="412" spans="2:37" ht="15" customHeight="1" x14ac:dyDescent="0.2">
      <c r="B412" s="135"/>
      <c r="C412" s="58" t="s">
        <v>405</v>
      </c>
      <c r="H412" s="13">
        <f t="shared" si="289"/>
        <v>844</v>
      </c>
      <c r="I412" s="4">
        <f t="shared" si="288"/>
        <v>0.47393364928909953</v>
      </c>
      <c r="J412" s="4">
        <f t="shared" si="288"/>
        <v>0.11848341232227488</v>
      </c>
      <c r="K412" s="4">
        <f t="shared" si="288"/>
        <v>91.350710900473928</v>
      </c>
      <c r="L412" s="4">
        <f t="shared" si="288"/>
        <v>8.0568720379146921</v>
      </c>
      <c r="M412" s="4">
        <f t="shared" si="287"/>
        <v>99.999999999999986</v>
      </c>
      <c r="N412" s="10"/>
      <c r="O412" s="10"/>
      <c r="P412" s="10"/>
      <c r="Q412" s="10"/>
      <c r="R412" s="10"/>
      <c r="S412" s="10"/>
      <c r="T412" s="10"/>
      <c r="U412" s="10"/>
      <c r="AF412" s="10"/>
      <c r="AG412" s="10"/>
      <c r="AH412" s="10"/>
      <c r="AI412" s="10"/>
      <c r="AJ412" s="10"/>
      <c r="AK412" s="10"/>
    </row>
    <row r="413" spans="2:37" ht="15" customHeight="1" x14ac:dyDescent="0.2">
      <c r="B413" s="135"/>
      <c r="C413" s="58" t="s">
        <v>406</v>
      </c>
      <c r="H413" s="13">
        <f t="shared" si="289"/>
        <v>844</v>
      </c>
      <c r="I413" s="4">
        <f t="shared" si="288"/>
        <v>0.94786729857819907</v>
      </c>
      <c r="J413" s="4">
        <f t="shared" si="288"/>
        <v>2.8436018957345972</v>
      </c>
      <c r="K413" s="4">
        <f t="shared" si="288"/>
        <v>88.388625592417057</v>
      </c>
      <c r="L413" s="4">
        <f t="shared" si="288"/>
        <v>7.8199052132701423</v>
      </c>
      <c r="M413" s="4">
        <f t="shared" si="287"/>
        <v>100</v>
      </c>
      <c r="N413" s="10"/>
      <c r="O413" s="10"/>
      <c r="P413" s="10"/>
      <c r="Q413" s="10"/>
      <c r="R413" s="10"/>
      <c r="S413" s="10"/>
      <c r="T413" s="10"/>
      <c r="U413" s="10"/>
      <c r="AF413" s="10"/>
      <c r="AG413" s="10"/>
      <c r="AH413" s="10"/>
      <c r="AI413" s="10"/>
      <c r="AJ413" s="10"/>
      <c r="AK413" s="10"/>
    </row>
    <row r="414" spans="2:37" ht="15" customHeight="1" x14ac:dyDescent="0.2">
      <c r="B414" s="135"/>
      <c r="C414" s="58" t="s">
        <v>407</v>
      </c>
      <c r="H414" s="13">
        <f t="shared" si="289"/>
        <v>844</v>
      </c>
      <c r="I414" s="4">
        <f t="shared" si="288"/>
        <v>0.94786729857819907</v>
      </c>
      <c r="J414" s="4">
        <f t="shared" si="288"/>
        <v>0.59241706161137442</v>
      </c>
      <c r="K414" s="4">
        <f t="shared" si="288"/>
        <v>90.521327014218016</v>
      </c>
      <c r="L414" s="4">
        <f t="shared" si="288"/>
        <v>7.9383886255924168</v>
      </c>
      <c r="M414" s="4">
        <f t="shared" si="287"/>
        <v>100</v>
      </c>
      <c r="N414" s="10"/>
      <c r="O414" s="10"/>
      <c r="P414" s="10"/>
      <c r="Q414" s="10"/>
      <c r="R414" s="10"/>
      <c r="S414" s="10"/>
      <c r="T414" s="10"/>
      <c r="U414" s="10"/>
      <c r="AF414" s="10"/>
      <c r="AG414" s="10"/>
      <c r="AH414" s="10"/>
      <c r="AI414" s="10"/>
      <c r="AJ414" s="10"/>
      <c r="AK414" s="10"/>
    </row>
    <row r="415" spans="2:37" ht="15" customHeight="1" x14ac:dyDescent="0.2">
      <c r="B415" s="135"/>
      <c r="C415" s="58" t="s">
        <v>408</v>
      </c>
      <c r="H415" s="13">
        <f t="shared" si="289"/>
        <v>844</v>
      </c>
      <c r="I415" s="4">
        <f t="shared" si="288"/>
        <v>3.3175355450236967</v>
      </c>
      <c r="J415" s="4">
        <f t="shared" si="288"/>
        <v>2.014218009478673</v>
      </c>
      <c r="K415" s="4">
        <f t="shared" si="288"/>
        <v>86.966824644549774</v>
      </c>
      <c r="L415" s="4">
        <f t="shared" si="288"/>
        <v>7.7014218009478679</v>
      </c>
      <c r="M415" s="4">
        <f t="shared" si="287"/>
        <v>100.00000000000001</v>
      </c>
      <c r="N415" s="10"/>
      <c r="O415" s="10"/>
      <c r="P415" s="10"/>
      <c r="Q415" s="10"/>
      <c r="R415" s="10"/>
      <c r="S415" s="10"/>
      <c r="T415" s="10"/>
      <c r="U415" s="10"/>
      <c r="AF415" s="10"/>
      <c r="AG415" s="10"/>
      <c r="AH415" s="10"/>
      <c r="AI415" s="10"/>
      <c r="AJ415" s="10"/>
      <c r="AK415" s="10"/>
    </row>
    <row r="416" spans="2:37" ht="15" customHeight="1" x14ac:dyDescent="0.2">
      <c r="B416" s="135"/>
      <c r="C416" s="58" t="s">
        <v>409</v>
      </c>
      <c r="H416" s="13">
        <f t="shared" si="289"/>
        <v>844</v>
      </c>
      <c r="I416" s="4">
        <f t="shared" si="288"/>
        <v>0.35545023696682465</v>
      </c>
      <c r="J416" s="4">
        <f t="shared" si="288"/>
        <v>1.1848341232227488</v>
      </c>
      <c r="K416" s="4">
        <f t="shared" si="288"/>
        <v>90.758293838862556</v>
      </c>
      <c r="L416" s="4">
        <f t="shared" si="288"/>
        <v>7.7014218009478679</v>
      </c>
      <c r="M416" s="4">
        <f t="shared" si="287"/>
        <v>100</v>
      </c>
      <c r="N416" s="10"/>
      <c r="O416" s="10"/>
      <c r="P416" s="10"/>
      <c r="Q416" s="10"/>
      <c r="R416" s="10"/>
      <c r="S416" s="10"/>
      <c r="T416" s="10"/>
      <c r="U416" s="10"/>
      <c r="AF416" s="10"/>
      <c r="AG416" s="10"/>
      <c r="AH416" s="10"/>
      <c r="AI416" s="10"/>
      <c r="AJ416" s="10"/>
      <c r="AK416" s="10"/>
    </row>
    <row r="417" spans="1:37" ht="15" customHeight="1" x14ac:dyDescent="0.2">
      <c r="B417" s="137"/>
      <c r="C417" s="48" t="s">
        <v>410</v>
      </c>
      <c r="D417" s="28"/>
      <c r="E417" s="28"/>
      <c r="F417" s="28"/>
      <c r="G417" s="28"/>
      <c r="H417" s="14">
        <f t="shared" si="289"/>
        <v>844</v>
      </c>
      <c r="I417" s="5">
        <f t="shared" si="288"/>
        <v>0.82938388625592419</v>
      </c>
      <c r="J417" s="5">
        <f t="shared" si="288"/>
        <v>3.6729857819905209</v>
      </c>
      <c r="K417" s="5">
        <f t="shared" si="288"/>
        <v>87.796208530805686</v>
      </c>
      <c r="L417" s="5">
        <f t="shared" si="288"/>
        <v>7.7014218009478679</v>
      </c>
      <c r="M417" s="5">
        <f t="shared" si="287"/>
        <v>100</v>
      </c>
      <c r="N417" s="10"/>
      <c r="O417" s="10"/>
      <c r="P417" s="10"/>
      <c r="Q417" s="10"/>
      <c r="R417" s="10"/>
      <c r="S417" s="10"/>
      <c r="T417" s="10"/>
      <c r="U417" s="10"/>
      <c r="AF417" s="10"/>
      <c r="AG417" s="10"/>
      <c r="AH417" s="10"/>
      <c r="AI417" s="10"/>
      <c r="AJ417" s="10"/>
      <c r="AK417" s="10"/>
    </row>
    <row r="418" spans="1:37" ht="15" customHeight="1" x14ac:dyDescent="0.2">
      <c r="B418" s="45"/>
      <c r="F418" s="37"/>
      <c r="G418" s="10"/>
      <c r="H418" s="10"/>
      <c r="I418" s="10"/>
      <c r="J418" s="10"/>
      <c r="K418" s="10"/>
      <c r="L418" s="10"/>
      <c r="M418" s="10"/>
      <c r="N418" s="10"/>
      <c r="O418" s="10"/>
      <c r="P418" s="10"/>
      <c r="Q418" s="10"/>
      <c r="R418" s="10"/>
      <c r="S418" s="10"/>
      <c r="T418" s="10"/>
      <c r="U418" s="10"/>
      <c r="AF418" s="10"/>
      <c r="AG418" s="10"/>
      <c r="AH418" s="10"/>
      <c r="AI418" s="10"/>
      <c r="AJ418" s="10"/>
      <c r="AK418" s="10"/>
    </row>
    <row r="419" spans="1:37" ht="15" customHeight="1" x14ac:dyDescent="0.2">
      <c r="A419" s="35" t="s">
        <v>690</v>
      </c>
      <c r="B419" s="45"/>
      <c r="F419" s="37"/>
      <c r="G419" s="10"/>
      <c r="H419" s="10"/>
      <c r="I419" s="10"/>
      <c r="J419" s="10"/>
      <c r="K419" s="10"/>
      <c r="L419" s="10"/>
      <c r="M419" s="10"/>
      <c r="N419" s="10"/>
      <c r="O419" s="10"/>
      <c r="P419" s="10"/>
      <c r="Q419" s="10"/>
      <c r="R419" s="10"/>
      <c r="S419" s="10"/>
      <c r="T419" s="10"/>
      <c r="U419" s="10"/>
      <c r="W419" s="45"/>
      <c r="Z419" s="37"/>
      <c r="AA419" s="10"/>
      <c r="AB419" s="10"/>
      <c r="AC419" s="10"/>
      <c r="AD419" s="10"/>
      <c r="AE419" s="10"/>
      <c r="AF419" s="10"/>
      <c r="AG419" s="10"/>
      <c r="AH419" s="10"/>
      <c r="AI419" s="10"/>
      <c r="AJ419" s="10"/>
      <c r="AK419" s="10"/>
    </row>
    <row r="420" spans="1:37" ht="15" customHeight="1" x14ac:dyDescent="0.2">
      <c r="A420" s="1" t="s">
        <v>691</v>
      </c>
      <c r="B420" s="45"/>
      <c r="C420" s="36"/>
      <c r="D420" s="36"/>
      <c r="E420" s="36"/>
      <c r="F420" s="70"/>
      <c r="G420" s="70"/>
      <c r="H420" s="71"/>
      <c r="I420" s="70"/>
      <c r="W420" s="45"/>
      <c r="Z420" s="37"/>
      <c r="AA420" s="10"/>
      <c r="AB420" s="10"/>
      <c r="AC420" s="10"/>
      <c r="AD420" s="10"/>
      <c r="AE420" s="10"/>
      <c r="AF420" s="10"/>
      <c r="AG420" s="10"/>
    </row>
    <row r="421" spans="1:37" ht="15" customHeight="1" x14ac:dyDescent="0.2">
      <c r="B421" s="42" t="s">
        <v>356</v>
      </c>
      <c r="C421" s="43"/>
      <c r="D421" s="21"/>
      <c r="E421" s="21"/>
      <c r="F421" s="21"/>
      <c r="G421" s="21"/>
      <c r="H421" s="22"/>
      <c r="I421" s="95" t="s">
        <v>322</v>
      </c>
      <c r="J421" s="94" t="s">
        <v>323</v>
      </c>
      <c r="K421" s="62" t="s">
        <v>273</v>
      </c>
      <c r="L421" s="61" t="s">
        <v>274</v>
      </c>
      <c r="W421" s="45"/>
      <c r="Z421" s="37"/>
      <c r="AA421" s="10"/>
      <c r="AB421" s="10"/>
      <c r="AC421" s="10"/>
      <c r="AD421" s="10"/>
      <c r="AE421" s="10"/>
      <c r="AF421" s="10"/>
      <c r="AG421" s="10"/>
    </row>
    <row r="422" spans="1:37" ht="15" customHeight="1" x14ac:dyDescent="0.2">
      <c r="B422" s="134" t="s">
        <v>275</v>
      </c>
      <c r="C422" s="47" t="s">
        <v>399</v>
      </c>
      <c r="H422" s="149"/>
      <c r="I422" s="7">
        <v>166</v>
      </c>
      <c r="J422" s="7">
        <v>5</v>
      </c>
      <c r="K422" s="7">
        <v>19</v>
      </c>
      <c r="L422" s="7">
        <f t="shared" ref="L422:L445" si="290">SUM(I422:K422)</f>
        <v>190</v>
      </c>
      <c r="W422" s="45"/>
      <c r="Z422" s="37"/>
      <c r="AA422" s="10"/>
      <c r="AB422" s="10"/>
      <c r="AC422" s="10"/>
      <c r="AD422" s="10"/>
      <c r="AE422" s="10"/>
      <c r="AF422" s="10"/>
      <c r="AG422" s="10"/>
    </row>
    <row r="423" spans="1:37" ht="15" customHeight="1" x14ac:dyDescent="0.2">
      <c r="B423" s="135"/>
      <c r="C423" s="58" t="s">
        <v>400</v>
      </c>
      <c r="H423" s="149"/>
      <c r="I423" s="8">
        <v>277</v>
      </c>
      <c r="J423" s="8">
        <v>12</v>
      </c>
      <c r="K423" s="8">
        <v>29</v>
      </c>
      <c r="L423" s="8">
        <f t="shared" si="290"/>
        <v>318</v>
      </c>
      <c r="W423" s="45"/>
      <c r="Z423" s="37"/>
      <c r="AA423" s="10"/>
      <c r="AB423" s="10"/>
      <c r="AC423" s="10"/>
      <c r="AD423" s="10"/>
      <c r="AE423" s="10"/>
      <c r="AF423" s="10"/>
      <c r="AG423" s="10"/>
    </row>
    <row r="424" spans="1:37" ht="15" customHeight="1" x14ac:dyDescent="0.2">
      <c r="B424" s="135"/>
      <c r="C424" s="58" t="s">
        <v>401</v>
      </c>
      <c r="H424" s="149"/>
      <c r="I424" s="8">
        <v>107</v>
      </c>
      <c r="J424" s="8">
        <v>10</v>
      </c>
      <c r="K424" s="8">
        <v>13</v>
      </c>
      <c r="L424" s="8">
        <f t="shared" si="290"/>
        <v>130</v>
      </c>
      <c r="W424" s="45"/>
      <c r="Z424" s="37"/>
      <c r="AA424" s="10"/>
      <c r="AB424" s="10"/>
      <c r="AC424" s="10"/>
      <c r="AD424" s="10"/>
      <c r="AE424" s="10"/>
      <c r="AF424" s="10"/>
      <c r="AG424" s="10"/>
    </row>
    <row r="425" spans="1:37" ht="15" customHeight="1" x14ac:dyDescent="0.2">
      <c r="B425" s="135"/>
      <c r="C425" s="58" t="s">
        <v>402</v>
      </c>
      <c r="H425" s="149"/>
      <c r="I425" s="8">
        <v>319</v>
      </c>
      <c r="J425" s="8">
        <v>8</v>
      </c>
      <c r="K425" s="8">
        <v>32</v>
      </c>
      <c r="L425" s="8">
        <f t="shared" si="290"/>
        <v>359</v>
      </c>
      <c r="W425" s="45"/>
      <c r="Z425" s="37"/>
      <c r="AA425" s="10"/>
      <c r="AB425" s="10"/>
      <c r="AC425" s="10"/>
      <c r="AD425" s="10"/>
      <c r="AE425" s="10"/>
      <c r="AF425" s="10"/>
      <c r="AG425" s="10"/>
    </row>
    <row r="426" spans="1:37" ht="15" customHeight="1" x14ac:dyDescent="0.2">
      <c r="B426" s="135"/>
      <c r="C426" s="58" t="s">
        <v>403</v>
      </c>
      <c r="H426" s="149"/>
      <c r="I426" s="8">
        <v>47</v>
      </c>
      <c r="J426" s="8">
        <v>2</v>
      </c>
      <c r="K426" s="8">
        <v>6</v>
      </c>
      <c r="L426" s="8">
        <f t="shared" si="290"/>
        <v>55</v>
      </c>
      <c r="W426" s="45"/>
      <c r="Z426" s="37"/>
      <c r="AA426" s="10"/>
      <c r="AB426" s="10"/>
      <c r="AC426" s="10"/>
      <c r="AD426" s="10"/>
      <c r="AE426" s="10"/>
      <c r="AF426" s="10"/>
      <c r="AG426" s="10"/>
    </row>
    <row r="427" spans="1:37" ht="15" customHeight="1" x14ac:dyDescent="0.2">
      <c r="B427" s="136"/>
      <c r="C427" s="58" t="s">
        <v>404</v>
      </c>
      <c r="H427" s="149"/>
      <c r="I427" s="8">
        <v>46</v>
      </c>
      <c r="J427" s="8">
        <v>3</v>
      </c>
      <c r="K427" s="8">
        <v>4</v>
      </c>
      <c r="L427" s="8">
        <f t="shared" si="290"/>
        <v>53</v>
      </c>
      <c r="W427" s="45"/>
      <c r="Z427" s="37"/>
      <c r="AA427" s="10"/>
      <c r="AB427" s="10"/>
      <c r="AC427" s="10"/>
      <c r="AD427" s="10"/>
      <c r="AE427" s="10"/>
      <c r="AF427" s="10"/>
      <c r="AG427" s="10"/>
    </row>
    <row r="428" spans="1:37" ht="15" customHeight="1" x14ac:dyDescent="0.2">
      <c r="B428" s="135"/>
      <c r="C428" s="58" t="s">
        <v>405</v>
      </c>
      <c r="H428" s="149"/>
      <c r="I428" s="8">
        <v>28</v>
      </c>
      <c r="J428" s="8">
        <v>1</v>
      </c>
      <c r="K428" s="8">
        <v>1</v>
      </c>
      <c r="L428" s="8">
        <f t="shared" si="290"/>
        <v>30</v>
      </c>
      <c r="W428" s="45"/>
      <c r="Z428" s="37"/>
      <c r="AA428" s="10"/>
      <c r="AB428" s="10"/>
      <c r="AC428" s="10"/>
      <c r="AD428" s="10"/>
      <c r="AE428" s="10"/>
      <c r="AF428" s="10"/>
      <c r="AG428" s="10"/>
    </row>
    <row r="429" spans="1:37" ht="15" customHeight="1" x14ac:dyDescent="0.2">
      <c r="B429" s="135"/>
      <c r="C429" s="58" t="s">
        <v>406</v>
      </c>
      <c r="H429" s="149"/>
      <c r="I429" s="8">
        <v>23</v>
      </c>
      <c r="J429" s="8">
        <v>12</v>
      </c>
      <c r="K429" s="8">
        <v>3</v>
      </c>
      <c r="L429" s="8">
        <f t="shared" si="290"/>
        <v>38</v>
      </c>
      <c r="W429" s="45"/>
      <c r="Z429" s="37"/>
      <c r="AA429" s="10"/>
      <c r="AB429" s="10"/>
      <c r="AC429" s="10"/>
      <c r="AD429" s="10"/>
      <c r="AE429" s="10"/>
      <c r="AF429" s="10"/>
      <c r="AG429" s="10"/>
    </row>
    <row r="430" spans="1:37" ht="15" customHeight="1" x14ac:dyDescent="0.2">
      <c r="B430" s="135"/>
      <c r="C430" s="58" t="s">
        <v>407</v>
      </c>
      <c r="H430" s="149"/>
      <c r="I430" s="8">
        <v>15</v>
      </c>
      <c r="J430" s="8">
        <v>4</v>
      </c>
      <c r="K430" s="8">
        <v>0</v>
      </c>
      <c r="L430" s="8">
        <f t="shared" si="290"/>
        <v>19</v>
      </c>
      <c r="M430" s="10"/>
      <c r="N430" s="10"/>
      <c r="O430" s="10"/>
      <c r="P430" s="10"/>
      <c r="Q430" s="10"/>
      <c r="R430" s="10"/>
      <c r="S430" s="10"/>
      <c r="T430" s="10"/>
      <c r="U430" s="10"/>
      <c r="W430" s="45"/>
      <c r="Z430" s="37"/>
      <c r="AA430" s="10"/>
      <c r="AB430" s="10"/>
      <c r="AC430" s="10"/>
      <c r="AD430" s="10"/>
      <c r="AE430" s="10"/>
      <c r="AF430" s="10"/>
      <c r="AG430" s="10"/>
      <c r="AH430" s="10"/>
      <c r="AI430" s="10"/>
      <c r="AJ430" s="10"/>
      <c r="AK430" s="10"/>
    </row>
    <row r="431" spans="1:37" ht="15" customHeight="1" x14ac:dyDescent="0.2">
      <c r="B431" s="135"/>
      <c r="C431" s="58" t="s">
        <v>408</v>
      </c>
      <c r="H431" s="149"/>
      <c r="I431" s="8">
        <v>28</v>
      </c>
      <c r="J431" s="8">
        <v>22</v>
      </c>
      <c r="K431" s="8">
        <v>3</v>
      </c>
      <c r="L431" s="8">
        <f t="shared" si="290"/>
        <v>53</v>
      </c>
      <c r="M431" s="10"/>
      <c r="N431" s="10"/>
      <c r="O431" s="10"/>
      <c r="P431" s="10"/>
      <c r="Q431" s="10"/>
      <c r="R431" s="10"/>
      <c r="S431" s="10"/>
      <c r="T431" s="10"/>
      <c r="U431" s="10"/>
      <c r="W431" s="45"/>
      <c r="Z431" s="37"/>
      <c r="AA431" s="10"/>
      <c r="AB431" s="10"/>
      <c r="AC431" s="10"/>
      <c r="AD431" s="10"/>
      <c r="AE431" s="10"/>
      <c r="AF431" s="10"/>
      <c r="AG431" s="10"/>
      <c r="AH431" s="10"/>
      <c r="AI431" s="10"/>
      <c r="AJ431" s="10"/>
      <c r="AK431" s="10"/>
    </row>
    <row r="432" spans="1:37" ht="15" customHeight="1" x14ac:dyDescent="0.2">
      <c r="B432" s="135"/>
      <c r="C432" s="58" t="s">
        <v>409</v>
      </c>
      <c r="H432" s="149"/>
      <c r="I432" s="8">
        <v>5</v>
      </c>
      <c r="J432" s="8">
        <v>9</v>
      </c>
      <c r="K432" s="8">
        <v>1</v>
      </c>
      <c r="L432" s="8">
        <f t="shared" si="290"/>
        <v>15</v>
      </c>
      <c r="M432" s="10"/>
      <c r="N432" s="10"/>
      <c r="O432" s="10"/>
      <c r="P432" s="10"/>
      <c r="Q432" s="10"/>
      <c r="R432" s="10"/>
      <c r="S432" s="10"/>
      <c r="T432" s="10"/>
      <c r="U432" s="10"/>
      <c r="W432" s="45"/>
      <c r="Z432" s="37"/>
      <c r="AA432" s="10"/>
      <c r="AB432" s="10"/>
      <c r="AC432" s="10"/>
      <c r="AD432" s="10"/>
      <c r="AE432" s="10"/>
      <c r="AF432" s="10"/>
      <c r="AG432" s="10"/>
      <c r="AH432" s="10"/>
      <c r="AI432" s="10"/>
      <c r="AJ432" s="10"/>
      <c r="AK432" s="10"/>
    </row>
    <row r="433" spans="2:37" ht="15" customHeight="1" x14ac:dyDescent="0.2">
      <c r="B433" s="137"/>
      <c r="C433" s="48" t="s">
        <v>410</v>
      </c>
      <c r="D433" s="28"/>
      <c r="E433" s="28"/>
      <c r="F433" s="28"/>
      <c r="G433" s="28"/>
      <c r="H433" s="101"/>
      <c r="I433" s="9">
        <v>9</v>
      </c>
      <c r="J433" s="9">
        <v>38</v>
      </c>
      <c r="K433" s="9">
        <v>1</v>
      </c>
      <c r="L433" s="9">
        <f t="shared" si="290"/>
        <v>48</v>
      </c>
      <c r="M433" s="10"/>
      <c r="N433" s="10"/>
      <c r="O433" s="10"/>
      <c r="P433" s="10"/>
      <c r="Q433" s="10"/>
      <c r="R433" s="10"/>
      <c r="S433" s="10"/>
      <c r="T433" s="10"/>
      <c r="U433" s="10"/>
      <c r="W433" s="45"/>
      <c r="Z433" s="37"/>
      <c r="AA433" s="10"/>
      <c r="AB433" s="10"/>
      <c r="AC433" s="10"/>
      <c r="AD433" s="10"/>
      <c r="AE433" s="10"/>
      <c r="AF433" s="10"/>
      <c r="AG433" s="10"/>
      <c r="AH433" s="10"/>
      <c r="AI433" s="10"/>
      <c r="AJ433" s="10"/>
      <c r="AK433" s="10"/>
    </row>
    <row r="434" spans="2:37" ht="15" customHeight="1" x14ac:dyDescent="0.2">
      <c r="B434" s="172" t="s">
        <v>3</v>
      </c>
      <c r="C434" s="47" t="s">
        <v>399</v>
      </c>
      <c r="H434" s="13">
        <f>SUM(I$263:J$263)</f>
        <v>190</v>
      </c>
      <c r="I434" s="3">
        <f t="shared" ref="I434:K445" si="291">IF($H434=0,0,I422/$H434*100)</f>
        <v>87.368421052631589</v>
      </c>
      <c r="J434" s="3">
        <f t="shared" si="291"/>
        <v>2.6315789473684208</v>
      </c>
      <c r="K434" s="3">
        <f t="shared" si="291"/>
        <v>10</v>
      </c>
      <c r="L434" s="3">
        <f t="shared" si="290"/>
        <v>100.00000000000001</v>
      </c>
      <c r="M434" s="10"/>
      <c r="N434" s="10"/>
      <c r="O434" s="10"/>
      <c r="P434" s="10"/>
      <c r="Q434" s="10"/>
      <c r="R434" s="10"/>
      <c r="S434" s="10"/>
      <c r="T434" s="10"/>
      <c r="U434" s="10"/>
      <c r="W434" s="45"/>
      <c r="Z434" s="37"/>
      <c r="AA434" s="10"/>
      <c r="AB434" s="10"/>
      <c r="AC434" s="10"/>
      <c r="AD434" s="10"/>
      <c r="AE434" s="10"/>
      <c r="AF434" s="10"/>
      <c r="AG434" s="10"/>
      <c r="AH434" s="10"/>
      <c r="AI434" s="10"/>
      <c r="AJ434" s="10"/>
      <c r="AK434" s="10"/>
    </row>
    <row r="435" spans="2:37" ht="15" customHeight="1" x14ac:dyDescent="0.2">
      <c r="B435" s="173"/>
      <c r="C435" s="58" t="s">
        <v>400</v>
      </c>
      <c r="H435" s="13">
        <f>SUM(I$264:J$264)</f>
        <v>318</v>
      </c>
      <c r="I435" s="4">
        <f t="shared" si="291"/>
        <v>87.106918238993714</v>
      </c>
      <c r="J435" s="4">
        <f t="shared" si="291"/>
        <v>3.7735849056603774</v>
      </c>
      <c r="K435" s="4">
        <f t="shared" si="291"/>
        <v>9.1194968553459113</v>
      </c>
      <c r="L435" s="4">
        <f t="shared" si="290"/>
        <v>100</v>
      </c>
      <c r="M435" s="10"/>
      <c r="N435" s="10"/>
      <c r="O435" s="10"/>
      <c r="P435" s="10"/>
      <c r="Q435" s="10"/>
      <c r="R435" s="10"/>
      <c r="S435" s="10"/>
      <c r="T435" s="10"/>
      <c r="U435" s="10"/>
      <c r="W435" s="45"/>
      <c r="Z435" s="37"/>
      <c r="AA435" s="10"/>
      <c r="AB435" s="10"/>
      <c r="AC435" s="10"/>
      <c r="AD435" s="10"/>
      <c r="AE435" s="10"/>
      <c r="AF435" s="10"/>
      <c r="AG435" s="10"/>
      <c r="AH435" s="10"/>
      <c r="AI435" s="10"/>
      <c r="AJ435" s="10"/>
      <c r="AK435" s="10"/>
    </row>
    <row r="436" spans="2:37" ht="15" customHeight="1" x14ac:dyDescent="0.2">
      <c r="B436" s="173"/>
      <c r="C436" s="58" t="s">
        <v>401</v>
      </c>
      <c r="H436" s="13">
        <f>SUM(I$265:J$265)</f>
        <v>130</v>
      </c>
      <c r="I436" s="4">
        <f t="shared" si="291"/>
        <v>82.307692307692307</v>
      </c>
      <c r="J436" s="4">
        <f t="shared" si="291"/>
        <v>7.6923076923076925</v>
      </c>
      <c r="K436" s="4">
        <f t="shared" si="291"/>
        <v>10</v>
      </c>
      <c r="L436" s="4">
        <f t="shared" si="290"/>
        <v>100</v>
      </c>
      <c r="M436" s="10"/>
      <c r="N436" s="10"/>
      <c r="O436" s="10"/>
      <c r="P436" s="10"/>
      <c r="Q436" s="10"/>
      <c r="R436" s="10"/>
      <c r="S436" s="10"/>
      <c r="T436" s="10"/>
      <c r="U436" s="10"/>
      <c r="W436" s="45"/>
      <c r="Z436" s="37"/>
      <c r="AA436" s="10"/>
      <c r="AB436" s="10"/>
      <c r="AC436" s="10"/>
      <c r="AD436" s="10"/>
      <c r="AE436" s="10"/>
      <c r="AF436" s="10"/>
      <c r="AG436" s="10"/>
      <c r="AH436" s="10"/>
      <c r="AI436" s="10"/>
      <c r="AJ436" s="10"/>
      <c r="AK436" s="10"/>
    </row>
    <row r="437" spans="2:37" ht="15" customHeight="1" x14ac:dyDescent="0.2">
      <c r="B437" s="173"/>
      <c r="C437" s="58" t="s">
        <v>402</v>
      </c>
      <c r="H437" s="13">
        <f>SUM(I$266:J$266)</f>
        <v>359</v>
      </c>
      <c r="I437" s="4">
        <f t="shared" si="291"/>
        <v>88.85793871866295</v>
      </c>
      <c r="J437" s="4">
        <f t="shared" si="291"/>
        <v>2.2284122562674096</v>
      </c>
      <c r="K437" s="4">
        <f t="shared" si="291"/>
        <v>8.9136490250696383</v>
      </c>
      <c r="L437" s="4">
        <f t="shared" si="290"/>
        <v>100</v>
      </c>
      <c r="M437" s="10"/>
      <c r="N437" s="10"/>
      <c r="O437" s="10"/>
      <c r="P437" s="10"/>
      <c r="Q437" s="10"/>
      <c r="R437" s="10"/>
      <c r="S437" s="10"/>
      <c r="T437" s="10"/>
      <c r="U437" s="10"/>
      <c r="W437" s="45"/>
      <c r="Z437" s="37"/>
      <c r="AA437" s="10"/>
      <c r="AB437" s="10"/>
      <c r="AC437" s="10"/>
      <c r="AD437" s="10"/>
      <c r="AE437" s="10"/>
      <c r="AF437" s="10"/>
      <c r="AG437" s="10"/>
      <c r="AH437" s="10"/>
      <c r="AI437" s="10"/>
      <c r="AJ437" s="10"/>
      <c r="AK437" s="10"/>
    </row>
    <row r="438" spans="2:37" ht="15" customHeight="1" x14ac:dyDescent="0.2">
      <c r="B438" s="173"/>
      <c r="C438" s="58" t="s">
        <v>403</v>
      </c>
      <c r="H438" s="13">
        <f>SUM(I$267:J$267)</f>
        <v>55</v>
      </c>
      <c r="I438" s="4">
        <f t="shared" si="291"/>
        <v>85.454545454545453</v>
      </c>
      <c r="J438" s="4">
        <f t="shared" si="291"/>
        <v>3.6363636363636362</v>
      </c>
      <c r="K438" s="4">
        <f t="shared" si="291"/>
        <v>10.909090909090908</v>
      </c>
      <c r="L438" s="4">
        <f t="shared" si="290"/>
        <v>100</v>
      </c>
      <c r="M438" s="10"/>
      <c r="N438" s="10"/>
      <c r="O438" s="10"/>
      <c r="P438" s="10"/>
      <c r="Q438" s="10"/>
      <c r="R438" s="10"/>
      <c r="S438" s="10"/>
      <c r="T438" s="10"/>
      <c r="U438" s="10"/>
      <c r="W438" s="45"/>
      <c r="Z438" s="37"/>
      <c r="AA438" s="10"/>
      <c r="AB438" s="10"/>
      <c r="AC438" s="10"/>
      <c r="AD438" s="10"/>
      <c r="AE438" s="10"/>
      <c r="AF438" s="10"/>
      <c r="AG438" s="10"/>
      <c r="AH438" s="10"/>
      <c r="AI438" s="10"/>
      <c r="AJ438" s="10"/>
      <c r="AK438" s="10"/>
    </row>
    <row r="439" spans="2:37" ht="15" customHeight="1" x14ac:dyDescent="0.2">
      <c r="B439" s="174"/>
      <c r="C439" s="58" t="s">
        <v>404</v>
      </c>
      <c r="H439" s="13">
        <f>SUM(I$268:J$268)</f>
        <v>53</v>
      </c>
      <c r="I439" s="4">
        <f t="shared" si="291"/>
        <v>86.79245283018868</v>
      </c>
      <c r="J439" s="4">
        <f t="shared" si="291"/>
        <v>5.6603773584905666</v>
      </c>
      <c r="K439" s="4">
        <f t="shared" si="291"/>
        <v>7.5471698113207548</v>
      </c>
      <c r="L439" s="4">
        <f t="shared" si="290"/>
        <v>100</v>
      </c>
      <c r="M439" s="10"/>
      <c r="N439" s="10"/>
      <c r="O439" s="10"/>
      <c r="P439" s="10"/>
      <c r="Q439" s="10"/>
      <c r="R439" s="10"/>
      <c r="S439" s="10"/>
      <c r="T439" s="10"/>
      <c r="U439" s="10"/>
      <c r="W439" s="45"/>
      <c r="Z439" s="37"/>
      <c r="AA439" s="10"/>
      <c r="AB439" s="10"/>
      <c r="AC439" s="10"/>
      <c r="AD439" s="10"/>
      <c r="AE439" s="10"/>
      <c r="AF439" s="10"/>
      <c r="AG439" s="10"/>
      <c r="AH439" s="10"/>
      <c r="AI439" s="10"/>
      <c r="AJ439" s="10"/>
      <c r="AK439" s="10"/>
    </row>
    <row r="440" spans="2:37" ht="15" customHeight="1" x14ac:dyDescent="0.2">
      <c r="B440" s="173"/>
      <c r="C440" s="58" t="s">
        <v>405</v>
      </c>
      <c r="H440" s="13">
        <f>SUM(I$269:J$269)</f>
        <v>30</v>
      </c>
      <c r="I440" s="4">
        <f t="shared" si="291"/>
        <v>93.333333333333329</v>
      </c>
      <c r="J440" s="4">
        <f t="shared" si="291"/>
        <v>3.3333333333333335</v>
      </c>
      <c r="K440" s="4">
        <f t="shared" si="291"/>
        <v>3.3333333333333335</v>
      </c>
      <c r="L440" s="4">
        <f t="shared" si="290"/>
        <v>99.999999999999986</v>
      </c>
      <c r="M440" s="10"/>
      <c r="N440" s="10"/>
      <c r="O440" s="10"/>
      <c r="P440" s="10"/>
      <c r="Q440" s="10"/>
      <c r="R440" s="10"/>
      <c r="S440" s="10"/>
      <c r="T440" s="10"/>
      <c r="U440" s="10"/>
      <c r="W440" s="45"/>
      <c r="Z440" s="37"/>
      <c r="AA440" s="10"/>
      <c r="AB440" s="10"/>
      <c r="AC440" s="10"/>
      <c r="AD440" s="10"/>
      <c r="AE440" s="10"/>
      <c r="AF440" s="10"/>
      <c r="AG440" s="10"/>
      <c r="AH440" s="10"/>
      <c r="AI440" s="10"/>
      <c r="AJ440" s="10"/>
      <c r="AK440" s="10"/>
    </row>
    <row r="441" spans="2:37" ht="15" customHeight="1" x14ac:dyDescent="0.2">
      <c r="B441" s="173"/>
      <c r="C441" s="58" t="s">
        <v>406</v>
      </c>
      <c r="H441" s="13">
        <f>SUM(I$270:J$270)</f>
        <v>38</v>
      </c>
      <c r="I441" s="4">
        <f t="shared" si="291"/>
        <v>60.526315789473685</v>
      </c>
      <c r="J441" s="4">
        <f t="shared" si="291"/>
        <v>31.578947368421051</v>
      </c>
      <c r="K441" s="4">
        <f t="shared" si="291"/>
        <v>7.8947368421052628</v>
      </c>
      <c r="L441" s="4">
        <f t="shared" si="290"/>
        <v>100</v>
      </c>
      <c r="M441" s="10"/>
      <c r="N441" s="10"/>
      <c r="O441" s="10"/>
      <c r="P441" s="10"/>
      <c r="Q441" s="10"/>
      <c r="R441" s="10"/>
      <c r="S441" s="10"/>
      <c r="T441" s="10"/>
      <c r="U441" s="10"/>
      <c r="W441" s="45"/>
      <c r="Z441" s="37"/>
      <c r="AA441" s="10"/>
      <c r="AB441" s="10"/>
      <c r="AC441" s="10"/>
      <c r="AD441" s="10"/>
      <c r="AE441" s="10"/>
      <c r="AF441" s="10"/>
      <c r="AG441" s="10"/>
      <c r="AH441" s="10"/>
      <c r="AI441" s="10"/>
      <c r="AJ441" s="10"/>
      <c r="AK441" s="10"/>
    </row>
    <row r="442" spans="2:37" ht="15" customHeight="1" x14ac:dyDescent="0.2">
      <c r="B442" s="173"/>
      <c r="C442" s="58" t="s">
        <v>407</v>
      </c>
      <c r="H442" s="13">
        <f>SUM(I$271:J$271)</f>
        <v>19</v>
      </c>
      <c r="I442" s="4">
        <f t="shared" si="291"/>
        <v>78.94736842105263</v>
      </c>
      <c r="J442" s="4">
        <f t="shared" si="291"/>
        <v>21.052631578947366</v>
      </c>
      <c r="K442" s="4">
        <f t="shared" si="291"/>
        <v>0</v>
      </c>
      <c r="L442" s="4">
        <f t="shared" si="290"/>
        <v>100</v>
      </c>
      <c r="M442" s="10"/>
      <c r="N442" s="10"/>
      <c r="O442" s="10"/>
      <c r="P442" s="10"/>
      <c r="Q442" s="10"/>
      <c r="R442" s="10"/>
      <c r="S442" s="10"/>
      <c r="T442" s="10"/>
      <c r="U442" s="10"/>
      <c r="W442" s="45"/>
      <c r="Z442" s="37"/>
      <c r="AA442" s="10"/>
      <c r="AB442" s="10"/>
      <c r="AC442" s="10"/>
      <c r="AD442" s="10"/>
      <c r="AE442" s="10"/>
      <c r="AF442" s="10"/>
      <c r="AG442" s="10"/>
      <c r="AH442" s="10"/>
      <c r="AI442" s="10"/>
      <c r="AJ442" s="10"/>
      <c r="AK442" s="10"/>
    </row>
    <row r="443" spans="2:37" ht="15" customHeight="1" x14ac:dyDescent="0.2">
      <c r="B443" s="173"/>
      <c r="C443" s="58" t="s">
        <v>408</v>
      </c>
      <c r="H443" s="13">
        <f>SUM(I$272:J$272)</f>
        <v>53</v>
      </c>
      <c r="I443" s="4">
        <f t="shared" si="291"/>
        <v>52.830188679245282</v>
      </c>
      <c r="J443" s="4">
        <f t="shared" si="291"/>
        <v>41.509433962264154</v>
      </c>
      <c r="K443" s="4">
        <f t="shared" si="291"/>
        <v>5.6603773584905666</v>
      </c>
      <c r="L443" s="4">
        <f t="shared" si="290"/>
        <v>100</v>
      </c>
      <c r="M443" s="10"/>
      <c r="N443" s="10"/>
      <c r="O443" s="10"/>
      <c r="P443" s="10"/>
      <c r="Q443" s="10"/>
      <c r="R443" s="10"/>
      <c r="S443" s="10"/>
      <c r="T443" s="10"/>
      <c r="U443" s="10"/>
      <c r="W443" s="45"/>
      <c r="Z443" s="37"/>
      <c r="AA443" s="10"/>
      <c r="AB443" s="10"/>
      <c r="AC443" s="10"/>
      <c r="AD443" s="10"/>
      <c r="AE443" s="10"/>
      <c r="AF443" s="10"/>
      <c r="AG443" s="10"/>
      <c r="AH443" s="10"/>
      <c r="AI443" s="10"/>
      <c r="AJ443" s="10"/>
      <c r="AK443" s="10"/>
    </row>
    <row r="444" spans="2:37" ht="15" customHeight="1" x14ac:dyDescent="0.2">
      <c r="B444" s="173"/>
      <c r="C444" s="58" t="s">
        <v>409</v>
      </c>
      <c r="H444" s="13">
        <f>SUM(I$273:J$273)</f>
        <v>15</v>
      </c>
      <c r="I444" s="4">
        <f t="shared" si="291"/>
        <v>33.333333333333329</v>
      </c>
      <c r="J444" s="4">
        <f t="shared" si="291"/>
        <v>60</v>
      </c>
      <c r="K444" s="4">
        <f t="shared" si="291"/>
        <v>6.666666666666667</v>
      </c>
      <c r="L444" s="4">
        <f t="shared" si="290"/>
        <v>100</v>
      </c>
      <c r="M444" s="10"/>
      <c r="N444" s="10"/>
      <c r="O444" s="10"/>
      <c r="P444" s="10"/>
      <c r="Q444" s="10"/>
      <c r="R444" s="10"/>
      <c r="S444" s="10"/>
      <c r="T444" s="10"/>
      <c r="U444" s="10"/>
      <c r="W444" s="45"/>
      <c r="Z444" s="37"/>
      <c r="AA444" s="10"/>
      <c r="AB444" s="10"/>
      <c r="AC444" s="10"/>
      <c r="AD444" s="10"/>
      <c r="AE444" s="10"/>
      <c r="AF444" s="10"/>
      <c r="AG444" s="10"/>
      <c r="AH444" s="10"/>
      <c r="AI444" s="10"/>
      <c r="AJ444" s="10"/>
      <c r="AK444" s="10"/>
    </row>
    <row r="445" spans="2:37" ht="15" customHeight="1" x14ac:dyDescent="0.2">
      <c r="B445" s="175"/>
      <c r="C445" s="48" t="s">
        <v>410</v>
      </c>
      <c r="D445" s="28"/>
      <c r="E445" s="28"/>
      <c r="F445" s="28"/>
      <c r="G445" s="28"/>
      <c r="H445" s="14">
        <f>SUM(I$274:J$274)</f>
        <v>48</v>
      </c>
      <c r="I445" s="5">
        <f t="shared" si="291"/>
        <v>18.75</v>
      </c>
      <c r="J445" s="5">
        <f t="shared" si="291"/>
        <v>79.166666666666657</v>
      </c>
      <c r="K445" s="5">
        <f t="shared" si="291"/>
        <v>2.083333333333333</v>
      </c>
      <c r="L445" s="5">
        <f t="shared" si="290"/>
        <v>99.999999999999986</v>
      </c>
      <c r="M445" s="10"/>
      <c r="N445" s="10"/>
      <c r="O445" s="10"/>
      <c r="P445" s="10"/>
      <c r="Q445" s="10"/>
      <c r="R445" s="10"/>
      <c r="S445" s="10"/>
      <c r="T445" s="10"/>
      <c r="U445" s="10"/>
      <c r="W445" s="45"/>
      <c r="Z445" s="37"/>
      <c r="AA445" s="10"/>
      <c r="AB445" s="10"/>
      <c r="AC445" s="10"/>
      <c r="AD445" s="10"/>
      <c r="AE445" s="10"/>
      <c r="AF445" s="10"/>
      <c r="AG445" s="10"/>
      <c r="AH445" s="10"/>
      <c r="AI445" s="10"/>
      <c r="AJ445" s="10"/>
      <c r="AK445" s="10"/>
    </row>
    <row r="446" spans="2:37" ht="15" customHeight="1" x14ac:dyDescent="0.2">
      <c r="B446" s="176"/>
      <c r="L446" s="10"/>
      <c r="M446" s="10"/>
      <c r="N446" s="10"/>
      <c r="O446" s="10"/>
      <c r="P446" s="10"/>
      <c r="Q446" s="10"/>
      <c r="R446" s="10"/>
      <c r="S446" s="10"/>
      <c r="T446" s="10"/>
      <c r="U446" s="10"/>
      <c r="W446" s="45"/>
      <c r="Z446" s="37"/>
      <c r="AA446" s="10"/>
      <c r="AB446" s="10"/>
      <c r="AC446" s="10"/>
      <c r="AD446" s="10"/>
      <c r="AE446" s="10"/>
      <c r="AF446" s="10"/>
      <c r="AG446" s="10"/>
      <c r="AH446" s="10"/>
      <c r="AI446" s="10"/>
      <c r="AJ446" s="10"/>
      <c r="AK446" s="10"/>
    </row>
    <row r="447" spans="2:37" ht="15" customHeight="1" x14ac:dyDescent="0.2">
      <c r="B447" s="177" t="s">
        <v>170</v>
      </c>
      <c r="C447" s="43"/>
      <c r="D447" s="21"/>
      <c r="E447" s="21"/>
      <c r="F447" s="21"/>
      <c r="G447" s="21"/>
      <c r="H447" s="22"/>
      <c r="I447" s="95" t="s">
        <v>322</v>
      </c>
      <c r="J447" s="94" t="s">
        <v>323</v>
      </c>
      <c r="K447" s="96" t="s">
        <v>0</v>
      </c>
      <c r="L447" s="97" t="s">
        <v>4</v>
      </c>
      <c r="W447" s="45"/>
      <c r="Z447" s="37"/>
      <c r="AA447" s="10"/>
      <c r="AB447" s="10"/>
      <c r="AC447" s="10"/>
      <c r="AD447" s="10"/>
      <c r="AE447" s="10"/>
      <c r="AF447" s="10"/>
      <c r="AG447" s="10"/>
    </row>
    <row r="448" spans="2:37" ht="15" customHeight="1" x14ac:dyDescent="0.2">
      <c r="B448" s="172" t="s">
        <v>275</v>
      </c>
      <c r="C448" s="47" t="s">
        <v>399</v>
      </c>
      <c r="H448" s="149"/>
      <c r="I448" s="7">
        <v>59</v>
      </c>
      <c r="J448" s="7">
        <v>3</v>
      </c>
      <c r="K448" s="7">
        <v>2</v>
      </c>
      <c r="L448" s="7">
        <f t="shared" ref="L448:L471" si="292">SUM(I448:K448)</f>
        <v>64</v>
      </c>
      <c r="W448" s="45"/>
      <c r="Z448" s="37"/>
      <c r="AA448" s="10"/>
      <c r="AB448" s="10"/>
      <c r="AC448" s="10"/>
      <c r="AD448" s="10"/>
      <c r="AE448" s="10"/>
      <c r="AF448" s="10"/>
      <c r="AG448" s="10"/>
    </row>
    <row r="449" spans="2:37" ht="15" customHeight="1" x14ac:dyDescent="0.2">
      <c r="B449" s="173"/>
      <c r="C449" s="58" t="s">
        <v>400</v>
      </c>
      <c r="H449" s="149"/>
      <c r="I449" s="8">
        <v>35</v>
      </c>
      <c r="J449" s="8">
        <v>3</v>
      </c>
      <c r="K449" s="8">
        <v>0</v>
      </c>
      <c r="L449" s="8">
        <f t="shared" si="292"/>
        <v>38</v>
      </c>
      <c r="W449" s="45"/>
      <c r="Z449" s="37"/>
      <c r="AA449" s="10"/>
      <c r="AB449" s="10"/>
      <c r="AC449" s="10"/>
      <c r="AD449" s="10"/>
      <c r="AE449" s="10"/>
      <c r="AF449" s="10"/>
      <c r="AG449" s="10"/>
    </row>
    <row r="450" spans="2:37" ht="15" customHeight="1" x14ac:dyDescent="0.2">
      <c r="B450" s="173"/>
      <c r="C450" s="58" t="s">
        <v>401</v>
      </c>
      <c r="H450" s="149"/>
      <c r="I450" s="8">
        <v>28</v>
      </c>
      <c r="J450" s="8">
        <v>3</v>
      </c>
      <c r="K450" s="8">
        <v>1</v>
      </c>
      <c r="L450" s="8">
        <f t="shared" si="292"/>
        <v>32</v>
      </c>
      <c r="W450" s="176"/>
      <c r="AF450" s="10"/>
    </row>
    <row r="451" spans="2:37" ht="15" customHeight="1" x14ac:dyDescent="0.2">
      <c r="B451" s="173"/>
      <c r="C451" s="58" t="s">
        <v>402</v>
      </c>
      <c r="H451" s="149"/>
      <c r="I451" s="8">
        <v>81</v>
      </c>
      <c r="J451" s="8">
        <v>5</v>
      </c>
      <c r="K451" s="8">
        <v>5</v>
      </c>
      <c r="L451" s="8">
        <f t="shared" si="292"/>
        <v>91</v>
      </c>
      <c r="W451" s="176"/>
      <c r="AF451" s="10"/>
    </row>
    <row r="452" spans="2:37" ht="15" customHeight="1" x14ac:dyDescent="0.2">
      <c r="B452" s="173"/>
      <c r="C452" s="58" t="s">
        <v>403</v>
      </c>
      <c r="H452" s="149"/>
      <c r="I452" s="8">
        <v>32</v>
      </c>
      <c r="J452" s="8">
        <v>1</v>
      </c>
      <c r="K452" s="8">
        <v>4</v>
      </c>
      <c r="L452" s="8">
        <f t="shared" si="292"/>
        <v>37</v>
      </c>
      <c r="W452" s="176"/>
      <c r="AF452" s="10"/>
    </row>
    <row r="453" spans="2:37" ht="15" customHeight="1" x14ac:dyDescent="0.2">
      <c r="B453" s="174"/>
      <c r="C453" s="58" t="s">
        <v>404</v>
      </c>
      <c r="H453" s="149"/>
      <c r="I453" s="8">
        <v>13</v>
      </c>
      <c r="J453" s="8">
        <v>2</v>
      </c>
      <c r="K453" s="8">
        <v>1</v>
      </c>
      <c r="L453" s="8">
        <f t="shared" si="292"/>
        <v>16</v>
      </c>
      <c r="W453" s="176"/>
      <c r="AF453" s="10"/>
    </row>
    <row r="454" spans="2:37" ht="15" customHeight="1" x14ac:dyDescent="0.2">
      <c r="B454" s="173"/>
      <c r="C454" s="58" t="s">
        <v>405</v>
      </c>
      <c r="H454" s="149"/>
      <c r="I454" s="8">
        <v>2</v>
      </c>
      <c r="J454" s="8">
        <v>0</v>
      </c>
      <c r="K454" s="8">
        <v>0</v>
      </c>
      <c r="L454" s="8">
        <f t="shared" si="292"/>
        <v>2</v>
      </c>
      <c r="W454" s="176"/>
      <c r="AF454" s="10"/>
    </row>
    <row r="455" spans="2:37" ht="15" customHeight="1" x14ac:dyDescent="0.2">
      <c r="B455" s="173"/>
      <c r="C455" s="58" t="s">
        <v>406</v>
      </c>
      <c r="H455" s="149"/>
      <c r="I455" s="8">
        <v>13</v>
      </c>
      <c r="J455" s="8">
        <v>6</v>
      </c>
      <c r="K455" s="8">
        <v>2</v>
      </c>
      <c r="L455" s="8">
        <f t="shared" si="292"/>
        <v>21</v>
      </c>
      <c r="W455" s="176"/>
      <c r="AF455" s="10"/>
    </row>
    <row r="456" spans="2:37" ht="15" customHeight="1" x14ac:dyDescent="0.2">
      <c r="B456" s="173"/>
      <c r="C456" s="58" t="s">
        <v>407</v>
      </c>
      <c r="H456" s="149"/>
      <c r="I456" s="8">
        <v>10</v>
      </c>
      <c r="J456" s="8">
        <v>3</v>
      </c>
      <c r="K456" s="8">
        <v>0</v>
      </c>
      <c r="L456" s="8">
        <f t="shared" si="292"/>
        <v>13</v>
      </c>
      <c r="M456" s="10"/>
      <c r="N456" s="10"/>
      <c r="O456" s="10"/>
      <c r="P456" s="10"/>
      <c r="Q456" s="10"/>
      <c r="R456" s="10"/>
      <c r="S456" s="10"/>
      <c r="T456" s="10"/>
      <c r="U456" s="10"/>
      <c r="W456" s="176"/>
      <c r="AF456" s="10"/>
      <c r="AG456" s="10"/>
      <c r="AH456" s="10"/>
      <c r="AI456" s="10"/>
      <c r="AJ456" s="10"/>
      <c r="AK456" s="10"/>
    </row>
    <row r="457" spans="2:37" ht="15" customHeight="1" x14ac:dyDescent="0.2">
      <c r="B457" s="173"/>
      <c r="C457" s="58" t="s">
        <v>408</v>
      </c>
      <c r="H457" s="149"/>
      <c r="I457" s="8">
        <v>20</v>
      </c>
      <c r="J457" s="8">
        <v>14</v>
      </c>
      <c r="K457" s="8">
        <v>0</v>
      </c>
      <c r="L457" s="8">
        <f t="shared" si="292"/>
        <v>34</v>
      </c>
      <c r="M457" s="10"/>
      <c r="N457" s="10"/>
      <c r="O457" s="10"/>
      <c r="P457" s="10"/>
      <c r="Q457" s="10"/>
      <c r="R457" s="10"/>
      <c r="S457" s="10"/>
      <c r="T457" s="10"/>
      <c r="U457" s="10"/>
      <c r="W457" s="176"/>
      <c r="AF457" s="10"/>
      <c r="AG457" s="10"/>
      <c r="AH457" s="10"/>
      <c r="AI457" s="10"/>
      <c r="AJ457" s="10"/>
      <c r="AK457" s="10"/>
    </row>
    <row r="458" spans="2:37" ht="15" customHeight="1" x14ac:dyDescent="0.2">
      <c r="B458" s="173"/>
      <c r="C458" s="58" t="s">
        <v>409</v>
      </c>
      <c r="H458" s="149"/>
      <c r="I458" s="8">
        <v>3</v>
      </c>
      <c r="J458" s="8">
        <v>3</v>
      </c>
      <c r="K458" s="8">
        <v>1</v>
      </c>
      <c r="L458" s="8">
        <f t="shared" si="292"/>
        <v>7</v>
      </c>
      <c r="M458" s="10"/>
      <c r="N458" s="10"/>
      <c r="O458" s="10"/>
      <c r="P458" s="10"/>
      <c r="Q458" s="10"/>
      <c r="R458" s="10"/>
      <c r="S458" s="10"/>
      <c r="T458" s="10"/>
      <c r="U458" s="10"/>
      <c r="W458" s="176"/>
      <c r="AF458" s="10"/>
      <c r="AG458" s="10"/>
      <c r="AH458" s="10"/>
      <c r="AI458" s="10"/>
      <c r="AJ458" s="10"/>
      <c r="AK458" s="10"/>
    </row>
    <row r="459" spans="2:37" ht="15" customHeight="1" x14ac:dyDescent="0.2">
      <c r="B459" s="175"/>
      <c r="C459" s="48" t="s">
        <v>410</v>
      </c>
      <c r="D459" s="28"/>
      <c r="E459" s="28"/>
      <c r="F459" s="28"/>
      <c r="G459" s="28"/>
      <c r="H459" s="101"/>
      <c r="I459" s="9">
        <v>3</v>
      </c>
      <c r="J459" s="9">
        <v>21</v>
      </c>
      <c r="K459" s="9">
        <v>1</v>
      </c>
      <c r="L459" s="9">
        <f t="shared" si="292"/>
        <v>25</v>
      </c>
      <c r="M459" s="10"/>
      <c r="N459" s="10"/>
      <c r="O459" s="10"/>
      <c r="P459" s="10"/>
      <c r="Q459" s="10"/>
      <c r="R459" s="10"/>
      <c r="S459" s="10"/>
      <c r="T459" s="10"/>
      <c r="U459" s="10"/>
      <c r="W459" s="176"/>
      <c r="AF459" s="10"/>
      <c r="AG459" s="10"/>
      <c r="AH459" s="10"/>
      <c r="AI459" s="10"/>
      <c r="AJ459" s="10"/>
      <c r="AK459" s="10"/>
    </row>
    <row r="460" spans="2:37" ht="15" customHeight="1" x14ac:dyDescent="0.2">
      <c r="B460" s="172" t="s">
        <v>3</v>
      </c>
      <c r="C460" s="47" t="s">
        <v>399</v>
      </c>
      <c r="H460" s="13">
        <f>SUM(I$289:J$289)</f>
        <v>64</v>
      </c>
      <c r="I460" s="3">
        <f t="shared" ref="I460:K471" si="293">IF($H460=0,0,I448/$H460*100)</f>
        <v>92.1875</v>
      </c>
      <c r="J460" s="3">
        <f t="shared" si="293"/>
        <v>4.6875</v>
      </c>
      <c r="K460" s="3">
        <f t="shared" si="293"/>
        <v>3.125</v>
      </c>
      <c r="L460" s="3">
        <f t="shared" si="292"/>
        <v>100</v>
      </c>
      <c r="M460" s="10"/>
      <c r="N460" s="10"/>
      <c r="O460" s="10"/>
      <c r="P460" s="10"/>
      <c r="Q460" s="10"/>
      <c r="R460" s="10"/>
      <c r="S460" s="10"/>
      <c r="T460" s="10"/>
      <c r="U460" s="10"/>
      <c r="W460" s="176"/>
      <c r="AF460" s="10"/>
      <c r="AG460" s="10"/>
      <c r="AH460" s="10"/>
      <c r="AI460" s="10"/>
      <c r="AJ460" s="10"/>
      <c r="AK460" s="10"/>
    </row>
    <row r="461" spans="2:37" ht="15" customHeight="1" x14ac:dyDescent="0.2">
      <c r="B461" s="173"/>
      <c r="C461" s="58" t="s">
        <v>400</v>
      </c>
      <c r="H461" s="13">
        <f>SUM(I$290:J$290)</f>
        <v>38</v>
      </c>
      <c r="I461" s="4">
        <f t="shared" si="293"/>
        <v>92.10526315789474</v>
      </c>
      <c r="J461" s="4">
        <f t="shared" si="293"/>
        <v>7.8947368421052628</v>
      </c>
      <c r="K461" s="4">
        <f t="shared" si="293"/>
        <v>0</v>
      </c>
      <c r="L461" s="4">
        <f t="shared" si="292"/>
        <v>100</v>
      </c>
      <c r="M461" s="10"/>
      <c r="N461" s="10"/>
      <c r="O461" s="10"/>
      <c r="P461" s="10"/>
      <c r="Q461" s="10"/>
      <c r="R461" s="10"/>
      <c r="S461" s="10"/>
      <c r="T461" s="10"/>
      <c r="U461" s="10"/>
      <c r="W461" s="176"/>
      <c r="AF461" s="10"/>
      <c r="AG461" s="10"/>
      <c r="AH461" s="10"/>
      <c r="AI461" s="10"/>
      <c r="AJ461" s="10"/>
      <c r="AK461" s="10"/>
    </row>
    <row r="462" spans="2:37" ht="15" customHeight="1" x14ac:dyDescent="0.2">
      <c r="B462" s="173"/>
      <c r="C462" s="58" t="s">
        <v>401</v>
      </c>
      <c r="H462" s="13">
        <f>SUM(I$291:J$291)</f>
        <v>32</v>
      </c>
      <c r="I462" s="4">
        <f t="shared" si="293"/>
        <v>87.5</v>
      </c>
      <c r="J462" s="4">
        <f t="shared" si="293"/>
        <v>9.375</v>
      </c>
      <c r="K462" s="4">
        <f t="shared" si="293"/>
        <v>3.125</v>
      </c>
      <c r="L462" s="4">
        <f t="shared" si="292"/>
        <v>100</v>
      </c>
      <c r="M462" s="10"/>
      <c r="N462" s="10"/>
      <c r="O462" s="10"/>
      <c r="P462" s="10"/>
      <c r="Q462" s="10"/>
      <c r="R462" s="10"/>
      <c r="S462" s="10"/>
      <c r="T462" s="10"/>
      <c r="U462" s="10"/>
      <c r="W462" s="176"/>
      <c r="AF462" s="10"/>
      <c r="AG462" s="10"/>
      <c r="AH462" s="10"/>
      <c r="AI462" s="10"/>
      <c r="AJ462" s="10"/>
      <c r="AK462" s="10"/>
    </row>
    <row r="463" spans="2:37" ht="15" customHeight="1" x14ac:dyDescent="0.2">
      <c r="B463" s="173"/>
      <c r="C463" s="58" t="s">
        <v>402</v>
      </c>
      <c r="H463" s="13">
        <f>SUM(I$292:J$292)</f>
        <v>91</v>
      </c>
      <c r="I463" s="4">
        <f t="shared" si="293"/>
        <v>89.010989010989007</v>
      </c>
      <c r="J463" s="4">
        <f t="shared" si="293"/>
        <v>5.4945054945054945</v>
      </c>
      <c r="K463" s="4">
        <f t="shared" si="293"/>
        <v>5.4945054945054945</v>
      </c>
      <c r="L463" s="4">
        <f t="shared" si="292"/>
        <v>99.999999999999986</v>
      </c>
      <c r="M463" s="10"/>
      <c r="N463" s="10"/>
      <c r="O463" s="10"/>
      <c r="P463" s="10"/>
      <c r="Q463" s="10"/>
      <c r="R463" s="10"/>
      <c r="S463" s="10"/>
      <c r="T463" s="10"/>
      <c r="U463" s="10"/>
      <c r="W463" s="176"/>
      <c r="AF463" s="10"/>
      <c r="AG463" s="10"/>
      <c r="AH463" s="10"/>
      <c r="AI463" s="10"/>
      <c r="AJ463" s="10"/>
      <c r="AK463" s="10"/>
    </row>
    <row r="464" spans="2:37" ht="15" customHeight="1" x14ac:dyDescent="0.2">
      <c r="B464" s="173"/>
      <c r="C464" s="58" t="s">
        <v>403</v>
      </c>
      <c r="H464" s="13">
        <f>SUM(I$293:J$293)</f>
        <v>37</v>
      </c>
      <c r="I464" s="4">
        <f t="shared" si="293"/>
        <v>86.486486486486484</v>
      </c>
      <c r="J464" s="4">
        <f t="shared" si="293"/>
        <v>2.7027027027027026</v>
      </c>
      <c r="K464" s="4">
        <f t="shared" si="293"/>
        <v>10.810810810810811</v>
      </c>
      <c r="L464" s="4">
        <f t="shared" si="292"/>
        <v>100</v>
      </c>
      <c r="M464" s="10"/>
      <c r="N464" s="10"/>
      <c r="O464" s="10"/>
      <c r="P464" s="10"/>
      <c r="Q464" s="10"/>
      <c r="R464" s="10"/>
      <c r="S464" s="10"/>
      <c r="T464" s="10"/>
      <c r="U464" s="10"/>
      <c r="W464" s="176"/>
      <c r="AF464" s="10"/>
      <c r="AG464" s="10"/>
      <c r="AH464" s="10"/>
      <c r="AI464" s="10"/>
      <c r="AJ464" s="10"/>
      <c r="AK464" s="10"/>
    </row>
    <row r="465" spans="2:37" ht="15" customHeight="1" x14ac:dyDescent="0.2">
      <c r="B465" s="174"/>
      <c r="C465" s="58" t="s">
        <v>404</v>
      </c>
      <c r="H465" s="13">
        <f>SUM(I$294:J$294)</f>
        <v>16</v>
      </c>
      <c r="I465" s="4">
        <f t="shared" si="293"/>
        <v>81.25</v>
      </c>
      <c r="J465" s="4">
        <f t="shared" si="293"/>
        <v>12.5</v>
      </c>
      <c r="K465" s="4">
        <f t="shared" si="293"/>
        <v>6.25</v>
      </c>
      <c r="L465" s="4">
        <f t="shared" si="292"/>
        <v>100</v>
      </c>
      <c r="M465" s="10"/>
      <c r="N465" s="10"/>
      <c r="O465" s="10"/>
      <c r="P465" s="10"/>
      <c r="Q465" s="10"/>
      <c r="R465" s="10"/>
      <c r="S465" s="10"/>
      <c r="T465" s="10"/>
      <c r="U465" s="10"/>
      <c r="W465" s="176"/>
      <c r="AF465" s="10"/>
      <c r="AG465" s="10"/>
      <c r="AH465" s="10"/>
      <c r="AI465" s="10"/>
      <c r="AJ465" s="10"/>
      <c r="AK465" s="10"/>
    </row>
    <row r="466" spans="2:37" ht="15" customHeight="1" x14ac:dyDescent="0.2">
      <c r="B466" s="173"/>
      <c r="C466" s="58" t="s">
        <v>405</v>
      </c>
      <c r="H466" s="13">
        <f>SUM(I$295:J$295)</f>
        <v>2</v>
      </c>
      <c r="I466" s="4">
        <f t="shared" si="293"/>
        <v>100</v>
      </c>
      <c r="J466" s="4">
        <f t="shared" si="293"/>
        <v>0</v>
      </c>
      <c r="K466" s="4">
        <f t="shared" si="293"/>
        <v>0</v>
      </c>
      <c r="L466" s="4">
        <f t="shared" si="292"/>
        <v>100</v>
      </c>
      <c r="M466" s="10"/>
      <c r="N466" s="10"/>
      <c r="O466" s="10"/>
      <c r="P466" s="10"/>
      <c r="Q466" s="10"/>
      <c r="R466" s="10"/>
      <c r="S466" s="10"/>
      <c r="T466" s="10"/>
      <c r="U466" s="10"/>
      <c r="W466" s="176"/>
      <c r="AF466" s="10"/>
      <c r="AG466" s="10"/>
      <c r="AH466" s="10"/>
      <c r="AI466" s="10"/>
      <c r="AJ466" s="10"/>
      <c r="AK466" s="10"/>
    </row>
    <row r="467" spans="2:37" ht="15" customHeight="1" x14ac:dyDescent="0.2">
      <c r="B467" s="173"/>
      <c r="C467" s="58" t="s">
        <v>406</v>
      </c>
      <c r="H467" s="13">
        <f>SUM(I$296:J$296)</f>
        <v>21</v>
      </c>
      <c r="I467" s="4">
        <f t="shared" si="293"/>
        <v>61.904761904761905</v>
      </c>
      <c r="J467" s="4">
        <f t="shared" si="293"/>
        <v>28.571428571428569</v>
      </c>
      <c r="K467" s="4">
        <f t="shared" si="293"/>
        <v>9.5238095238095237</v>
      </c>
      <c r="L467" s="4">
        <f t="shared" si="292"/>
        <v>100</v>
      </c>
      <c r="M467" s="10"/>
      <c r="N467" s="10"/>
      <c r="O467" s="10"/>
      <c r="P467" s="10"/>
      <c r="Q467" s="10"/>
      <c r="R467" s="10"/>
      <c r="S467" s="10"/>
      <c r="T467" s="10"/>
      <c r="U467" s="10"/>
      <c r="W467" s="176"/>
      <c r="AF467" s="10"/>
      <c r="AG467" s="10"/>
      <c r="AH467" s="10"/>
      <c r="AI467" s="10"/>
      <c r="AJ467" s="10"/>
      <c r="AK467" s="10"/>
    </row>
    <row r="468" spans="2:37" ht="15" customHeight="1" x14ac:dyDescent="0.2">
      <c r="B468" s="173"/>
      <c r="C468" s="58" t="s">
        <v>407</v>
      </c>
      <c r="H468" s="13">
        <f>SUM(I$297:J$297)</f>
        <v>13</v>
      </c>
      <c r="I468" s="4">
        <f t="shared" si="293"/>
        <v>76.923076923076934</v>
      </c>
      <c r="J468" s="4">
        <f t="shared" si="293"/>
        <v>23.076923076923077</v>
      </c>
      <c r="K468" s="4">
        <f t="shared" si="293"/>
        <v>0</v>
      </c>
      <c r="L468" s="4">
        <f t="shared" si="292"/>
        <v>100.00000000000001</v>
      </c>
      <c r="M468" s="10"/>
      <c r="N468" s="10"/>
      <c r="O468" s="10"/>
      <c r="P468" s="10"/>
      <c r="Q468" s="10"/>
      <c r="R468" s="10"/>
      <c r="S468" s="10"/>
      <c r="T468" s="10"/>
      <c r="U468" s="10"/>
      <c r="W468" s="176"/>
      <c r="AF468" s="10"/>
      <c r="AG468" s="10"/>
      <c r="AH468" s="10"/>
      <c r="AI468" s="10"/>
      <c r="AJ468" s="10"/>
      <c r="AK468" s="10"/>
    </row>
    <row r="469" spans="2:37" ht="15" customHeight="1" x14ac:dyDescent="0.2">
      <c r="B469" s="173"/>
      <c r="C469" s="58" t="s">
        <v>408</v>
      </c>
      <c r="H469" s="13">
        <f>SUM(I$298:J$298)</f>
        <v>34</v>
      </c>
      <c r="I469" s="4">
        <f t="shared" si="293"/>
        <v>58.82352941176471</v>
      </c>
      <c r="J469" s="4">
        <f t="shared" si="293"/>
        <v>41.17647058823529</v>
      </c>
      <c r="K469" s="4">
        <f t="shared" si="293"/>
        <v>0</v>
      </c>
      <c r="L469" s="4">
        <f t="shared" si="292"/>
        <v>100</v>
      </c>
      <c r="M469" s="10"/>
      <c r="N469" s="10"/>
      <c r="O469" s="10"/>
      <c r="P469" s="10"/>
      <c r="Q469" s="10"/>
      <c r="R469" s="10"/>
      <c r="S469" s="10"/>
      <c r="T469" s="10"/>
      <c r="U469" s="10"/>
      <c r="W469" s="176"/>
      <c r="AF469" s="10"/>
      <c r="AG469" s="10"/>
      <c r="AH469" s="10"/>
      <c r="AI469" s="10"/>
      <c r="AJ469" s="10"/>
      <c r="AK469" s="10"/>
    </row>
    <row r="470" spans="2:37" ht="15" customHeight="1" x14ac:dyDescent="0.2">
      <c r="B470" s="173"/>
      <c r="C470" s="58" t="s">
        <v>409</v>
      </c>
      <c r="H470" s="13">
        <f>SUM(I$299:J$299)</f>
        <v>7</v>
      </c>
      <c r="I470" s="4">
        <f t="shared" si="293"/>
        <v>42.857142857142854</v>
      </c>
      <c r="J470" s="4">
        <f t="shared" si="293"/>
        <v>42.857142857142854</v>
      </c>
      <c r="K470" s="4">
        <f t="shared" si="293"/>
        <v>14.285714285714285</v>
      </c>
      <c r="L470" s="4">
        <f t="shared" si="292"/>
        <v>100</v>
      </c>
      <c r="M470" s="10"/>
      <c r="N470" s="10"/>
      <c r="O470" s="10"/>
      <c r="P470" s="10"/>
      <c r="Q470" s="10"/>
      <c r="R470" s="10"/>
      <c r="S470" s="10"/>
      <c r="T470" s="10"/>
      <c r="U470" s="10"/>
      <c r="W470" s="176"/>
      <c r="AF470" s="10"/>
      <c r="AG470" s="10"/>
      <c r="AH470" s="10"/>
      <c r="AI470" s="10"/>
      <c r="AJ470" s="10"/>
      <c r="AK470" s="10"/>
    </row>
    <row r="471" spans="2:37" ht="15" customHeight="1" x14ac:dyDescent="0.2">
      <c r="B471" s="175"/>
      <c r="C471" s="48" t="s">
        <v>410</v>
      </c>
      <c r="D471" s="28"/>
      <c r="E471" s="28"/>
      <c r="F471" s="28"/>
      <c r="G471" s="28"/>
      <c r="H471" s="14">
        <f>SUM(I$300:J$300)</f>
        <v>25</v>
      </c>
      <c r="I471" s="5">
        <f t="shared" si="293"/>
        <v>12</v>
      </c>
      <c r="J471" s="5">
        <f t="shared" si="293"/>
        <v>84</v>
      </c>
      <c r="K471" s="5">
        <f t="shared" si="293"/>
        <v>4</v>
      </c>
      <c r="L471" s="5">
        <f t="shared" si="292"/>
        <v>100</v>
      </c>
      <c r="M471" s="10"/>
      <c r="N471" s="10"/>
      <c r="O471" s="10"/>
      <c r="P471" s="10"/>
      <c r="Q471" s="10"/>
      <c r="R471" s="10"/>
      <c r="S471" s="10"/>
      <c r="T471" s="10"/>
      <c r="U471" s="10"/>
      <c r="W471" s="176"/>
      <c r="AF471" s="10"/>
      <c r="AG471" s="10"/>
      <c r="AH471" s="10"/>
      <c r="AI471" s="10"/>
      <c r="AJ471" s="10"/>
      <c r="AK471" s="10"/>
    </row>
    <row r="472" spans="2:37" ht="15" customHeight="1" x14ac:dyDescent="0.2">
      <c r="B472" s="178"/>
      <c r="F472" s="37"/>
      <c r="G472" s="37"/>
      <c r="H472" s="10"/>
      <c r="I472" s="10"/>
      <c r="J472" s="10"/>
      <c r="K472" s="10"/>
      <c r="L472" s="10"/>
      <c r="M472" s="10"/>
      <c r="N472" s="10"/>
      <c r="O472" s="10"/>
      <c r="P472" s="10"/>
      <c r="Q472" s="10"/>
      <c r="R472" s="10"/>
      <c r="S472" s="10"/>
      <c r="T472" s="10"/>
      <c r="U472" s="10"/>
      <c r="W472" s="176"/>
      <c r="AF472" s="10"/>
      <c r="AG472" s="10"/>
      <c r="AH472" s="10"/>
      <c r="AI472" s="10"/>
      <c r="AJ472" s="10"/>
      <c r="AK472" s="10"/>
    </row>
    <row r="473" spans="2:37" ht="15" customHeight="1" x14ac:dyDescent="0.2">
      <c r="B473" s="177" t="s">
        <v>171</v>
      </c>
      <c r="C473" s="43"/>
      <c r="D473" s="21"/>
      <c r="E473" s="21"/>
      <c r="F473" s="21"/>
      <c r="G473" s="21"/>
      <c r="H473" s="22"/>
      <c r="I473" s="95" t="s">
        <v>322</v>
      </c>
      <c r="J473" s="94" t="s">
        <v>323</v>
      </c>
      <c r="K473" s="96" t="s">
        <v>0</v>
      </c>
      <c r="L473" s="97" t="s">
        <v>4</v>
      </c>
      <c r="W473" s="176"/>
      <c r="AF473" s="10"/>
    </row>
    <row r="474" spans="2:37" ht="15" customHeight="1" x14ac:dyDescent="0.2">
      <c r="B474" s="172" t="s">
        <v>275</v>
      </c>
      <c r="C474" s="47" t="s">
        <v>399</v>
      </c>
      <c r="H474" s="149"/>
      <c r="I474" s="7">
        <v>107</v>
      </c>
      <c r="J474" s="7">
        <v>2</v>
      </c>
      <c r="K474" s="7">
        <v>17</v>
      </c>
      <c r="L474" s="7">
        <f t="shared" ref="L474:L497" si="294">SUM(I474:K474)</f>
        <v>126</v>
      </c>
      <c r="W474" s="176"/>
      <c r="AF474" s="10"/>
    </row>
    <row r="475" spans="2:37" ht="15" customHeight="1" x14ac:dyDescent="0.2">
      <c r="B475" s="173"/>
      <c r="C475" s="58" t="s">
        <v>400</v>
      </c>
      <c r="H475" s="149"/>
      <c r="I475" s="8">
        <v>242</v>
      </c>
      <c r="J475" s="8">
        <v>9</v>
      </c>
      <c r="K475" s="8">
        <v>29</v>
      </c>
      <c r="L475" s="8">
        <f t="shared" si="294"/>
        <v>280</v>
      </c>
      <c r="W475" s="176"/>
      <c r="AF475" s="10"/>
    </row>
    <row r="476" spans="2:37" ht="15" customHeight="1" x14ac:dyDescent="0.2">
      <c r="B476" s="173"/>
      <c r="C476" s="58" t="s">
        <v>401</v>
      </c>
      <c r="H476" s="149"/>
      <c r="I476" s="8">
        <v>79</v>
      </c>
      <c r="J476" s="8">
        <v>7</v>
      </c>
      <c r="K476" s="8">
        <v>12</v>
      </c>
      <c r="L476" s="8">
        <f t="shared" si="294"/>
        <v>98</v>
      </c>
      <c r="W476" s="176"/>
      <c r="AF476" s="10"/>
    </row>
    <row r="477" spans="2:37" ht="15" customHeight="1" x14ac:dyDescent="0.2">
      <c r="B477" s="173"/>
      <c r="C477" s="58" t="s">
        <v>402</v>
      </c>
      <c r="H477" s="149"/>
      <c r="I477" s="8">
        <v>238</v>
      </c>
      <c r="J477" s="8">
        <v>3</v>
      </c>
      <c r="K477" s="8">
        <v>27</v>
      </c>
      <c r="L477" s="8">
        <f t="shared" si="294"/>
        <v>268</v>
      </c>
      <c r="W477" s="176"/>
      <c r="AF477" s="10"/>
    </row>
    <row r="478" spans="2:37" ht="15" customHeight="1" x14ac:dyDescent="0.2">
      <c r="B478" s="173"/>
      <c r="C478" s="58" t="s">
        <v>403</v>
      </c>
      <c r="H478" s="149"/>
      <c r="I478" s="8">
        <v>15</v>
      </c>
      <c r="J478" s="8">
        <v>1</v>
      </c>
      <c r="K478" s="8">
        <v>2</v>
      </c>
      <c r="L478" s="8">
        <f t="shared" si="294"/>
        <v>18</v>
      </c>
      <c r="W478" s="176"/>
      <c r="AF478" s="10"/>
    </row>
    <row r="479" spans="2:37" ht="15" customHeight="1" x14ac:dyDescent="0.2">
      <c r="B479" s="174"/>
      <c r="C479" s="58" t="s">
        <v>404</v>
      </c>
      <c r="H479" s="149"/>
      <c r="I479" s="8">
        <v>33</v>
      </c>
      <c r="J479" s="8">
        <v>1</v>
      </c>
      <c r="K479" s="8">
        <v>3</v>
      </c>
      <c r="L479" s="8">
        <f t="shared" si="294"/>
        <v>37</v>
      </c>
      <c r="W479" s="176"/>
      <c r="AF479" s="10"/>
    </row>
    <row r="480" spans="2:37" ht="15" customHeight="1" x14ac:dyDescent="0.2">
      <c r="B480" s="173"/>
      <c r="C480" s="58" t="s">
        <v>405</v>
      </c>
      <c r="H480" s="149"/>
      <c r="I480" s="8">
        <v>26</v>
      </c>
      <c r="J480" s="8">
        <v>1</v>
      </c>
      <c r="K480" s="8">
        <v>1</v>
      </c>
      <c r="L480" s="8">
        <f t="shared" si="294"/>
        <v>28</v>
      </c>
      <c r="W480" s="176"/>
      <c r="AF480" s="10"/>
    </row>
    <row r="481" spans="2:37" ht="15" customHeight="1" x14ac:dyDescent="0.2">
      <c r="B481" s="173"/>
      <c r="C481" s="58" t="s">
        <v>406</v>
      </c>
      <c r="H481" s="149"/>
      <c r="I481" s="8">
        <v>10</v>
      </c>
      <c r="J481" s="8">
        <v>6</v>
      </c>
      <c r="K481" s="8">
        <v>1</v>
      </c>
      <c r="L481" s="8">
        <f t="shared" si="294"/>
        <v>17</v>
      </c>
      <c r="W481" s="176"/>
      <c r="AF481" s="10"/>
    </row>
    <row r="482" spans="2:37" ht="15" customHeight="1" x14ac:dyDescent="0.2">
      <c r="B482" s="173"/>
      <c r="C482" s="58" t="s">
        <v>407</v>
      </c>
      <c r="H482" s="149"/>
      <c r="I482" s="8">
        <v>5</v>
      </c>
      <c r="J482" s="8">
        <v>1</v>
      </c>
      <c r="K482" s="8">
        <v>0</v>
      </c>
      <c r="L482" s="8">
        <f t="shared" si="294"/>
        <v>6</v>
      </c>
      <c r="M482" s="10"/>
      <c r="N482" s="10"/>
      <c r="O482" s="10"/>
      <c r="P482" s="10"/>
      <c r="Q482" s="10"/>
      <c r="R482" s="10"/>
      <c r="S482" s="10"/>
      <c r="T482" s="10"/>
      <c r="U482" s="10"/>
      <c r="W482" s="176"/>
      <c r="AF482" s="10"/>
      <c r="AG482" s="10"/>
      <c r="AH482" s="10"/>
      <c r="AI482" s="10"/>
      <c r="AJ482" s="10"/>
      <c r="AK482" s="10"/>
    </row>
    <row r="483" spans="2:37" ht="15" customHeight="1" x14ac:dyDescent="0.2">
      <c r="B483" s="173"/>
      <c r="C483" s="58" t="s">
        <v>408</v>
      </c>
      <c r="H483" s="149"/>
      <c r="I483" s="8">
        <v>8</v>
      </c>
      <c r="J483" s="8">
        <v>8</v>
      </c>
      <c r="K483" s="8">
        <v>3</v>
      </c>
      <c r="L483" s="8">
        <f t="shared" si="294"/>
        <v>19</v>
      </c>
      <c r="M483" s="10"/>
      <c r="N483" s="10"/>
      <c r="O483" s="10"/>
      <c r="P483" s="10"/>
      <c r="Q483" s="10"/>
      <c r="R483" s="10"/>
      <c r="S483" s="10"/>
      <c r="T483" s="10"/>
      <c r="U483" s="10"/>
      <c r="W483" s="176"/>
      <c r="AF483" s="10"/>
      <c r="AG483" s="10"/>
      <c r="AH483" s="10"/>
      <c r="AI483" s="10"/>
      <c r="AJ483" s="10"/>
      <c r="AK483" s="10"/>
    </row>
    <row r="484" spans="2:37" ht="15" customHeight="1" x14ac:dyDescent="0.2">
      <c r="B484" s="173"/>
      <c r="C484" s="58" t="s">
        <v>409</v>
      </c>
      <c r="H484" s="149"/>
      <c r="I484" s="8">
        <v>2</v>
      </c>
      <c r="J484" s="8">
        <v>6</v>
      </c>
      <c r="K484" s="8">
        <v>0</v>
      </c>
      <c r="L484" s="8">
        <f t="shared" si="294"/>
        <v>8</v>
      </c>
      <c r="M484" s="10"/>
      <c r="N484" s="10"/>
      <c r="O484" s="10"/>
      <c r="P484" s="10"/>
      <c r="Q484" s="10"/>
      <c r="R484" s="10"/>
      <c r="S484" s="10"/>
      <c r="T484" s="10"/>
      <c r="U484" s="10"/>
      <c r="W484" s="176"/>
      <c r="AF484" s="10"/>
      <c r="AG484" s="10"/>
      <c r="AH484" s="10"/>
      <c r="AI484" s="10"/>
      <c r="AJ484" s="10"/>
      <c r="AK484" s="10"/>
    </row>
    <row r="485" spans="2:37" ht="15" customHeight="1" x14ac:dyDescent="0.2">
      <c r="B485" s="175"/>
      <c r="C485" s="48" t="s">
        <v>410</v>
      </c>
      <c r="D485" s="28"/>
      <c r="E485" s="28"/>
      <c r="F485" s="28"/>
      <c r="G485" s="28"/>
      <c r="H485" s="101"/>
      <c r="I485" s="9">
        <v>6</v>
      </c>
      <c r="J485" s="9">
        <v>17</v>
      </c>
      <c r="K485" s="9">
        <v>0</v>
      </c>
      <c r="L485" s="9">
        <f t="shared" si="294"/>
        <v>23</v>
      </c>
      <c r="M485" s="10"/>
      <c r="N485" s="10"/>
      <c r="O485" s="10"/>
      <c r="P485" s="10"/>
      <c r="Q485" s="10"/>
      <c r="R485" s="10"/>
      <c r="S485" s="10"/>
      <c r="T485" s="10"/>
      <c r="U485" s="10"/>
      <c r="W485" s="176"/>
      <c r="AF485" s="10"/>
      <c r="AG485" s="10"/>
      <c r="AH485" s="10"/>
      <c r="AI485" s="10"/>
      <c r="AJ485" s="10"/>
      <c r="AK485" s="10"/>
    </row>
    <row r="486" spans="2:37" ht="15" customHeight="1" x14ac:dyDescent="0.2">
      <c r="B486" s="172" t="s">
        <v>3</v>
      </c>
      <c r="C486" s="47" t="s">
        <v>399</v>
      </c>
      <c r="H486" s="13">
        <f>SUM(I$315:J$315)</f>
        <v>126</v>
      </c>
      <c r="I486" s="3">
        <f t="shared" ref="I486:K497" si="295">IF($H486=0,0,I474/$H486*100)</f>
        <v>84.920634920634924</v>
      </c>
      <c r="J486" s="3">
        <f t="shared" si="295"/>
        <v>1.5873015873015872</v>
      </c>
      <c r="K486" s="3">
        <f t="shared" si="295"/>
        <v>13.492063492063492</v>
      </c>
      <c r="L486" s="3">
        <f t="shared" si="294"/>
        <v>100</v>
      </c>
      <c r="M486" s="10"/>
      <c r="N486" s="10"/>
      <c r="O486" s="10"/>
      <c r="P486" s="10"/>
      <c r="Q486" s="10"/>
      <c r="R486" s="10"/>
      <c r="S486" s="10"/>
      <c r="T486" s="10"/>
      <c r="U486" s="10"/>
      <c r="W486" s="176"/>
      <c r="AF486" s="10"/>
      <c r="AG486" s="10"/>
      <c r="AH486" s="10"/>
      <c r="AI486" s="10"/>
      <c r="AJ486" s="10"/>
      <c r="AK486" s="10"/>
    </row>
    <row r="487" spans="2:37" ht="15" customHeight="1" x14ac:dyDescent="0.2">
      <c r="B487" s="173"/>
      <c r="C487" s="58" t="s">
        <v>400</v>
      </c>
      <c r="H487" s="13">
        <f>SUM(I$316:J$316)</f>
        <v>280</v>
      </c>
      <c r="I487" s="4">
        <f t="shared" si="295"/>
        <v>86.428571428571431</v>
      </c>
      <c r="J487" s="4">
        <f t="shared" si="295"/>
        <v>3.214285714285714</v>
      </c>
      <c r="K487" s="4">
        <f t="shared" si="295"/>
        <v>10.357142857142858</v>
      </c>
      <c r="L487" s="4">
        <f t="shared" si="294"/>
        <v>100</v>
      </c>
      <c r="M487" s="10"/>
      <c r="N487" s="10"/>
      <c r="O487" s="10"/>
      <c r="P487" s="10"/>
      <c r="Q487" s="10"/>
      <c r="R487" s="10"/>
      <c r="S487" s="10"/>
      <c r="T487" s="10"/>
      <c r="U487" s="10"/>
      <c r="W487" s="176"/>
      <c r="AF487" s="10"/>
      <c r="AG487" s="10"/>
      <c r="AH487" s="10"/>
      <c r="AI487" s="10"/>
      <c r="AJ487" s="10"/>
      <c r="AK487" s="10"/>
    </row>
    <row r="488" spans="2:37" ht="15" customHeight="1" x14ac:dyDescent="0.2">
      <c r="B488" s="173"/>
      <c r="C488" s="58" t="s">
        <v>401</v>
      </c>
      <c r="H488" s="13">
        <f>SUM(I$317:J$317)</f>
        <v>98</v>
      </c>
      <c r="I488" s="4">
        <f t="shared" si="295"/>
        <v>80.612244897959187</v>
      </c>
      <c r="J488" s="4">
        <f t="shared" si="295"/>
        <v>7.1428571428571423</v>
      </c>
      <c r="K488" s="4">
        <f t="shared" si="295"/>
        <v>12.244897959183673</v>
      </c>
      <c r="L488" s="4">
        <f t="shared" si="294"/>
        <v>100</v>
      </c>
      <c r="M488" s="10"/>
      <c r="N488" s="10"/>
      <c r="O488" s="10"/>
      <c r="P488" s="10"/>
      <c r="Q488" s="10"/>
      <c r="R488" s="10"/>
      <c r="S488" s="10"/>
      <c r="T488" s="10"/>
      <c r="U488" s="10"/>
      <c r="W488" s="176"/>
      <c r="AF488" s="10"/>
      <c r="AG488" s="10"/>
      <c r="AH488" s="10"/>
      <c r="AI488" s="10"/>
      <c r="AJ488" s="10"/>
      <c r="AK488" s="10"/>
    </row>
    <row r="489" spans="2:37" ht="15" customHeight="1" x14ac:dyDescent="0.2">
      <c r="B489" s="173"/>
      <c r="C489" s="58" t="s">
        <v>402</v>
      </c>
      <c r="H489" s="13">
        <f>SUM(I$318:J$318)</f>
        <v>268</v>
      </c>
      <c r="I489" s="4">
        <f t="shared" si="295"/>
        <v>88.805970149253739</v>
      </c>
      <c r="J489" s="4">
        <f t="shared" si="295"/>
        <v>1.1194029850746268</v>
      </c>
      <c r="K489" s="4">
        <f t="shared" si="295"/>
        <v>10.074626865671641</v>
      </c>
      <c r="L489" s="4">
        <f t="shared" si="294"/>
        <v>100.00000000000001</v>
      </c>
      <c r="M489" s="10"/>
      <c r="N489" s="10"/>
      <c r="O489" s="10"/>
      <c r="P489" s="10"/>
      <c r="Q489" s="10"/>
      <c r="R489" s="10"/>
      <c r="S489" s="10"/>
      <c r="T489" s="10"/>
      <c r="U489" s="10"/>
      <c r="W489" s="176"/>
      <c r="AF489" s="10"/>
      <c r="AG489" s="10"/>
      <c r="AH489" s="10"/>
      <c r="AI489" s="10"/>
      <c r="AJ489" s="10"/>
      <c r="AK489" s="10"/>
    </row>
    <row r="490" spans="2:37" ht="15" customHeight="1" x14ac:dyDescent="0.2">
      <c r="B490" s="173"/>
      <c r="C490" s="58" t="s">
        <v>403</v>
      </c>
      <c r="H490" s="13">
        <f>SUM(I$319:J$319)</f>
        <v>18</v>
      </c>
      <c r="I490" s="4">
        <f t="shared" si="295"/>
        <v>83.333333333333343</v>
      </c>
      <c r="J490" s="4">
        <f t="shared" si="295"/>
        <v>5.5555555555555554</v>
      </c>
      <c r="K490" s="4">
        <f t="shared" si="295"/>
        <v>11.111111111111111</v>
      </c>
      <c r="L490" s="4">
        <f t="shared" si="294"/>
        <v>100.00000000000001</v>
      </c>
      <c r="M490" s="10"/>
      <c r="N490" s="10"/>
      <c r="O490" s="10"/>
      <c r="P490" s="10"/>
      <c r="Q490" s="10"/>
      <c r="R490" s="10"/>
      <c r="S490" s="10"/>
      <c r="T490" s="10"/>
      <c r="U490" s="10"/>
      <c r="W490" s="176"/>
      <c r="AF490" s="10"/>
      <c r="AG490" s="10"/>
      <c r="AH490" s="10"/>
      <c r="AI490" s="10"/>
      <c r="AJ490" s="10"/>
      <c r="AK490" s="10"/>
    </row>
    <row r="491" spans="2:37" ht="15" customHeight="1" x14ac:dyDescent="0.2">
      <c r="B491" s="174"/>
      <c r="C491" s="58" t="s">
        <v>404</v>
      </c>
      <c r="H491" s="13">
        <f>SUM(I$320:J$320)</f>
        <v>37</v>
      </c>
      <c r="I491" s="4">
        <f t="shared" si="295"/>
        <v>89.189189189189193</v>
      </c>
      <c r="J491" s="4">
        <f t="shared" si="295"/>
        <v>2.7027027027027026</v>
      </c>
      <c r="K491" s="4">
        <f t="shared" si="295"/>
        <v>8.1081081081081088</v>
      </c>
      <c r="L491" s="4">
        <f t="shared" si="294"/>
        <v>100.00000000000001</v>
      </c>
      <c r="M491" s="10"/>
      <c r="N491" s="10"/>
      <c r="O491" s="10"/>
      <c r="P491" s="10"/>
      <c r="Q491" s="10"/>
      <c r="R491" s="10"/>
      <c r="S491" s="10"/>
      <c r="T491" s="10"/>
      <c r="U491" s="10"/>
      <c r="W491" s="176"/>
      <c r="AF491" s="10"/>
      <c r="AG491" s="10"/>
      <c r="AH491" s="10"/>
      <c r="AI491" s="10"/>
      <c r="AJ491" s="10"/>
      <c r="AK491" s="10"/>
    </row>
    <row r="492" spans="2:37" ht="15" customHeight="1" x14ac:dyDescent="0.2">
      <c r="B492" s="173"/>
      <c r="C492" s="58" t="s">
        <v>405</v>
      </c>
      <c r="H492" s="13">
        <f>SUM(I$321:J$321)</f>
        <v>28</v>
      </c>
      <c r="I492" s="4">
        <f t="shared" si="295"/>
        <v>92.857142857142861</v>
      </c>
      <c r="J492" s="4">
        <f t="shared" si="295"/>
        <v>3.5714285714285712</v>
      </c>
      <c r="K492" s="4">
        <f t="shared" si="295"/>
        <v>3.5714285714285712</v>
      </c>
      <c r="L492" s="4">
        <f t="shared" si="294"/>
        <v>100</v>
      </c>
      <c r="M492" s="10"/>
      <c r="N492" s="10"/>
      <c r="O492" s="10"/>
      <c r="P492" s="10"/>
      <c r="Q492" s="10"/>
      <c r="R492" s="10"/>
      <c r="S492" s="10"/>
      <c r="T492" s="10"/>
      <c r="U492" s="10"/>
      <c r="W492" s="176"/>
      <c r="AF492" s="10"/>
      <c r="AG492" s="10"/>
      <c r="AH492" s="10"/>
      <c r="AI492" s="10"/>
      <c r="AJ492" s="10"/>
      <c r="AK492" s="10"/>
    </row>
    <row r="493" spans="2:37" ht="15" customHeight="1" x14ac:dyDescent="0.2">
      <c r="B493" s="173"/>
      <c r="C493" s="58" t="s">
        <v>406</v>
      </c>
      <c r="H493" s="13">
        <f>SUM(I$322:J$322)</f>
        <v>17</v>
      </c>
      <c r="I493" s="4">
        <f t="shared" si="295"/>
        <v>58.82352941176471</v>
      </c>
      <c r="J493" s="4">
        <f t="shared" si="295"/>
        <v>35.294117647058826</v>
      </c>
      <c r="K493" s="4">
        <f t="shared" si="295"/>
        <v>5.8823529411764701</v>
      </c>
      <c r="L493" s="4">
        <f t="shared" si="294"/>
        <v>100</v>
      </c>
      <c r="M493" s="10"/>
      <c r="N493" s="10"/>
      <c r="O493" s="10"/>
      <c r="P493" s="10"/>
      <c r="Q493" s="10"/>
      <c r="R493" s="10"/>
      <c r="S493" s="10"/>
      <c r="T493" s="10"/>
      <c r="U493" s="10"/>
      <c r="W493" s="176"/>
      <c r="AF493" s="10"/>
      <c r="AG493" s="10"/>
      <c r="AH493" s="10"/>
      <c r="AI493" s="10"/>
      <c r="AJ493" s="10"/>
      <c r="AK493" s="10"/>
    </row>
    <row r="494" spans="2:37" ht="15" customHeight="1" x14ac:dyDescent="0.2">
      <c r="B494" s="173"/>
      <c r="C494" s="58" t="s">
        <v>407</v>
      </c>
      <c r="H494" s="13">
        <f>SUM(I$323:J$323)</f>
        <v>6</v>
      </c>
      <c r="I494" s="4">
        <f t="shared" si="295"/>
        <v>83.333333333333343</v>
      </c>
      <c r="J494" s="4">
        <f t="shared" si="295"/>
        <v>16.666666666666664</v>
      </c>
      <c r="K494" s="4">
        <f t="shared" si="295"/>
        <v>0</v>
      </c>
      <c r="L494" s="4">
        <f t="shared" si="294"/>
        <v>100</v>
      </c>
      <c r="M494" s="10"/>
      <c r="N494" s="10"/>
      <c r="O494" s="10"/>
      <c r="P494" s="10"/>
      <c r="Q494" s="10"/>
      <c r="R494" s="10"/>
      <c r="S494" s="10"/>
      <c r="T494" s="10"/>
      <c r="U494" s="10"/>
      <c r="W494" s="176"/>
      <c r="AF494" s="10"/>
      <c r="AG494" s="10"/>
      <c r="AH494" s="10"/>
      <c r="AI494" s="10"/>
      <c r="AJ494" s="10"/>
      <c r="AK494" s="10"/>
    </row>
    <row r="495" spans="2:37" ht="15" customHeight="1" x14ac:dyDescent="0.2">
      <c r="B495" s="173"/>
      <c r="C495" s="58" t="s">
        <v>408</v>
      </c>
      <c r="H495" s="13">
        <f>SUM(I$324:J$324)</f>
        <v>19</v>
      </c>
      <c r="I495" s="4">
        <f t="shared" si="295"/>
        <v>42.105263157894733</v>
      </c>
      <c r="J495" s="4">
        <f t="shared" si="295"/>
        <v>42.105263157894733</v>
      </c>
      <c r="K495" s="4">
        <f t="shared" si="295"/>
        <v>15.789473684210526</v>
      </c>
      <c r="L495" s="4">
        <f t="shared" si="294"/>
        <v>99.999999999999986</v>
      </c>
      <c r="M495" s="10"/>
      <c r="N495" s="10"/>
      <c r="O495" s="10"/>
      <c r="P495" s="10"/>
      <c r="Q495" s="10"/>
      <c r="R495" s="10"/>
      <c r="S495" s="10"/>
      <c r="T495" s="10"/>
      <c r="U495" s="10"/>
      <c r="W495" s="176"/>
      <c r="AF495" s="10"/>
      <c r="AG495" s="10"/>
      <c r="AH495" s="10"/>
      <c r="AI495" s="10"/>
      <c r="AJ495" s="10"/>
      <c r="AK495" s="10"/>
    </row>
    <row r="496" spans="2:37" ht="15" customHeight="1" x14ac:dyDescent="0.2">
      <c r="B496" s="173"/>
      <c r="C496" s="58" t="s">
        <v>409</v>
      </c>
      <c r="H496" s="13">
        <f>SUM(I$325:J$325)</f>
        <v>8</v>
      </c>
      <c r="I496" s="4">
        <f t="shared" si="295"/>
        <v>25</v>
      </c>
      <c r="J496" s="4">
        <f t="shared" si="295"/>
        <v>75</v>
      </c>
      <c r="K496" s="4">
        <f t="shared" si="295"/>
        <v>0</v>
      </c>
      <c r="L496" s="4">
        <f t="shared" si="294"/>
        <v>100</v>
      </c>
      <c r="M496" s="10"/>
      <c r="N496" s="10"/>
      <c r="O496" s="10"/>
      <c r="P496" s="10"/>
      <c r="Q496" s="10"/>
      <c r="R496" s="10"/>
      <c r="S496" s="10"/>
      <c r="T496" s="10"/>
      <c r="U496" s="10"/>
      <c r="W496" s="176"/>
      <c r="AF496" s="10"/>
      <c r="AG496" s="10"/>
      <c r="AH496" s="10"/>
      <c r="AI496" s="10"/>
      <c r="AJ496" s="10"/>
      <c r="AK496" s="10"/>
    </row>
    <row r="497" spans="1:37" ht="15" customHeight="1" x14ac:dyDescent="0.2">
      <c r="B497" s="175"/>
      <c r="C497" s="48" t="s">
        <v>410</v>
      </c>
      <c r="D497" s="28"/>
      <c r="E497" s="28"/>
      <c r="F497" s="28"/>
      <c r="G497" s="28"/>
      <c r="H497" s="14">
        <f>SUM(I$326:J$326)</f>
        <v>23</v>
      </c>
      <c r="I497" s="5">
        <f t="shared" si="295"/>
        <v>26.086956521739129</v>
      </c>
      <c r="J497" s="5">
        <f t="shared" si="295"/>
        <v>73.91304347826086</v>
      </c>
      <c r="K497" s="5">
        <f t="shared" si="295"/>
        <v>0</v>
      </c>
      <c r="L497" s="5">
        <f t="shared" si="294"/>
        <v>99.999999999999986</v>
      </c>
      <c r="M497" s="10"/>
      <c r="N497" s="10"/>
      <c r="O497" s="10"/>
      <c r="P497" s="10"/>
      <c r="Q497" s="10"/>
      <c r="R497" s="10"/>
      <c r="S497" s="10"/>
      <c r="T497" s="10"/>
      <c r="U497" s="10"/>
      <c r="W497" s="176"/>
      <c r="AF497" s="10"/>
      <c r="AG497" s="10"/>
      <c r="AH497" s="10"/>
      <c r="AI497" s="10"/>
      <c r="AJ497" s="10"/>
      <c r="AK497" s="10"/>
    </row>
    <row r="498" spans="1:37" ht="15" customHeight="1" x14ac:dyDescent="0.2">
      <c r="B498" s="178"/>
      <c r="F498" s="37"/>
      <c r="G498" s="37"/>
      <c r="H498" s="10"/>
      <c r="I498" s="10"/>
      <c r="J498" s="10"/>
      <c r="K498" s="10"/>
      <c r="L498" s="10"/>
      <c r="M498" s="10"/>
      <c r="N498" s="10"/>
      <c r="O498" s="10"/>
      <c r="P498" s="10"/>
      <c r="Q498" s="10"/>
      <c r="R498" s="10"/>
      <c r="S498" s="10"/>
      <c r="T498" s="10"/>
      <c r="U498" s="10"/>
      <c r="W498" s="176"/>
      <c r="AF498" s="10"/>
      <c r="AG498" s="10"/>
      <c r="AH498" s="10"/>
      <c r="AI498" s="10"/>
      <c r="AJ498" s="10"/>
      <c r="AK498" s="10"/>
    </row>
    <row r="499" spans="1:37" ht="15" customHeight="1" x14ac:dyDescent="0.2">
      <c r="A499" s="35" t="s">
        <v>690</v>
      </c>
      <c r="B499" s="45"/>
      <c r="F499" s="37"/>
      <c r="G499" s="10"/>
      <c r="H499" s="10"/>
      <c r="I499" s="10"/>
      <c r="J499" s="10"/>
      <c r="K499" s="10"/>
      <c r="L499" s="10"/>
      <c r="M499" s="10"/>
      <c r="N499" s="10"/>
      <c r="O499" s="10"/>
      <c r="P499" s="10"/>
      <c r="Q499" s="10"/>
      <c r="R499" s="10"/>
      <c r="S499" s="10"/>
      <c r="T499" s="10"/>
      <c r="U499" s="10"/>
      <c r="W499" s="45"/>
      <c r="Z499" s="37"/>
      <c r="AA499" s="10"/>
      <c r="AB499" s="10"/>
      <c r="AC499" s="10"/>
      <c r="AD499" s="10"/>
      <c r="AE499" s="10"/>
      <c r="AF499" s="10"/>
      <c r="AG499" s="10"/>
      <c r="AH499" s="10"/>
      <c r="AI499" s="10"/>
      <c r="AJ499" s="10"/>
      <c r="AK499" s="10"/>
    </row>
    <row r="500" spans="1:37" ht="15" customHeight="1" x14ac:dyDescent="0.2">
      <c r="A500" s="1" t="s">
        <v>691</v>
      </c>
      <c r="B500" s="45"/>
      <c r="C500" s="36"/>
      <c r="D500" s="36"/>
      <c r="E500" s="36"/>
      <c r="F500" s="70"/>
      <c r="G500" s="70"/>
      <c r="H500" s="71"/>
      <c r="I500" s="70"/>
      <c r="W500" s="45"/>
      <c r="X500" s="36"/>
      <c r="Y500" s="36"/>
      <c r="Z500" s="70"/>
      <c r="AA500" s="70"/>
      <c r="AB500" s="71"/>
      <c r="AC500" s="70"/>
    </row>
    <row r="501" spans="1:37" ht="15" customHeight="1" x14ac:dyDescent="0.2">
      <c r="B501" s="177" t="s">
        <v>357</v>
      </c>
      <c r="C501" s="43"/>
      <c r="D501" s="21"/>
      <c r="E501" s="21"/>
      <c r="F501" s="21"/>
      <c r="G501" s="21"/>
      <c r="H501" s="22"/>
      <c r="I501" s="95" t="s">
        <v>322</v>
      </c>
      <c r="J501" s="94" t="s">
        <v>323</v>
      </c>
      <c r="K501" s="96" t="s">
        <v>0</v>
      </c>
      <c r="L501" s="97" t="s">
        <v>4</v>
      </c>
      <c r="W501" s="176"/>
      <c r="AF501" s="10"/>
    </row>
    <row r="502" spans="1:37" ht="15" customHeight="1" x14ac:dyDescent="0.2">
      <c r="B502" s="172" t="s">
        <v>275</v>
      </c>
      <c r="C502" s="47" t="s">
        <v>399</v>
      </c>
      <c r="H502" s="149"/>
      <c r="I502" s="7">
        <v>205</v>
      </c>
      <c r="J502" s="7">
        <v>7</v>
      </c>
      <c r="K502" s="7">
        <v>16</v>
      </c>
      <c r="L502" s="7">
        <f t="shared" ref="L502:L525" si="296">SUM(I502:K502)</f>
        <v>228</v>
      </c>
      <c r="W502" s="176"/>
      <c r="AF502" s="10"/>
    </row>
    <row r="503" spans="1:37" ht="15" customHeight="1" x14ac:dyDescent="0.2">
      <c r="B503" s="173"/>
      <c r="C503" s="58" t="s">
        <v>400</v>
      </c>
      <c r="H503" s="149"/>
      <c r="I503" s="8">
        <v>360</v>
      </c>
      <c r="J503" s="8">
        <v>9</v>
      </c>
      <c r="K503" s="8">
        <v>28</v>
      </c>
      <c r="L503" s="8">
        <f t="shared" si="296"/>
        <v>397</v>
      </c>
      <c r="W503" s="176"/>
      <c r="AF503" s="10"/>
    </row>
    <row r="504" spans="1:37" ht="15" customHeight="1" x14ac:dyDescent="0.2">
      <c r="B504" s="173"/>
      <c r="C504" s="58" t="s">
        <v>401</v>
      </c>
      <c r="H504" s="149"/>
      <c r="I504" s="8">
        <v>122</v>
      </c>
      <c r="J504" s="8">
        <v>6</v>
      </c>
      <c r="K504" s="8">
        <v>8</v>
      </c>
      <c r="L504" s="8">
        <f t="shared" si="296"/>
        <v>136</v>
      </c>
      <c r="W504" s="176"/>
      <c r="AF504" s="10"/>
    </row>
    <row r="505" spans="1:37" ht="15" customHeight="1" x14ac:dyDescent="0.2">
      <c r="B505" s="173"/>
      <c r="C505" s="58" t="s">
        <v>402</v>
      </c>
      <c r="H505" s="149"/>
      <c r="I505" s="8">
        <v>314</v>
      </c>
      <c r="J505" s="8">
        <v>8</v>
      </c>
      <c r="K505" s="8">
        <v>30</v>
      </c>
      <c r="L505" s="8">
        <f t="shared" si="296"/>
        <v>352</v>
      </c>
      <c r="W505" s="176"/>
      <c r="AF505" s="10"/>
    </row>
    <row r="506" spans="1:37" ht="15" customHeight="1" x14ac:dyDescent="0.2">
      <c r="B506" s="173"/>
      <c r="C506" s="58" t="s">
        <v>403</v>
      </c>
      <c r="H506" s="149"/>
      <c r="I506" s="8">
        <v>54</v>
      </c>
      <c r="J506" s="8">
        <v>1</v>
      </c>
      <c r="K506" s="8">
        <v>3</v>
      </c>
      <c r="L506" s="8">
        <f t="shared" si="296"/>
        <v>58</v>
      </c>
      <c r="W506" s="176"/>
      <c r="AF506" s="10"/>
    </row>
    <row r="507" spans="1:37" ht="15" customHeight="1" x14ac:dyDescent="0.2">
      <c r="B507" s="174"/>
      <c r="C507" s="58" t="s">
        <v>404</v>
      </c>
      <c r="H507" s="149"/>
      <c r="I507" s="8">
        <v>80</v>
      </c>
      <c r="J507" s="8">
        <v>2</v>
      </c>
      <c r="K507" s="8">
        <v>5</v>
      </c>
      <c r="L507" s="8">
        <f t="shared" si="296"/>
        <v>87</v>
      </c>
      <c r="W507" s="176"/>
      <c r="AF507" s="10"/>
    </row>
    <row r="508" spans="1:37" ht="15" customHeight="1" x14ac:dyDescent="0.2">
      <c r="B508" s="173"/>
      <c r="C508" s="58" t="s">
        <v>405</v>
      </c>
      <c r="H508" s="149"/>
      <c r="I508" s="8">
        <v>48</v>
      </c>
      <c r="J508" s="8">
        <v>4</v>
      </c>
      <c r="K508" s="8">
        <v>3</v>
      </c>
      <c r="L508" s="8">
        <f t="shared" si="296"/>
        <v>55</v>
      </c>
      <c r="W508" s="176"/>
      <c r="AF508" s="10"/>
    </row>
    <row r="509" spans="1:37" ht="15" customHeight="1" x14ac:dyDescent="0.2">
      <c r="B509" s="173"/>
      <c r="C509" s="58" t="s">
        <v>406</v>
      </c>
      <c r="H509" s="149"/>
      <c r="I509" s="8">
        <v>39</v>
      </c>
      <c r="J509" s="8">
        <v>6</v>
      </c>
      <c r="K509" s="8">
        <v>1</v>
      </c>
      <c r="L509" s="8">
        <f t="shared" si="296"/>
        <v>46</v>
      </c>
      <c r="W509" s="176"/>
      <c r="AF509" s="10"/>
    </row>
    <row r="510" spans="1:37" ht="15" customHeight="1" x14ac:dyDescent="0.2">
      <c r="B510" s="173"/>
      <c r="C510" s="58" t="s">
        <v>407</v>
      </c>
      <c r="H510" s="149"/>
      <c r="I510" s="8">
        <v>11</v>
      </c>
      <c r="J510" s="8">
        <v>2</v>
      </c>
      <c r="K510" s="8">
        <v>1</v>
      </c>
      <c r="L510" s="8">
        <f t="shared" si="296"/>
        <v>14</v>
      </c>
      <c r="M510" s="10"/>
      <c r="Q510" s="10"/>
      <c r="R510" s="10"/>
      <c r="S510" s="10"/>
      <c r="T510" s="10"/>
      <c r="U510" s="10"/>
      <c r="W510" s="176"/>
      <c r="AF510" s="10"/>
      <c r="AG510" s="10"/>
      <c r="AK510" s="10"/>
    </row>
    <row r="511" spans="1:37" ht="15" customHeight="1" x14ac:dyDescent="0.2">
      <c r="B511" s="173"/>
      <c r="C511" s="58" t="s">
        <v>408</v>
      </c>
      <c r="H511" s="149"/>
      <c r="I511" s="8">
        <v>42</v>
      </c>
      <c r="J511" s="8">
        <v>14</v>
      </c>
      <c r="K511" s="8">
        <v>1</v>
      </c>
      <c r="L511" s="8">
        <f t="shared" si="296"/>
        <v>57</v>
      </c>
      <c r="M511" s="10"/>
      <c r="Q511" s="10"/>
      <c r="R511" s="10"/>
      <c r="S511" s="10"/>
      <c r="T511" s="10"/>
      <c r="U511" s="10"/>
      <c r="W511" s="176"/>
      <c r="AF511" s="10"/>
      <c r="AG511" s="10"/>
      <c r="AK511" s="10"/>
    </row>
    <row r="512" spans="1:37" ht="15" customHeight="1" x14ac:dyDescent="0.2">
      <c r="B512" s="173"/>
      <c r="C512" s="58" t="s">
        <v>409</v>
      </c>
      <c r="H512" s="149"/>
      <c r="I512" s="8">
        <v>8</v>
      </c>
      <c r="J512" s="8">
        <v>7</v>
      </c>
      <c r="K512" s="8">
        <v>1</v>
      </c>
      <c r="L512" s="8">
        <f t="shared" si="296"/>
        <v>16</v>
      </c>
      <c r="M512" s="10"/>
      <c r="Q512" s="10"/>
      <c r="R512" s="10"/>
      <c r="S512" s="10"/>
      <c r="T512" s="10"/>
      <c r="U512" s="10"/>
      <c r="W512" s="176"/>
      <c r="AF512" s="10"/>
      <c r="AG512" s="10"/>
      <c r="AK512" s="10"/>
    </row>
    <row r="513" spans="2:37" ht="15" customHeight="1" x14ac:dyDescent="0.2">
      <c r="B513" s="175"/>
      <c r="C513" s="48" t="s">
        <v>410</v>
      </c>
      <c r="D513" s="28"/>
      <c r="E513" s="28"/>
      <c r="F513" s="28"/>
      <c r="G513" s="28"/>
      <c r="H513" s="101"/>
      <c r="I513" s="9">
        <v>8</v>
      </c>
      <c r="J513" s="9">
        <v>34</v>
      </c>
      <c r="K513" s="9">
        <v>3</v>
      </c>
      <c r="L513" s="9">
        <f t="shared" si="296"/>
        <v>45</v>
      </c>
      <c r="M513" s="10"/>
      <c r="Q513" s="10"/>
      <c r="R513" s="10"/>
      <c r="S513" s="10"/>
      <c r="T513" s="10"/>
      <c r="U513" s="10"/>
      <c r="W513" s="176"/>
      <c r="AF513" s="10"/>
      <c r="AG513" s="10"/>
      <c r="AK513" s="10"/>
    </row>
    <row r="514" spans="2:37" ht="15" customHeight="1" x14ac:dyDescent="0.2">
      <c r="B514" s="172" t="s">
        <v>3</v>
      </c>
      <c r="C514" s="47" t="s">
        <v>399</v>
      </c>
      <c r="H514" s="13">
        <f>SUM(I$342:J$342)</f>
        <v>228</v>
      </c>
      <c r="I514" s="3">
        <f t="shared" ref="I514:K525" si="297">IF($H514=0,0,I502/$H514*100)</f>
        <v>89.912280701754383</v>
      </c>
      <c r="J514" s="3">
        <f t="shared" si="297"/>
        <v>3.070175438596491</v>
      </c>
      <c r="K514" s="3">
        <f t="shared" si="297"/>
        <v>7.0175438596491224</v>
      </c>
      <c r="L514" s="3">
        <f t="shared" si="296"/>
        <v>100</v>
      </c>
      <c r="M514" s="10"/>
      <c r="Q514" s="10"/>
      <c r="R514" s="10"/>
      <c r="S514" s="10"/>
      <c r="T514" s="10"/>
      <c r="U514" s="10"/>
      <c r="W514" s="176"/>
      <c r="AF514" s="10"/>
      <c r="AG514" s="10"/>
      <c r="AK514" s="10"/>
    </row>
    <row r="515" spans="2:37" ht="15" customHeight="1" x14ac:dyDescent="0.2">
      <c r="B515" s="173"/>
      <c r="C515" s="58" t="s">
        <v>400</v>
      </c>
      <c r="H515" s="13">
        <f>SUM(I$343:J$343)</f>
        <v>397</v>
      </c>
      <c r="I515" s="4">
        <f t="shared" si="297"/>
        <v>90.680100755667496</v>
      </c>
      <c r="J515" s="4">
        <f t="shared" si="297"/>
        <v>2.2670025188916876</v>
      </c>
      <c r="K515" s="4">
        <f t="shared" si="297"/>
        <v>7.0528967254408066</v>
      </c>
      <c r="L515" s="4">
        <f t="shared" si="296"/>
        <v>99.999999999999986</v>
      </c>
      <c r="M515" s="10"/>
      <c r="Q515" s="10"/>
      <c r="R515" s="10"/>
      <c r="S515" s="10"/>
      <c r="T515" s="10"/>
      <c r="U515" s="10"/>
      <c r="W515" s="176"/>
      <c r="AF515" s="10"/>
      <c r="AG515" s="10"/>
      <c r="AK515" s="10"/>
    </row>
    <row r="516" spans="2:37" ht="15" customHeight="1" x14ac:dyDescent="0.2">
      <c r="B516" s="173"/>
      <c r="C516" s="58" t="s">
        <v>401</v>
      </c>
      <c r="H516" s="13">
        <f>SUM(I$344:J$344)</f>
        <v>136</v>
      </c>
      <c r="I516" s="4">
        <f t="shared" si="297"/>
        <v>89.705882352941174</v>
      </c>
      <c r="J516" s="4">
        <f t="shared" si="297"/>
        <v>4.4117647058823533</v>
      </c>
      <c r="K516" s="4">
        <f t="shared" si="297"/>
        <v>5.8823529411764701</v>
      </c>
      <c r="L516" s="4">
        <f t="shared" si="296"/>
        <v>99.999999999999986</v>
      </c>
      <c r="M516" s="10"/>
      <c r="N516" s="10"/>
      <c r="O516" s="10"/>
      <c r="P516" s="10"/>
      <c r="Q516" s="10"/>
      <c r="R516" s="10"/>
      <c r="S516" s="10"/>
      <c r="T516" s="10"/>
      <c r="U516" s="10"/>
      <c r="W516" s="176"/>
      <c r="AF516" s="10"/>
      <c r="AG516" s="10"/>
      <c r="AH516" s="10"/>
      <c r="AI516" s="10"/>
      <c r="AJ516" s="10"/>
      <c r="AK516" s="10"/>
    </row>
    <row r="517" spans="2:37" ht="15" customHeight="1" x14ac:dyDescent="0.2">
      <c r="B517" s="173"/>
      <c r="C517" s="58" t="s">
        <v>402</v>
      </c>
      <c r="H517" s="13">
        <f>SUM(I$345:J$345)</f>
        <v>352</v>
      </c>
      <c r="I517" s="4">
        <f t="shared" si="297"/>
        <v>89.204545454545453</v>
      </c>
      <c r="J517" s="4">
        <f t="shared" si="297"/>
        <v>2.2727272727272729</v>
      </c>
      <c r="K517" s="4">
        <f t="shared" si="297"/>
        <v>8.5227272727272716</v>
      </c>
      <c r="L517" s="4">
        <f t="shared" si="296"/>
        <v>99.999999999999986</v>
      </c>
      <c r="M517" s="10"/>
      <c r="N517" s="10"/>
      <c r="O517" s="10"/>
      <c r="P517" s="10"/>
      <c r="Q517" s="10"/>
      <c r="R517" s="10"/>
      <c r="S517" s="10"/>
      <c r="T517" s="10"/>
      <c r="U517" s="10"/>
      <c r="W517" s="176"/>
      <c r="AF517" s="10"/>
      <c r="AG517" s="10"/>
      <c r="AH517" s="10"/>
      <c r="AI517" s="10"/>
      <c r="AJ517" s="10"/>
      <c r="AK517" s="10"/>
    </row>
    <row r="518" spans="2:37" ht="15" customHeight="1" x14ac:dyDescent="0.2">
      <c r="B518" s="173"/>
      <c r="C518" s="58" t="s">
        <v>403</v>
      </c>
      <c r="H518" s="13">
        <f>SUM(I$346:J$346)</f>
        <v>58</v>
      </c>
      <c r="I518" s="4">
        <f t="shared" si="297"/>
        <v>93.103448275862064</v>
      </c>
      <c r="J518" s="4">
        <f t="shared" si="297"/>
        <v>1.7241379310344827</v>
      </c>
      <c r="K518" s="4">
        <f t="shared" si="297"/>
        <v>5.1724137931034484</v>
      </c>
      <c r="L518" s="4">
        <f t="shared" si="296"/>
        <v>99.999999999999986</v>
      </c>
      <c r="M518" s="10"/>
      <c r="N518" s="10"/>
      <c r="O518" s="10"/>
      <c r="P518" s="10"/>
      <c r="Q518" s="10"/>
      <c r="R518" s="10"/>
      <c r="S518" s="10"/>
      <c r="T518" s="10"/>
      <c r="U518" s="10"/>
      <c r="W518" s="176"/>
      <c r="AF518" s="10"/>
      <c r="AG518" s="10"/>
      <c r="AH518" s="10"/>
      <c r="AI518" s="10"/>
      <c r="AJ518" s="10"/>
      <c r="AK518" s="10"/>
    </row>
    <row r="519" spans="2:37" ht="15" customHeight="1" x14ac:dyDescent="0.2">
      <c r="B519" s="174"/>
      <c r="C519" s="58" t="s">
        <v>404</v>
      </c>
      <c r="H519" s="13">
        <f>SUM(I$347:J$347)</f>
        <v>87</v>
      </c>
      <c r="I519" s="4">
        <f t="shared" si="297"/>
        <v>91.954022988505741</v>
      </c>
      <c r="J519" s="4">
        <f t="shared" si="297"/>
        <v>2.2988505747126435</v>
      </c>
      <c r="K519" s="4">
        <f t="shared" si="297"/>
        <v>5.7471264367816088</v>
      </c>
      <c r="L519" s="4">
        <f t="shared" si="296"/>
        <v>100</v>
      </c>
      <c r="M519" s="10"/>
      <c r="N519" s="10"/>
      <c r="O519" s="10"/>
      <c r="P519" s="10"/>
      <c r="Q519" s="10"/>
      <c r="R519" s="10"/>
      <c r="S519" s="10"/>
      <c r="T519" s="10"/>
      <c r="U519" s="10"/>
      <c r="W519" s="176"/>
      <c r="AF519" s="10"/>
      <c r="AG519" s="10"/>
      <c r="AH519" s="10"/>
      <c r="AI519" s="10"/>
      <c r="AJ519" s="10"/>
      <c r="AK519" s="10"/>
    </row>
    <row r="520" spans="2:37" ht="15" customHeight="1" x14ac:dyDescent="0.2">
      <c r="B520" s="173"/>
      <c r="C520" s="58" t="s">
        <v>405</v>
      </c>
      <c r="H520" s="13">
        <f>SUM(I$348:J$348)</f>
        <v>55</v>
      </c>
      <c r="I520" s="4">
        <f t="shared" si="297"/>
        <v>87.272727272727266</v>
      </c>
      <c r="J520" s="4">
        <f t="shared" si="297"/>
        <v>7.2727272727272725</v>
      </c>
      <c r="K520" s="4">
        <f t="shared" si="297"/>
        <v>5.4545454545454541</v>
      </c>
      <c r="L520" s="4">
        <f t="shared" si="296"/>
        <v>99.999999999999986</v>
      </c>
      <c r="M520" s="10"/>
      <c r="N520" s="10"/>
      <c r="O520" s="10"/>
      <c r="P520" s="10"/>
      <c r="Q520" s="10"/>
      <c r="R520" s="10"/>
      <c r="S520" s="10"/>
      <c r="T520" s="10"/>
      <c r="U520" s="10"/>
      <c r="W520" s="176"/>
      <c r="AF520" s="10"/>
      <c r="AG520" s="10"/>
      <c r="AH520" s="10"/>
      <c r="AI520" s="10"/>
      <c r="AJ520" s="10"/>
      <c r="AK520" s="10"/>
    </row>
    <row r="521" spans="2:37" ht="15" customHeight="1" x14ac:dyDescent="0.2">
      <c r="B521" s="173"/>
      <c r="C521" s="58" t="s">
        <v>406</v>
      </c>
      <c r="H521" s="13">
        <f>SUM(I$349:J$349)</f>
        <v>46</v>
      </c>
      <c r="I521" s="4">
        <f t="shared" si="297"/>
        <v>84.782608695652172</v>
      </c>
      <c r="J521" s="4">
        <f t="shared" si="297"/>
        <v>13.043478260869565</v>
      </c>
      <c r="K521" s="4">
        <f t="shared" si="297"/>
        <v>2.1739130434782608</v>
      </c>
      <c r="L521" s="4">
        <f t="shared" si="296"/>
        <v>100</v>
      </c>
      <c r="M521" s="10"/>
      <c r="N521" s="10"/>
      <c r="O521" s="10"/>
      <c r="P521" s="10"/>
      <c r="Q521" s="10"/>
      <c r="R521" s="10"/>
      <c r="S521" s="10"/>
      <c r="T521" s="10"/>
      <c r="U521" s="10"/>
      <c r="W521" s="176"/>
      <c r="AF521" s="10"/>
      <c r="AG521" s="10"/>
      <c r="AH521" s="10"/>
      <c r="AI521" s="10"/>
      <c r="AJ521" s="10"/>
      <c r="AK521" s="10"/>
    </row>
    <row r="522" spans="2:37" ht="15" customHeight="1" x14ac:dyDescent="0.2">
      <c r="B522" s="173"/>
      <c r="C522" s="58" t="s">
        <v>407</v>
      </c>
      <c r="H522" s="13">
        <f>SUM(I$350:J$350)</f>
        <v>14</v>
      </c>
      <c r="I522" s="4">
        <f t="shared" si="297"/>
        <v>78.571428571428569</v>
      </c>
      <c r="J522" s="4">
        <f t="shared" si="297"/>
        <v>14.285714285714285</v>
      </c>
      <c r="K522" s="4">
        <f t="shared" si="297"/>
        <v>7.1428571428571423</v>
      </c>
      <c r="L522" s="4">
        <f t="shared" si="296"/>
        <v>100</v>
      </c>
      <c r="M522" s="10"/>
      <c r="N522" s="10"/>
      <c r="O522" s="10"/>
      <c r="P522" s="10"/>
      <c r="Q522" s="10"/>
      <c r="R522" s="10"/>
      <c r="S522" s="10"/>
      <c r="T522" s="10"/>
      <c r="U522" s="10"/>
      <c r="W522" s="176"/>
      <c r="AF522" s="10"/>
      <c r="AG522" s="10"/>
      <c r="AH522" s="10"/>
      <c r="AI522" s="10"/>
      <c r="AJ522" s="10"/>
      <c r="AK522" s="10"/>
    </row>
    <row r="523" spans="2:37" ht="15" customHeight="1" x14ac:dyDescent="0.2">
      <c r="B523" s="173"/>
      <c r="C523" s="58" t="s">
        <v>408</v>
      </c>
      <c r="H523" s="13">
        <f>SUM(I$351:J$351)</f>
        <v>57</v>
      </c>
      <c r="I523" s="4">
        <f t="shared" si="297"/>
        <v>73.68421052631578</v>
      </c>
      <c r="J523" s="4">
        <f t="shared" si="297"/>
        <v>24.561403508771928</v>
      </c>
      <c r="K523" s="4">
        <f t="shared" si="297"/>
        <v>1.7543859649122806</v>
      </c>
      <c r="L523" s="4">
        <f t="shared" si="296"/>
        <v>99.999999999999986</v>
      </c>
      <c r="M523" s="10"/>
      <c r="N523" s="10"/>
      <c r="O523" s="10"/>
      <c r="P523" s="10"/>
      <c r="Q523" s="10"/>
      <c r="R523" s="10"/>
      <c r="S523" s="10"/>
      <c r="T523" s="10"/>
      <c r="U523" s="10"/>
      <c r="W523" s="176"/>
      <c r="AF523" s="10"/>
      <c r="AG523" s="10"/>
      <c r="AH523" s="10"/>
      <c r="AI523" s="10"/>
      <c r="AJ523" s="10"/>
      <c r="AK523" s="10"/>
    </row>
    <row r="524" spans="2:37" ht="15" customHeight="1" x14ac:dyDescent="0.2">
      <c r="B524" s="173"/>
      <c r="C524" s="58" t="s">
        <v>409</v>
      </c>
      <c r="H524" s="13">
        <f>SUM(I$352:J$352)</f>
        <v>16</v>
      </c>
      <c r="I524" s="4">
        <f t="shared" si="297"/>
        <v>50</v>
      </c>
      <c r="J524" s="4">
        <f t="shared" si="297"/>
        <v>43.75</v>
      </c>
      <c r="K524" s="4">
        <f t="shared" si="297"/>
        <v>6.25</v>
      </c>
      <c r="L524" s="4">
        <f t="shared" si="296"/>
        <v>100</v>
      </c>
      <c r="M524" s="10"/>
      <c r="N524" s="10"/>
      <c r="O524" s="10"/>
      <c r="P524" s="10"/>
      <c r="Q524" s="10"/>
      <c r="R524" s="10"/>
      <c r="S524" s="10"/>
      <c r="T524" s="10"/>
      <c r="U524" s="10"/>
      <c r="W524" s="176"/>
      <c r="AF524" s="10"/>
      <c r="AG524" s="10"/>
      <c r="AH524" s="10"/>
      <c r="AI524" s="10"/>
      <c r="AJ524" s="10"/>
      <c r="AK524" s="10"/>
    </row>
    <row r="525" spans="2:37" ht="15" customHeight="1" x14ac:dyDescent="0.2">
      <c r="B525" s="175"/>
      <c r="C525" s="48" t="s">
        <v>410</v>
      </c>
      <c r="D525" s="28"/>
      <c r="E525" s="28"/>
      <c r="F525" s="28"/>
      <c r="G525" s="28"/>
      <c r="H525" s="14">
        <f>SUM(I$353:J$353)</f>
        <v>45</v>
      </c>
      <c r="I525" s="5">
        <f t="shared" si="297"/>
        <v>17.777777777777779</v>
      </c>
      <c r="J525" s="5">
        <f t="shared" si="297"/>
        <v>75.555555555555557</v>
      </c>
      <c r="K525" s="5">
        <f t="shared" si="297"/>
        <v>6.666666666666667</v>
      </c>
      <c r="L525" s="5">
        <f t="shared" si="296"/>
        <v>100.00000000000001</v>
      </c>
      <c r="M525" s="10"/>
      <c r="N525" s="10"/>
      <c r="O525" s="10"/>
      <c r="P525" s="10"/>
      <c r="Q525" s="10"/>
      <c r="R525" s="10"/>
      <c r="S525" s="10"/>
      <c r="T525" s="10"/>
      <c r="U525" s="10"/>
      <c r="W525" s="176"/>
      <c r="AF525" s="10"/>
      <c r="AG525" s="10"/>
      <c r="AH525" s="10"/>
      <c r="AI525" s="10"/>
      <c r="AJ525" s="10"/>
      <c r="AK525" s="10"/>
    </row>
    <row r="526" spans="2:37" ht="15" customHeight="1" x14ac:dyDescent="0.2">
      <c r="B526" s="178"/>
      <c r="F526" s="37"/>
      <c r="G526" s="37"/>
      <c r="H526" s="10"/>
      <c r="I526" s="10"/>
      <c r="J526" s="10"/>
      <c r="K526" s="10"/>
      <c r="L526" s="10"/>
      <c r="M526" s="10"/>
      <c r="N526" s="10"/>
      <c r="O526" s="10"/>
      <c r="P526" s="10"/>
      <c r="Q526" s="10"/>
      <c r="R526" s="10"/>
      <c r="S526" s="10"/>
      <c r="T526" s="10"/>
      <c r="U526" s="10"/>
      <c r="W526" s="176"/>
      <c r="AF526" s="10"/>
      <c r="AG526" s="10"/>
      <c r="AH526" s="10"/>
      <c r="AI526" s="10"/>
      <c r="AJ526" s="10"/>
      <c r="AK526" s="10"/>
    </row>
    <row r="527" spans="2:37" ht="15" customHeight="1" x14ac:dyDescent="0.2">
      <c r="B527" s="177" t="s">
        <v>173</v>
      </c>
      <c r="C527" s="43"/>
      <c r="D527" s="21"/>
      <c r="E527" s="21"/>
      <c r="F527" s="21"/>
      <c r="G527" s="21"/>
      <c r="H527" s="22"/>
      <c r="I527" s="95" t="s">
        <v>322</v>
      </c>
      <c r="J527" s="94" t="s">
        <v>323</v>
      </c>
      <c r="K527" s="96" t="s">
        <v>273</v>
      </c>
      <c r="L527" s="97" t="s">
        <v>274</v>
      </c>
      <c r="W527" s="176"/>
      <c r="AF527" s="10"/>
    </row>
    <row r="528" spans="2:37" ht="15" customHeight="1" x14ac:dyDescent="0.2">
      <c r="B528" s="172" t="s">
        <v>275</v>
      </c>
      <c r="C528" s="47" t="s">
        <v>399</v>
      </c>
      <c r="H528" s="149"/>
      <c r="I528" s="7">
        <v>190</v>
      </c>
      <c r="J528" s="7">
        <v>5</v>
      </c>
      <c r="K528" s="7">
        <v>16</v>
      </c>
      <c r="L528" s="7">
        <f t="shared" ref="L528:L551" si="298">SUM(I528:K528)</f>
        <v>211</v>
      </c>
      <c r="W528" s="176"/>
      <c r="AF528" s="10"/>
    </row>
    <row r="529" spans="2:37" ht="15" customHeight="1" x14ac:dyDescent="0.2">
      <c r="B529" s="173"/>
      <c r="C529" s="58" t="s">
        <v>400</v>
      </c>
      <c r="H529" s="149"/>
      <c r="I529" s="8">
        <v>350</v>
      </c>
      <c r="J529" s="8">
        <v>9</v>
      </c>
      <c r="K529" s="8">
        <v>28</v>
      </c>
      <c r="L529" s="8">
        <f t="shared" si="298"/>
        <v>387</v>
      </c>
      <c r="W529" s="176"/>
      <c r="AF529" s="10"/>
    </row>
    <row r="530" spans="2:37" ht="15" customHeight="1" x14ac:dyDescent="0.2">
      <c r="B530" s="173"/>
      <c r="C530" s="58" t="s">
        <v>401</v>
      </c>
      <c r="H530" s="149"/>
      <c r="I530" s="8">
        <v>111</v>
      </c>
      <c r="J530" s="8">
        <v>6</v>
      </c>
      <c r="K530" s="8">
        <v>8</v>
      </c>
      <c r="L530" s="8">
        <f t="shared" si="298"/>
        <v>125</v>
      </c>
      <c r="W530" s="176"/>
      <c r="AF530" s="10"/>
    </row>
    <row r="531" spans="2:37" ht="15" customHeight="1" x14ac:dyDescent="0.2">
      <c r="B531" s="173"/>
      <c r="C531" s="58" t="s">
        <v>402</v>
      </c>
      <c r="H531" s="149"/>
      <c r="I531" s="8">
        <v>288</v>
      </c>
      <c r="J531" s="8">
        <v>7</v>
      </c>
      <c r="K531" s="8">
        <v>29</v>
      </c>
      <c r="L531" s="8">
        <f t="shared" si="298"/>
        <v>324</v>
      </c>
      <c r="W531" s="176"/>
      <c r="AF531" s="10"/>
    </row>
    <row r="532" spans="2:37" ht="15" customHeight="1" x14ac:dyDescent="0.2">
      <c r="B532" s="173"/>
      <c r="C532" s="58" t="s">
        <v>403</v>
      </c>
      <c r="H532" s="149"/>
      <c r="I532" s="8">
        <v>43</v>
      </c>
      <c r="J532" s="8">
        <v>1</v>
      </c>
      <c r="K532" s="8">
        <v>3</v>
      </c>
      <c r="L532" s="8">
        <f t="shared" si="298"/>
        <v>47</v>
      </c>
      <c r="W532" s="176"/>
      <c r="AF532" s="10"/>
    </row>
    <row r="533" spans="2:37" ht="15" customHeight="1" x14ac:dyDescent="0.2">
      <c r="B533" s="174"/>
      <c r="C533" s="58" t="s">
        <v>404</v>
      </c>
      <c r="H533" s="149"/>
      <c r="I533" s="8">
        <v>74</v>
      </c>
      <c r="J533" s="8">
        <v>2</v>
      </c>
      <c r="K533" s="8">
        <v>5</v>
      </c>
      <c r="L533" s="8">
        <f t="shared" si="298"/>
        <v>81</v>
      </c>
      <c r="W533" s="176"/>
      <c r="AF533" s="10"/>
    </row>
    <row r="534" spans="2:37" ht="15" customHeight="1" x14ac:dyDescent="0.2">
      <c r="B534" s="173"/>
      <c r="C534" s="58" t="s">
        <v>405</v>
      </c>
      <c r="H534" s="149"/>
      <c r="I534" s="8">
        <v>45</v>
      </c>
      <c r="J534" s="8">
        <v>4</v>
      </c>
      <c r="K534" s="8">
        <v>3</v>
      </c>
      <c r="L534" s="8">
        <f t="shared" si="298"/>
        <v>52</v>
      </c>
      <c r="W534" s="176"/>
      <c r="AF534" s="10"/>
    </row>
    <row r="535" spans="2:37" ht="15" customHeight="1" x14ac:dyDescent="0.2">
      <c r="B535" s="173"/>
      <c r="C535" s="58" t="s">
        <v>406</v>
      </c>
      <c r="H535" s="149"/>
      <c r="I535" s="8">
        <v>30</v>
      </c>
      <c r="J535" s="8">
        <v>4</v>
      </c>
      <c r="K535" s="8">
        <v>1</v>
      </c>
      <c r="L535" s="8">
        <f t="shared" si="298"/>
        <v>35</v>
      </c>
      <c r="W535" s="176"/>
      <c r="AF535" s="10"/>
    </row>
    <row r="536" spans="2:37" ht="15" customHeight="1" x14ac:dyDescent="0.2">
      <c r="B536" s="173"/>
      <c r="C536" s="58" t="s">
        <v>407</v>
      </c>
      <c r="H536" s="149"/>
      <c r="I536" s="8">
        <v>11</v>
      </c>
      <c r="J536" s="8">
        <v>2</v>
      </c>
      <c r="K536" s="8">
        <v>1</v>
      </c>
      <c r="L536" s="8">
        <f t="shared" si="298"/>
        <v>14</v>
      </c>
      <c r="M536" s="10"/>
      <c r="N536" s="10"/>
      <c r="O536" s="10"/>
      <c r="P536" s="10"/>
      <c r="Q536" s="10"/>
      <c r="R536" s="10"/>
      <c r="S536" s="10"/>
      <c r="T536" s="10"/>
      <c r="U536" s="10"/>
      <c r="W536" s="176"/>
      <c r="AF536" s="10"/>
      <c r="AG536" s="10"/>
      <c r="AH536" s="10"/>
      <c r="AI536" s="10"/>
      <c r="AJ536" s="10"/>
      <c r="AK536" s="10"/>
    </row>
    <row r="537" spans="2:37" ht="15" customHeight="1" x14ac:dyDescent="0.2">
      <c r="B537" s="173"/>
      <c r="C537" s="58" t="s">
        <v>408</v>
      </c>
      <c r="H537" s="149"/>
      <c r="I537" s="8">
        <v>34</v>
      </c>
      <c r="J537" s="8">
        <v>11</v>
      </c>
      <c r="K537" s="8">
        <v>1</v>
      </c>
      <c r="L537" s="8">
        <f t="shared" si="298"/>
        <v>46</v>
      </c>
      <c r="M537" s="10"/>
      <c r="N537" s="10"/>
      <c r="O537" s="10"/>
      <c r="P537" s="10"/>
      <c r="Q537" s="10"/>
      <c r="R537" s="10"/>
      <c r="S537" s="10"/>
      <c r="T537" s="10"/>
      <c r="U537" s="10"/>
      <c r="W537" s="176"/>
      <c r="AF537" s="10"/>
      <c r="AG537" s="10"/>
      <c r="AH537" s="10"/>
      <c r="AI537" s="10"/>
      <c r="AJ537" s="10"/>
      <c r="AK537" s="10"/>
    </row>
    <row r="538" spans="2:37" ht="15" customHeight="1" x14ac:dyDescent="0.2">
      <c r="B538" s="173"/>
      <c r="C538" s="58" t="s">
        <v>409</v>
      </c>
      <c r="H538" s="149"/>
      <c r="I538" s="8">
        <v>4</v>
      </c>
      <c r="J538" s="8">
        <v>6</v>
      </c>
      <c r="K538" s="8">
        <v>0</v>
      </c>
      <c r="L538" s="8">
        <f t="shared" si="298"/>
        <v>10</v>
      </c>
      <c r="M538" s="10"/>
      <c r="N538" s="10"/>
      <c r="O538" s="10"/>
      <c r="P538" s="10"/>
      <c r="Q538" s="10"/>
      <c r="R538" s="10"/>
      <c r="S538" s="10"/>
      <c r="T538" s="10"/>
      <c r="U538" s="10"/>
      <c r="W538" s="176"/>
      <c r="AF538" s="10"/>
      <c r="AG538" s="10"/>
      <c r="AH538" s="10"/>
      <c r="AI538" s="10"/>
      <c r="AJ538" s="10"/>
      <c r="AK538" s="10"/>
    </row>
    <row r="539" spans="2:37" ht="15" customHeight="1" x14ac:dyDescent="0.2">
      <c r="B539" s="175"/>
      <c r="C539" s="48" t="s">
        <v>410</v>
      </c>
      <c r="D539" s="28"/>
      <c r="E539" s="28"/>
      <c r="F539" s="28"/>
      <c r="G539" s="28"/>
      <c r="H539" s="101"/>
      <c r="I539" s="9">
        <v>6</v>
      </c>
      <c r="J539" s="9">
        <v>23</v>
      </c>
      <c r="K539" s="9">
        <v>3</v>
      </c>
      <c r="L539" s="9">
        <f t="shared" si="298"/>
        <v>32</v>
      </c>
      <c r="M539" s="10"/>
      <c r="N539" s="10"/>
      <c r="O539" s="10"/>
      <c r="P539" s="10"/>
      <c r="Q539" s="10"/>
      <c r="R539" s="10"/>
      <c r="S539" s="10"/>
      <c r="T539" s="10"/>
      <c r="U539" s="10"/>
      <c r="W539" s="176"/>
      <c r="AF539" s="10"/>
      <c r="AG539" s="10"/>
      <c r="AH539" s="10"/>
      <c r="AI539" s="10"/>
      <c r="AJ539" s="10"/>
      <c r="AK539" s="10"/>
    </row>
    <row r="540" spans="2:37" ht="15" customHeight="1" x14ac:dyDescent="0.2">
      <c r="B540" s="172" t="s">
        <v>3</v>
      </c>
      <c r="C540" s="47" t="s">
        <v>399</v>
      </c>
      <c r="H540" s="13">
        <f>SUM(I$368:J$368)</f>
        <v>211</v>
      </c>
      <c r="I540" s="3">
        <f t="shared" ref="I540:K551" si="299">IF($H540=0,0,I528/$H540*100)</f>
        <v>90.047393364928908</v>
      </c>
      <c r="J540" s="3">
        <f t="shared" si="299"/>
        <v>2.3696682464454977</v>
      </c>
      <c r="K540" s="3">
        <f t="shared" si="299"/>
        <v>7.5829383886255926</v>
      </c>
      <c r="L540" s="3">
        <f t="shared" si="298"/>
        <v>100</v>
      </c>
      <c r="M540" s="10"/>
      <c r="N540" s="10"/>
      <c r="O540" s="10"/>
      <c r="P540" s="10"/>
      <c r="Q540" s="10"/>
      <c r="R540" s="10"/>
      <c r="S540" s="10"/>
      <c r="T540" s="10"/>
      <c r="U540" s="10"/>
      <c r="W540" s="176"/>
      <c r="AF540" s="10"/>
      <c r="AG540" s="10"/>
      <c r="AH540" s="10"/>
      <c r="AI540" s="10"/>
      <c r="AJ540" s="10"/>
      <c r="AK540" s="10"/>
    </row>
    <row r="541" spans="2:37" ht="15" customHeight="1" x14ac:dyDescent="0.2">
      <c r="B541" s="173"/>
      <c r="C541" s="58" t="s">
        <v>400</v>
      </c>
      <c r="H541" s="13">
        <f>SUM(I$369:J$369)</f>
        <v>387</v>
      </c>
      <c r="I541" s="4">
        <f t="shared" si="299"/>
        <v>90.439276485788113</v>
      </c>
      <c r="J541" s="4">
        <f t="shared" si="299"/>
        <v>2.3255813953488373</v>
      </c>
      <c r="K541" s="4">
        <f t="shared" si="299"/>
        <v>7.2351421188630489</v>
      </c>
      <c r="L541" s="4">
        <f t="shared" si="298"/>
        <v>100</v>
      </c>
      <c r="M541" s="10"/>
      <c r="N541" s="10"/>
      <c r="O541" s="10"/>
      <c r="P541" s="10"/>
      <c r="Q541" s="10"/>
      <c r="R541" s="10"/>
      <c r="S541" s="10"/>
      <c r="T541" s="10"/>
      <c r="U541" s="10"/>
      <c r="W541" s="176"/>
      <c r="AF541" s="10"/>
      <c r="AG541" s="10"/>
      <c r="AH541" s="10"/>
      <c r="AI541" s="10"/>
      <c r="AJ541" s="10"/>
      <c r="AK541" s="10"/>
    </row>
    <row r="542" spans="2:37" ht="15" customHeight="1" x14ac:dyDescent="0.2">
      <c r="B542" s="173"/>
      <c r="C542" s="58" t="s">
        <v>401</v>
      </c>
      <c r="H542" s="13">
        <f>SUM(I$370:J$370)</f>
        <v>125</v>
      </c>
      <c r="I542" s="4">
        <f t="shared" si="299"/>
        <v>88.8</v>
      </c>
      <c r="J542" s="4">
        <f t="shared" si="299"/>
        <v>4.8</v>
      </c>
      <c r="K542" s="4">
        <f t="shared" si="299"/>
        <v>6.4</v>
      </c>
      <c r="L542" s="4">
        <f t="shared" si="298"/>
        <v>100</v>
      </c>
      <c r="M542" s="10"/>
      <c r="N542" s="10"/>
      <c r="O542" s="10"/>
      <c r="P542" s="10"/>
      <c r="Q542" s="10"/>
      <c r="R542" s="10"/>
      <c r="S542" s="10"/>
      <c r="T542" s="10"/>
      <c r="U542" s="10"/>
      <c r="W542" s="176"/>
      <c r="AF542" s="10"/>
      <c r="AG542" s="10"/>
      <c r="AH542" s="10"/>
      <c r="AI542" s="10"/>
      <c r="AJ542" s="10"/>
      <c r="AK542" s="10"/>
    </row>
    <row r="543" spans="2:37" ht="15" customHeight="1" x14ac:dyDescent="0.2">
      <c r="B543" s="173"/>
      <c r="C543" s="58" t="s">
        <v>402</v>
      </c>
      <c r="H543" s="13">
        <f>SUM(I$371:J$371)</f>
        <v>324</v>
      </c>
      <c r="I543" s="4">
        <f t="shared" si="299"/>
        <v>88.888888888888886</v>
      </c>
      <c r="J543" s="4">
        <f t="shared" si="299"/>
        <v>2.1604938271604937</v>
      </c>
      <c r="K543" s="4">
        <f t="shared" si="299"/>
        <v>8.9506172839506171</v>
      </c>
      <c r="L543" s="4">
        <f t="shared" si="298"/>
        <v>100</v>
      </c>
      <c r="M543" s="10"/>
      <c r="N543" s="10"/>
      <c r="O543" s="10"/>
      <c r="P543" s="10"/>
      <c r="Q543" s="10"/>
      <c r="R543" s="10"/>
      <c r="S543" s="10"/>
      <c r="T543" s="10"/>
      <c r="U543" s="10"/>
      <c r="W543" s="176"/>
      <c r="AF543" s="10"/>
      <c r="AG543" s="10"/>
      <c r="AH543" s="10"/>
      <c r="AI543" s="10"/>
      <c r="AJ543" s="10"/>
      <c r="AK543" s="10"/>
    </row>
    <row r="544" spans="2:37" ht="15" customHeight="1" x14ac:dyDescent="0.2">
      <c r="B544" s="173"/>
      <c r="C544" s="58" t="s">
        <v>403</v>
      </c>
      <c r="H544" s="13">
        <f>SUM(I$372:J$372)</f>
        <v>47</v>
      </c>
      <c r="I544" s="4">
        <f t="shared" si="299"/>
        <v>91.489361702127653</v>
      </c>
      <c r="J544" s="4">
        <f t="shared" si="299"/>
        <v>2.1276595744680851</v>
      </c>
      <c r="K544" s="4">
        <f t="shared" si="299"/>
        <v>6.3829787234042552</v>
      </c>
      <c r="L544" s="4">
        <f t="shared" si="298"/>
        <v>99.999999999999986</v>
      </c>
      <c r="M544" s="10"/>
      <c r="N544" s="10"/>
      <c r="O544" s="10"/>
      <c r="P544" s="10"/>
      <c r="Q544" s="10"/>
      <c r="R544" s="10"/>
      <c r="S544" s="10"/>
      <c r="T544" s="10"/>
      <c r="U544" s="10"/>
      <c r="W544" s="176"/>
      <c r="AF544" s="10"/>
      <c r="AG544" s="10"/>
      <c r="AH544" s="10"/>
      <c r="AI544" s="10"/>
      <c r="AJ544" s="10"/>
      <c r="AK544" s="10"/>
    </row>
    <row r="545" spans="2:37" ht="15" customHeight="1" x14ac:dyDescent="0.2">
      <c r="B545" s="174"/>
      <c r="C545" s="58" t="s">
        <v>404</v>
      </c>
      <c r="H545" s="13">
        <f>SUM(I$373:J$373)</f>
        <v>81</v>
      </c>
      <c r="I545" s="4">
        <f t="shared" si="299"/>
        <v>91.358024691358025</v>
      </c>
      <c r="J545" s="4">
        <f t="shared" si="299"/>
        <v>2.4691358024691357</v>
      </c>
      <c r="K545" s="4">
        <f t="shared" si="299"/>
        <v>6.1728395061728394</v>
      </c>
      <c r="L545" s="4">
        <f t="shared" si="298"/>
        <v>100</v>
      </c>
      <c r="M545" s="10"/>
      <c r="N545" s="10"/>
      <c r="O545" s="10"/>
      <c r="P545" s="10"/>
      <c r="Q545" s="10"/>
      <c r="R545" s="10"/>
      <c r="S545" s="10"/>
      <c r="T545" s="10"/>
      <c r="U545" s="10"/>
      <c r="W545" s="176"/>
      <c r="AF545" s="10"/>
      <c r="AG545" s="10"/>
      <c r="AH545" s="10"/>
      <c r="AI545" s="10"/>
      <c r="AJ545" s="10"/>
      <c r="AK545" s="10"/>
    </row>
    <row r="546" spans="2:37" ht="15" customHeight="1" x14ac:dyDescent="0.2">
      <c r="B546" s="173"/>
      <c r="C546" s="58" t="s">
        <v>405</v>
      </c>
      <c r="H546" s="13">
        <f>SUM(I$374:J$374)</f>
        <v>52</v>
      </c>
      <c r="I546" s="4">
        <f t="shared" si="299"/>
        <v>86.538461538461547</v>
      </c>
      <c r="J546" s="4">
        <f t="shared" si="299"/>
        <v>7.6923076923076925</v>
      </c>
      <c r="K546" s="4">
        <f t="shared" si="299"/>
        <v>5.7692307692307692</v>
      </c>
      <c r="L546" s="4">
        <f t="shared" si="298"/>
        <v>100.00000000000001</v>
      </c>
      <c r="M546" s="10"/>
      <c r="N546" s="10"/>
      <c r="O546" s="10"/>
      <c r="P546" s="10"/>
      <c r="Q546" s="10"/>
      <c r="R546" s="10"/>
      <c r="S546" s="10"/>
      <c r="T546" s="10"/>
      <c r="U546" s="10"/>
      <c r="W546" s="176"/>
      <c r="AF546" s="10"/>
      <c r="AG546" s="10"/>
      <c r="AH546" s="10"/>
      <c r="AI546" s="10"/>
      <c r="AJ546" s="10"/>
      <c r="AK546" s="10"/>
    </row>
    <row r="547" spans="2:37" ht="15" customHeight="1" x14ac:dyDescent="0.2">
      <c r="B547" s="173"/>
      <c r="C547" s="58" t="s">
        <v>406</v>
      </c>
      <c r="H547" s="13">
        <f>SUM(I$375:J$375)</f>
        <v>35</v>
      </c>
      <c r="I547" s="4">
        <f t="shared" si="299"/>
        <v>85.714285714285708</v>
      </c>
      <c r="J547" s="4">
        <f t="shared" si="299"/>
        <v>11.428571428571429</v>
      </c>
      <c r="K547" s="4">
        <f t="shared" si="299"/>
        <v>2.8571428571428572</v>
      </c>
      <c r="L547" s="4">
        <f t="shared" si="298"/>
        <v>100</v>
      </c>
      <c r="M547" s="10"/>
      <c r="N547" s="10"/>
      <c r="O547" s="10"/>
      <c r="P547" s="10"/>
      <c r="Q547" s="10"/>
      <c r="R547" s="10"/>
      <c r="S547" s="10"/>
      <c r="T547" s="10"/>
      <c r="U547" s="10"/>
      <c r="W547" s="176"/>
      <c r="AF547" s="10"/>
      <c r="AG547" s="10"/>
      <c r="AH547" s="10"/>
      <c r="AI547" s="10"/>
      <c r="AJ547" s="10"/>
      <c r="AK547" s="10"/>
    </row>
    <row r="548" spans="2:37" ht="15" customHeight="1" x14ac:dyDescent="0.2">
      <c r="B548" s="135"/>
      <c r="C548" s="58" t="s">
        <v>407</v>
      </c>
      <c r="H548" s="13">
        <f>SUM(I$376:J$376)</f>
        <v>14</v>
      </c>
      <c r="I548" s="4">
        <f t="shared" si="299"/>
        <v>78.571428571428569</v>
      </c>
      <c r="J548" s="4">
        <f t="shared" si="299"/>
        <v>14.285714285714285</v>
      </c>
      <c r="K548" s="4">
        <f t="shared" si="299"/>
        <v>7.1428571428571423</v>
      </c>
      <c r="L548" s="4">
        <f t="shared" si="298"/>
        <v>100</v>
      </c>
      <c r="M548" s="10"/>
      <c r="N548" s="10"/>
      <c r="O548" s="10"/>
      <c r="P548" s="10"/>
      <c r="Q548" s="10"/>
      <c r="R548" s="10"/>
      <c r="S548" s="10"/>
      <c r="T548" s="10"/>
      <c r="U548" s="10"/>
      <c r="W548" s="176"/>
      <c r="AF548" s="10"/>
      <c r="AG548" s="10"/>
      <c r="AH548" s="10"/>
      <c r="AI548" s="10"/>
      <c r="AJ548" s="10"/>
      <c r="AK548" s="10"/>
    </row>
    <row r="549" spans="2:37" ht="15" customHeight="1" x14ac:dyDescent="0.2">
      <c r="B549" s="135"/>
      <c r="C549" s="58" t="s">
        <v>408</v>
      </c>
      <c r="H549" s="13">
        <f>SUM(I$377:J$377)</f>
        <v>46</v>
      </c>
      <c r="I549" s="4">
        <f t="shared" si="299"/>
        <v>73.91304347826086</v>
      </c>
      <c r="J549" s="4">
        <f t="shared" si="299"/>
        <v>23.913043478260871</v>
      </c>
      <c r="K549" s="4">
        <f t="shared" si="299"/>
        <v>2.1739130434782608</v>
      </c>
      <c r="L549" s="4">
        <f t="shared" si="298"/>
        <v>100</v>
      </c>
      <c r="M549" s="10"/>
      <c r="N549" s="10"/>
      <c r="O549" s="10"/>
      <c r="P549" s="10"/>
      <c r="Q549" s="10"/>
      <c r="R549" s="10"/>
      <c r="S549" s="10"/>
      <c r="T549" s="10"/>
      <c r="U549" s="10"/>
      <c r="W549" s="176"/>
      <c r="AF549" s="10"/>
      <c r="AG549" s="10"/>
      <c r="AH549" s="10"/>
      <c r="AI549" s="10"/>
      <c r="AJ549" s="10"/>
      <c r="AK549" s="10"/>
    </row>
    <row r="550" spans="2:37" ht="15" customHeight="1" x14ac:dyDescent="0.2">
      <c r="B550" s="135"/>
      <c r="C550" s="58" t="s">
        <v>409</v>
      </c>
      <c r="H550" s="13">
        <f>SUM(I$378:J$378)</f>
        <v>10</v>
      </c>
      <c r="I550" s="4">
        <f t="shared" si="299"/>
        <v>40</v>
      </c>
      <c r="J550" s="4">
        <f t="shared" si="299"/>
        <v>60</v>
      </c>
      <c r="K550" s="4">
        <f t="shared" si="299"/>
        <v>0</v>
      </c>
      <c r="L550" s="4">
        <f t="shared" si="298"/>
        <v>100</v>
      </c>
      <c r="M550" s="10"/>
      <c r="N550" s="10"/>
      <c r="O550" s="10"/>
      <c r="P550" s="10"/>
      <c r="Q550" s="10"/>
      <c r="R550" s="10"/>
      <c r="S550" s="10"/>
      <c r="T550" s="10"/>
      <c r="U550" s="10"/>
      <c r="W550" s="176"/>
      <c r="AF550" s="10"/>
      <c r="AG550" s="10"/>
      <c r="AH550" s="10"/>
      <c r="AI550" s="10"/>
      <c r="AJ550" s="10"/>
      <c r="AK550" s="10"/>
    </row>
    <row r="551" spans="2:37" ht="15" customHeight="1" x14ac:dyDescent="0.2">
      <c r="B551" s="137"/>
      <c r="C551" s="48" t="s">
        <v>410</v>
      </c>
      <c r="D551" s="28"/>
      <c r="E551" s="28"/>
      <c r="F551" s="28"/>
      <c r="G551" s="28"/>
      <c r="H551" s="14">
        <f>SUM(I$379:J$379)</f>
        <v>32</v>
      </c>
      <c r="I551" s="5">
        <f t="shared" si="299"/>
        <v>18.75</v>
      </c>
      <c r="J551" s="5">
        <f t="shared" si="299"/>
        <v>71.875</v>
      </c>
      <c r="K551" s="5">
        <f t="shared" si="299"/>
        <v>9.375</v>
      </c>
      <c r="L551" s="5">
        <f t="shared" si="298"/>
        <v>100</v>
      </c>
      <c r="M551" s="10"/>
      <c r="N551" s="10"/>
      <c r="O551" s="10"/>
      <c r="P551" s="10"/>
      <c r="Q551" s="10"/>
      <c r="R551" s="10"/>
      <c r="S551" s="10"/>
      <c r="T551" s="10"/>
      <c r="U551" s="10"/>
      <c r="W551" s="176"/>
      <c r="AF551" s="10"/>
      <c r="AG551" s="10"/>
      <c r="AH551" s="10"/>
      <c r="AI551" s="10"/>
      <c r="AJ551" s="10"/>
      <c r="AK551" s="10"/>
    </row>
    <row r="552" spans="2:37" ht="15" customHeight="1" x14ac:dyDescent="0.2">
      <c r="B552" s="45"/>
      <c r="F552" s="37"/>
      <c r="G552" s="37"/>
      <c r="H552" s="10"/>
      <c r="I552" s="10"/>
      <c r="J552" s="10"/>
      <c r="K552" s="10"/>
      <c r="L552" s="10"/>
      <c r="M552" s="10"/>
      <c r="N552" s="10"/>
      <c r="O552" s="10"/>
      <c r="P552" s="10"/>
      <c r="Q552" s="10"/>
      <c r="R552" s="10"/>
      <c r="S552" s="10"/>
      <c r="T552" s="10"/>
      <c r="U552" s="10"/>
      <c r="W552" s="176"/>
      <c r="AF552" s="10"/>
      <c r="AG552" s="10"/>
      <c r="AH552" s="10"/>
      <c r="AI552" s="10"/>
      <c r="AJ552" s="10"/>
      <c r="AK552" s="10"/>
    </row>
    <row r="553" spans="2:37" ht="15" customHeight="1" x14ac:dyDescent="0.2">
      <c r="B553" s="42" t="s">
        <v>500</v>
      </c>
      <c r="C553" s="43"/>
      <c r="D553" s="21"/>
      <c r="E553" s="21"/>
      <c r="F553" s="21"/>
      <c r="G553" s="21"/>
      <c r="H553" s="22"/>
      <c r="I553" s="95" t="s">
        <v>322</v>
      </c>
      <c r="J553" s="94" t="s">
        <v>323</v>
      </c>
      <c r="K553" s="62" t="s">
        <v>0</v>
      </c>
      <c r="L553" s="61" t="s">
        <v>4</v>
      </c>
      <c r="W553" s="45"/>
      <c r="X553" s="36"/>
      <c r="Y553" s="36"/>
      <c r="Z553" s="70"/>
      <c r="AA553" s="70"/>
      <c r="AB553" s="71"/>
      <c r="AC553" s="70"/>
    </row>
    <row r="554" spans="2:37" ht="15" customHeight="1" x14ac:dyDescent="0.2">
      <c r="B554" s="134" t="s">
        <v>2</v>
      </c>
      <c r="C554" s="47" t="s">
        <v>399</v>
      </c>
      <c r="H554" s="149"/>
      <c r="I554" s="7">
        <v>74</v>
      </c>
      <c r="J554" s="7">
        <v>5</v>
      </c>
      <c r="K554" s="7">
        <v>2</v>
      </c>
      <c r="L554" s="7">
        <f t="shared" ref="L554:L577" si="300">SUM(I554:K554)</f>
        <v>81</v>
      </c>
      <c r="W554" s="45"/>
      <c r="X554" s="36"/>
      <c r="Y554" s="36"/>
      <c r="Z554" s="70"/>
      <c r="AA554" s="70"/>
      <c r="AB554" s="71"/>
      <c r="AC554" s="70"/>
    </row>
    <row r="555" spans="2:37" ht="15" customHeight="1" x14ac:dyDescent="0.2">
      <c r="B555" s="135"/>
      <c r="C555" s="58" t="s">
        <v>400</v>
      </c>
      <c r="H555" s="149"/>
      <c r="I555" s="8">
        <v>45</v>
      </c>
      <c r="J555" s="8">
        <v>3</v>
      </c>
      <c r="K555" s="8">
        <v>0</v>
      </c>
      <c r="L555" s="8">
        <f>SUM(I555:K555)</f>
        <v>48</v>
      </c>
      <c r="W555" s="45"/>
      <c r="X555" s="36"/>
      <c r="Y555" s="36"/>
      <c r="Z555" s="70"/>
      <c r="AA555" s="70"/>
      <c r="AB555" s="71"/>
      <c r="AC555" s="70"/>
    </row>
    <row r="556" spans="2:37" ht="15" customHeight="1" x14ac:dyDescent="0.2">
      <c r="B556" s="135"/>
      <c r="C556" s="58" t="s">
        <v>401</v>
      </c>
      <c r="H556" s="149"/>
      <c r="I556" s="8">
        <v>39</v>
      </c>
      <c r="J556" s="8">
        <v>3</v>
      </c>
      <c r="K556" s="8">
        <v>1</v>
      </c>
      <c r="L556" s="8">
        <f t="shared" si="300"/>
        <v>43</v>
      </c>
      <c r="W556" s="45"/>
      <c r="X556" s="36"/>
      <c r="Y556" s="36"/>
      <c r="Z556" s="70"/>
      <c r="AA556" s="70"/>
      <c r="AB556" s="71"/>
      <c r="AC556" s="70"/>
    </row>
    <row r="557" spans="2:37" ht="15" customHeight="1" x14ac:dyDescent="0.2">
      <c r="B557" s="135"/>
      <c r="C557" s="58" t="s">
        <v>402</v>
      </c>
      <c r="H557" s="149"/>
      <c r="I557" s="8">
        <v>107</v>
      </c>
      <c r="J557" s="8">
        <v>6</v>
      </c>
      <c r="K557" s="8">
        <v>6</v>
      </c>
      <c r="L557" s="8">
        <f t="shared" si="300"/>
        <v>119</v>
      </c>
      <c r="W557" s="45"/>
      <c r="X557" s="36"/>
      <c r="Y557" s="36"/>
      <c r="Z557" s="70"/>
      <c r="AA557" s="70"/>
      <c r="AB557" s="71"/>
      <c r="AC557" s="70"/>
    </row>
    <row r="558" spans="2:37" ht="15" customHeight="1" x14ac:dyDescent="0.2">
      <c r="B558" s="135"/>
      <c r="C558" s="58" t="s">
        <v>403</v>
      </c>
      <c r="H558" s="149"/>
      <c r="I558" s="8">
        <v>43</v>
      </c>
      <c r="J558" s="8">
        <v>1</v>
      </c>
      <c r="K558" s="8">
        <v>4</v>
      </c>
      <c r="L558" s="8">
        <f t="shared" si="300"/>
        <v>48</v>
      </c>
      <c r="W558" s="45"/>
      <c r="X558" s="36"/>
      <c r="Y558" s="36"/>
      <c r="Z558" s="70"/>
      <c r="AA558" s="70"/>
      <c r="AB558" s="71"/>
      <c r="AC558" s="70"/>
    </row>
    <row r="559" spans="2:37" ht="15" customHeight="1" x14ac:dyDescent="0.2">
      <c r="B559" s="136"/>
      <c r="C559" s="58" t="s">
        <v>404</v>
      </c>
      <c r="H559" s="149"/>
      <c r="I559" s="8">
        <v>19</v>
      </c>
      <c r="J559" s="8">
        <v>2</v>
      </c>
      <c r="K559" s="8">
        <v>1</v>
      </c>
      <c r="L559" s="8">
        <f t="shared" si="300"/>
        <v>22</v>
      </c>
      <c r="W559" s="45"/>
      <c r="X559" s="36"/>
      <c r="Y559" s="36"/>
      <c r="Z559" s="70"/>
      <c r="AA559" s="70"/>
      <c r="AB559" s="71"/>
      <c r="AC559" s="70"/>
    </row>
    <row r="560" spans="2:37" ht="15" customHeight="1" x14ac:dyDescent="0.2">
      <c r="B560" s="135"/>
      <c r="C560" s="58" t="s">
        <v>405</v>
      </c>
      <c r="H560" s="149"/>
      <c r="I560" s="8">
        <v>5</v>
      </c>
      <c r="J560" s="8">
        <v>0</v>
      </c>
      <c r="K560" s="8">
        <v>0</v>
      </c>
      <c r="L560" s="8">
        <f t="shared" si="300"/>
        <v>5</v>
      </c>
      <c r="W560" s="45"/>
      <c r="X560" s="36"/>
      <c r="Y560" s="36"/>
      <c r="Z560" s="70"/>
      <c r="AA560" s="70"/>
      <c r="AB560" s="71"/>
      <c r="AC560" s="70"/>
    </row>
    <row r="561" spans="2:29" ht="15" customHeight="1" x14ac:dyDescent="0.2">
      <c r="B561" s="135"/>
      <c r="C561" s="58" t="s">
        <v>406</v>
      </c>
      <c r="H561" s="149"/>
      <c r="I561" s="8">
        <v>22</v>
      </c>
      <c r="J561" s="8">
        <v>8</v>
      </c>
      <c r="K561" s="8">
        <v>2</v>
      </c>
      <c r="L561" s="8">
        <f t="shared" si="300"/>
        <v>32</v>
      </c>
      <c r="W561" s="45"/>
      <c r="X561" s="36"/>
      <c r="Y561" s="36"/>
      <c r="Z561" s="70"/>
      <c r="AA561" s="70"/>
      <c r="AB561" s="71"/>
      <c r="AC561" s="70"/>
    </row>
    <row r="562" spans="2:29" ht="15" customHeight="1" x14ac:dyDescent="0.2">
      <c r="B562" s="135"/>
      <c r="C562" s="58" t="s">
        <v>407</v>
      </c>
      <c r="H562" s="149"/>
      <c r="I562" s="8">
        <v>10</v>
      </c>
      <c r="J562" s="8">
        <v>3</v>
      </c>
      <c r="K562" s="8">
        <v>0</v>
      </c>
      <c r="L562" s="8">
        <f t="shared" si="300"/>
        <v>13</v>
      </c>
      <c r="W562" s="45"/>
      <c r="X562" s="36"/>
      <c r="Y562" s="36"/>
      <c r="Z562" s="70"/>
      <c r="AA562" s="70"/>
      <c r="AB562" s="71"/>
      <c r="AC562" s="70"/>
    </row>
    <row r="563" spans="2:29" ht="15" customHeight="1" x14ac:dyDescent="0.2">
      <c r="B563" s="135"/>
      <c r="C563" s="58" t="s">
        <v>408</v>
      </c>
      <c r="H563" s="149"/>
      <c r="I563" s="8">
        <v>28</v>
      </c>
      <c r="J563" s="8">
        <v>17</v>
      </c>
      <c r="K563" s="8">
        <v>0</v>
      </c>
      <c r="L563" s="8">
        <f t="shared" si="300"/>
        <v>45</v>
      </c>
      <c r="W563" s="45"/>
      <c r="X563" s="36"/>
      <c r="Y563" s="36"/>
      <c r="Z563" s="70"/>
      <c r="AA563" s="70"/>
      <c r="AB563" s="71"/>
      <c r="AC563" s="70"/>
    </row>
    <row r="564" spans="2:29" ht="15" customHeight="1" x14ac:dyDescent="0.2">
      <c r="B564" s="135"/>
      <c r="C564" s="58" t="s">
        <v>409</v>
      </c>
      <c r="H564" s="149"/>
      <c r="I564" s="8">
        <v>7</v>
      </c>
      <c r="J564" s="8">
        <v>4</v>
      </c>
      <c r="K564" s="8">
        <v>2</v>
      </c>
      <c r="L564" s="8">
        <f t="shared" si="300"/>
        <v>13</v>
      </c>
      <c r="W564" s="45"/>
      <c r="X564" s="36"/>
      <c r="Y564" s="36"/>
      <c r="Z564" s="70"/>
      <c r="AA564" s="70"/>
      <c r="AB564" s="71"/>
      <c r="AC564" s="70"/>
    </row>
    <row r="565" spans="2:29" ht="15" customHeight="1" x14ac:dyDescent="0.2">
      <c r="B565" s="137"/>
      <c r="C565" s="48" t="s">
        <v>410</v>
      </c>
      <c r="D565" s="28"/>
      <c r="E565" s="28"/>
      <c r="F565" s="28"/>
      <c r="G565" s="28"/>
      <c r="H565" s="101"/>
      <c r="I565" s="9">
        <v>5</v>
      </c>
      <c r="J565" s="9">
        <v>32</v>
      </c>
      <c r="K565" s="9">
        <v>1</v>
      </c>
      <c r="L565" s="9">
        <f t="shared" si="300"/>
        <v>38</v>
      </c>
      <c r="W565" s="45"/>
      <c r="X565" s="36"/>
      <c r="Y565" s="36"/>
      <c r="Z565" s="70"/>
      <c r="AA565" s="70"/>
      <c r="AB565" s="71"/>
      <c r="AC565" s="70"/>
    </row>
    <row r="566" spans="2:29" ht="15" customHeight="1" x14ac:dyDescent="0.2">
      <c r="B566" s="172" t="s">
        <v>3</v>
      </c>
      <c r="C566" s="47" t="s">
        <v>399</v>
      </c>
      <c r="H566" s="13">
        <f>SUM(I$394:J$394)</f>
        <v>81</v>
      </c>
      <c r="I566" s="3">
        <f t="shared" ref="I566:K577" si="301">IF($H566=0,0,I554/$H566*100)</f>
        <v>91.358024691358025</v>
      </c>
      <c r="J566" s="3">
        <f t="shared" si="301"/>
        <v>6.1728395061728394</v>
      </c>
      <c r="K566" s="3">
        <f t="shared" si="301"/>
        <v>2.4691358024691357</v>
      </c>
      <c r="L566" s="3">
        <f t="shared" si="300"/>
        <v>100</v>
      </c>
      <c r="W566" s="45"/>
      <c r="X566" s="36"/>
      <c r="Y566" s="36"/>
      <c r="Z566" s="70"/>
      <c r="AA566" s="70"/>
      <c r="AB566" s="71"/>
      <c r="AC566" s="70"/>
    </row>
    <row r="567" spans="2:29" ht="15" customHeight="1" x14ac:dyDescent="0.2">
      <c r="B567" s="173"/>
      <c r="C567" s="58" t="s">
        <v>400</v>
      </c>
      <c r="H567" s="13">
        <f>SUM(I$395:J$395)</f>
        <v>48</v>
      </c>
      <c r="I567" s="4">
        <f t="shared" si="301"/>
        <v>93.75</v>
      </c>
      <c r="J567" s="4">
        <f t="shared" si="301"/>
        <v>6.25</v>
      </c>
      <c r="K567" s="4">
        <f t="shared" si="301"/>
        <v>0</v>
      </c>
      <c r="L567" s="4">
        <f t="shared" si="300"/>
        <v>100</v>
      </c>
      <c r="W567" s="45"/>
      <c r="X567" s="36"/>
      <c r="Y567" s="36"/>
      <c r="Z567" s="70"/>
      <c r="AA567" s="70"/>
      <c r="AB567" s="71"/>
      <c r="AC567" s="70"/>
    </row>
    <row r="568" spans="2:29" ht="15" customHeight="1" x14ac:dyDescent="0.2">
      <c r="B568" s="173"/>
      <c r="C568" s="58" t="s">
        <v>401</v>
      </c>
      <c r="H568" s="13">
        <f>SUM(I$396:J$396)</f>
        <v>43</v>
      </c>
      <c r="I568" s="4">
        <f t="shared" si="301"/>
        <v>90.697674418604649</v>
      </c>
      <c r="J568" s="4">
        <f t="shared" si="301"/>
        <v>6.9767441860465116</v>
      </c>
      <c r="K568" s="4">
        <f t="shared" si="301"/>
        <v>2.3255813953488373</v>
      </c>
      <c r="L568" s="4">
        <f t="shared" si="300"/>
        <v>100</v>
      </c>
      <c r="W568" s="45"/>
      <c r="X568" s="36"/>
      <c r="Y568" s="36"/>
      <c r="Z568" s="70"/>
      <c r="AA568" s="70"/>
      <c r="AB568" s="71"/>
      <c r="AC568" s="70"/>
    </row>
    <row r="569" spans="2:29" ht="15" customHeight="1" x14ac:dyDescent="0.2">
      <c r="B569" s="173"/>
      <c r="C569" s="58" t="s">
        <v>402</v>
      </c>
      <c r="H569" s="13">
        <f>SUM(I$397:J$397)</f>
        <v>119</v>
      </c>
      <c r="I569" s="4">
        <f t="shared" si="301"/>
        <v>89.915966386554629</v>
      </c>
      <c r="J569" s="4">
        <f t="shared" si="301"/>
        <v>5.0420168067226889</v>
      </c>
      <c r="K569" s="4">
        <f t="shared" si="301"/>
        <v>5.0420168067226889</v>
      </c>
      <c r="L569" s="4">
        <f t="shared" si="300"/>
        <v>100</v>
      </c>
      <c r="W569" s="45"/>
      <c r="X569" s="36"/>
      <c r="Y569" s="36"/>
      <c r="Z569" s="70"/>
      <c r="AA569" s="70"/>
      <c r="AB569" s="71"/>
      <c r="AC569" s="70"/>
    </row>
    <row r="570" spans="2:29" ht="15" customHeight="1" x14ac:dyDescent="0.2">
      <c r="B570" s="173"/>
      <c r="C570" s="58" t="s">
        <v>403</v>
      </c>
      <c r="H570" s="13">
        <f>SUM(I$398:J$398)</f>
        <v>48</v>
      </c>
      <c r="I570" s="4">
        <f t="shared" si="301"/>
        <v>89.583333333333343</v>
      </c>
      <c r="J570" s="4">
        <f t="shared" si="301"/>
        <v>2.083333333333333</v>
      </c>
      <c r="K570" s="4">
        <f t="shared" si="301"/>
        <v>8.3333333333333321</v>
      </c>
      <c r="L570" s="4">
        <f t="shared" si="300"/>
        <v>100</v>
      </c>
      <c r="W570" s="45"/>
      <c r="X570" s="36"/>
      <c r="Y570" s="36"/>
      <c r="Z570" s="70"/>
      <c r="AA570" s="70"/>
      <c r="AB570" s="71"/>
      <c r="AC570" s="70"/>
    </row>
    <row r="571" spans="2:29" ht="15" customHeight="1" x14ac:dyDescent="0.2">
      <c r="B571" s="174"/>
      <c r="C571" s="58" t="s">
        <v>404</v>
      </c>
      <c r="H571" s="13">
        <f>SUM(I$399:J$399)</f>
        <v>22</v>
      </c>
      <c r="I571" s="4">
        <f t="shared" si="301"/>
        <v>86.36363636363636</v>
      </c>
      <c r="J571" s="4">
        <f t="shared" si="301"/>
        <v>9.0909090909090917</v>
      </c>
      <c r="K571" s="4">
        <f t="shared" si="301"/>
        <v>4.5454545454545459</v>
      </c>
      <c r="L571" s="4">
        <f t="shared" si="300"/>
        <v>100</v>
      </c>
      <c r="W571" s="45"/>
      <c r="X571" s="36"/>
      <c r="Y571" s="36"/>
      <c r="Z571" s="70"/>
      <c r="AA571" s="70"/>
      <c r="AB571" s="71"/>
      <c r="AC571" s="70"/>
    </row>
    <row r="572" spans="2:29" ht="15" customHeight="1" x14ac:dyDescent="0.2">
      <c r="B572" s="173"/>
      <c r="C572" s="58" t="s">
        <v>405</v>
      </c>
      <c r="H572" s="13">
        <f>SUM(I$400:J$400)</f>
        <v>5</v>
      </c>
      <c r="I572" s="4">
        <f t="shared" si="301"/>
        <v>100</v>
      </c>
      <c r="J572" s="4">
        <f t="shared" si="301"/>
        <v>0</v>
      </c>
      <c r="K572" s="4">
        <f t="shared" si="301"/>
        <v>0</v>
      </c>
      <c r="L572" s="4">
        <f t="shared" si="300"/>
        <v>100</v>
      </c>
      <c r="W572" s="45"/>
      <c r="X572" s="36"/>
      <c r="Y572" s="36"/>
      <c r="Z572" s="70"/>
      <c r="AA572" s="70"/>
      <c r="AB572" s="71"/>
      <c r="AC572" s="70"/>
    </row>
    <row r="573" spans="2:29" ht="15" customHeight="1" x14ac:dyDescent="0.2">
      <c r="B573" s="173"/>
      <c r="C573" s="58" t="s">
        <v>406</v>
      </c>
      <c r="H573" s="13">
        <f>SUM(I$401:J$401)</f>
        <v>32</v>
      </c>
      <c r="I573" s="4">
        <f t="shared" si="301"/>
        <v>68.75</v>
      </c>
      <c r="J573" s="4">
        <f t="shared" si="301"/>
        <v>25</v>
      </c>
      <c r="K573" s="4">
        <f t="shared" si="301"/>
        <v>6.25</v>
      </c>
      <c r="L573" s="4">
        <f t="shared" si="300"/>
        <v>100</v>
      </c>
      <c r="W573" s="45"/>
      <c r="X573" s="36"/>
      <c r="Y573" s="36"/>
      <c r="Z573" s="70"/>
      <c r="AA573" s="70"/>
      <c r="AB573" s="71"/>
      <c r="AC573" s="70"/>
    </row>
    <row r="574" spans="2:29" ht="15" customHeight="1" x14ac:dyDescent="0.2">
      <c r="B574" s="173"/>
      <c r="C574" s="58" t="s">
        <v>407</v>
      </c>
      <c r="H574" s="13">
        <f>SUM(I$402:J$402)</f>
        <v>13</v>
      </c>
      <c r="I574" s="4">
        <f t="shared" si="301"/>
        <v>76.923076923076934</v>
      </c>
      <c r="J574" s="4">
        <f t="shared" si="301"/>
        <v>23.076923076923077</v>
      </c>
      <c r="K574" s="4">
        <f t="shared" si="301"/>
        <v>0</v>
      </c>
      <c r="L574" s="4">
        <f t="shared" si="300"/>
        <v>100.00000000000001</v>
      </c>
      <c r="W574" s="45"/>
      <c r="X574" s="36"/>
      <c r="Y574" s="36"/>
      <c r="Z574" s="70"/>
      <c r="AA574" s="70"/>
      <c r="AB574" s="71"/>
      <c r="AC574" s="70"/>
    </row>
    <row r="575" spans="2:29" ht="15" customHeight="1" x14ac:dyDescent="0.2">
      <c r="B575" s="173"/>
      <c r="C575" s="58" t="s">
        <v>408</v>
      </c>
      <c r="H575" s="13">
        <f>SUM(I$403:J$403)</f>
        <v>45</v>
      </c>
      <c r="I575" s="4">
        <f t="shared" si="301"/>
        <v>62.222222222222221</v>
      </c>
      <c r="J575" s="4">
        <f t="shared" si="301"/>
        <v>37.777777777777779</v>
      </c>
      <c r="K575" s="4">
        <f t="shared" si="301"/>
        <v>0</v>
      </c>
      <c r="L575" s="4">
        <f t="shared" si="300"/>
        <v>100</v>
      </c>
      <c r="W575" s="45"/>
      <c r="X575" s="36"/>
      <c r="Y575" s="36"/>
      <c r="Z575" s="70"/>
      <c r="AA575" s="70"/>
      <c r="AB575" s="71"/>
      <c r="AC575" s="70"/>
    </row>
    <row r="576" spans="2:29" ht="15" customHeight="1" x14ac:dyDescent="0.2">
      <c r="B576" s="173"/>
      <c r="C576" s="58" t="s">
        <v>409</v>
      </c>
      <c r="H576" s="13">
        <f>SUM(I$404:J$404)</f>
        <v>13</v>
      </c>
      <c r="I576" s="4">
        <f t="shared" si="301"/>
        <v>53.846153846153847</v>
      </c>
      <c r="J576" s="4">
        <f t="shared" si="301"/>
        <v>30.76923076923077</v>
      </c>
      <c r="K576" s="4">
        <f t="shared" si="301"/>
        <v>15.384615384615385</v>
      </c>
      <c r="L576" s="4">
        <f t="shared" si="300"/>
        <v>100</v>
      </c>
      <c r="W576" s="45"/>
      <c r="X576" s="36"/>
      <c r="Y576" s="36"/>
      <c r="Z576" s="70"/>
      <c r="AA576" s="70"/>
      <c r="AB576" s="71"/>
      <c r="AC576" s="70"/>
    </row>
    <row r="577" spans="1:37" ht="15" customHeight="1" x14ac:dyDescent="0.2">
      <c r="B577" s="175"/>
      <c r="C577" s="48" t="s">
        <v>410</v>
      </c>
      <c r="D577" s="28"/>
      <c r="E577" s="28"/>
      <c r="F577" s="28"/>
      <c r="G577" s="28"/>
      <c r="H577" s="14">
        <f>SUM(I$405:J$405)</f>
        <v>38</v>
      </c>
      <c r="I577" s="5">
        <f t="shared" si="301"/>
        <v>13.157894736842104</v>
      </c>
      <c r="J577" s="5">
        <f t="shared" si="301"/>
        <v>84.210526315789465</v>
      </c>
      <c r="K577" s="5">
        <f t="shared" si="301"/>
        <v>2.6315789473684208</v>
      </c>
      <c r="L577" s="5">
        <f t="shared" si="300"/>
        <v>100</v>
      </c>
      <c r="W577" s="45"/>
      <c r="X577" s="36"/>
      <c r="Y577" s="36"/>
      <c r="Z577" s="70"/>
      <c r="AA577" s="70"/>
      <c r="AB577" s="71"/>
      <c r="AC577" s="70"/>
    </row>
    <row r="578" spans="1:37" ht="15" customHeight="1" x14ac:dyDescent="0.2">
      <c r="B578" s="45"/>
      <c r="C578" s="36"/>
      <c r="D578" s="36"/>
      <c r="E578" s="36"/>
      <c r="F578" s="70"/>
      <c r="G578" s="70"/>
      <c r="H578" s="71"/>
      <c r="I578" s="70"/>
      <c r="W578" s="45"/>
      <c r="X578" s="36"/>
      <c r="Y578" s="36"/>
      <c r="Z578" s="70"/>
      <c r="AA578" s="70"/>
      <c r="AB578" s="71"/>
      <c r="AC578" s="70"/>
    </row>
    <row r="579" spans="1:37" ht="15" customHeight="1" x14ac:dyDescent="0.2">
      <c r="A579" s="35" t="s">
        <v>690</v>
      </c>
      <c r="B579" s="45"/>
      <c r="F579" s="37"/>
      <c r="G579" s="37"/>
      <c r="H579" s="10"/>
      <c r="I579" s="10"/>
      <c r="J579" s="10"/>
      <c r="K579" s="10"/>
      <c r="L579" s="10"/>
      <c r="M579" s="10"/>
      <c r="N579" s="10"/>
      <c r="O579" s="10"/>
      <c r="P579" s="10"/>
      <c r="Q579" s="10"/>
      <c r="R579" s="10"/>
      <c r="S579" s="10"/>
      <c r="T579" s="10"/>
      <c r="U579" s="10"/>
      <c r="W579" s="45"/>
      <c r="Z579" s="37"/>
      <c r="AA579" s="37"/>
      <c r="AB579" s="10"/>
      <c r="AC579" s="10"/>
      <c r="AD579" s="10"/>
      <c r="AE579" s="10"/>
      <c r="AF579" s="10"/>
      <c r="AG579" s="10"/>
      <c r="AH579" s="10"/>
      <c r="AI579" s="10"/>
      <c r="AJ579" s="10"/>
      <c r="AK579" s="10"/>
    </row>
    <row r="580" spans="1:37" ht="15" customHeight="1" x14ac:dyDescent="0.2">
      <c r="A580" s="1" t="s">
        <v>692</v>
      </c>
      <c r="B580" s="45"/>
      <c r="C580" s="36"/>
      <c r="D580" s="36"/>
      <c r="E580" s="36"/>
      <c r="F580" s="70"/>
      <c r="G580" s="70"/>
      <c r="H580" s="70"/>
      <c r="I580" s="71"/>
      <c r="J580" s="70"/>
      <c r="W580" s="45"/>
      <c r="X580" s="36"/>
      <c r="Y580" s="36"/>
      <c r="Z580" s="70"/>
      <c r="AA580" s="70"/>
      <c r="AB580" s="70"/>
      <c r="AC580" s="71"/>
      <c r="AD580" s="70"/>
    </row>
    <row r="581" spans="1:37" ht="15" customHeight="1" x14ac:dyDescent="0.2">
      <c r="B581" s="42" t="s">
        <v>356</v>
      </c>
      <c r="C581" s="21"/>
      <c r="D581" s="21"/>
      <c r="E581" s="21"/>
      <c r="F581" s="21"/>
      <c r="G581" s="21"/>
      <c r="H581" s="22"/>
      <c r="I581" s="95" t="s">
        <v>276</v>
      </c>
      <c r="J581" s="94" t="s">
        <v>277</v>
      </c>
      <c r="K581" s="62" t="s">
        <v>273</v>
      </c>
      <c r="L581" s="61" t="s">
        <v>274</v>
      </c>
      <c r="W581" s="45"/>
      <c r="X581" s="36"/>
      <c r="Y581" s="36"/>
      <c r="Z581" s="70"/>
      <c r="AA581" s="70"/>
      <c r="AB581" s="71"/>
      <c r="AC581" s="70"/>
    </row>
    <row r="582" spans="1:37" ht="15" customHeight="1" x14ac:dyDescent="0.2">
      <c r="B582" s="134" t="s">
        <v>2</v>
      </c>
      <c r="C582" s="58" t="s">
        <v>399</v>
      </c>
      <c r="H582" s="149"/>
      <c r="I582" s="8">
        <v>134</v>
      </c>
      <c r="J582" s="8">
        <v>30</v>
      </c>
      <c r="K582" s="8">
        <v>26</v>
      </c>
      <c r="L582" s="8">
        <f t="shared" ref="L582:L594" si="302">SUM(I582:K582)</f>
        <v>190</v>
      </c>
      <c r="W582" s="45"/>
      <c r="X582" s="36"/>
      <c r="Y582" s="36"/>
      <c r="Z582" s="70"/>
      <c r="AA582" s="70"/>
      <c r="AB582" s="71"/>
      <c r="AC582" s="70"/>
    </row>
    <row r="583" spans="1:37" ht="15" customHeight="1" x14ac:dyDescent="0.2">
      <c r="B583" s="169"/>
      <c r="C583" s="58" t="s">
        <v>400</v>
      </c>
      <c r="H583" s="149"/>
      <c r="I583" s="8">
        <v>128</v>
      </c>
      <c r="J583" s="8">
        <v>152</v>
      </c>
      <c r="K583" s="8">
        <v>38</v>
      </c>
      <c r="L583" s="8">
        <f t="shared" si="302"/>
        <v>318</v>
      </c>
      <c r="W583" s="45"/>
      <c r="X583" s="36"/>
      <c r="Y583" s="36"/>
      <c r="Z583" s="70"/>
      <c r="AA583" s="70"/>
      <c r="AB583" s="71"/>
      <c r="AC583" s="70"/>
    </row>
    <row r="584" spans="1:37" ht="15" customHeight="1" x14ac:dyDescent="0.2">
      <c r="B584" s="169"/>
      <c r="C584" s="58" t="s">
        <v>401</v>
      </c>
      <c r="H584" s="149"/>
      <c r="I584" s="8">
        <v>63</v>
      </c>
      <c r="J584" s="8">
        <v>52</v>
      </c>
      <c r="K584" s="8">
        <v>15</v>
      </c>
      <c r="L584" s="8">
        <f t="shared" si="302"/>
        <v>130</v>
      </c>
      <c r="W584" s="45"/>
      <c r="X584" s="36"/>
      <c r="Y584" s="36"/>
      <c r="Z584" s="70"/>
      <c r="AA584" s="70"/>
      <c r="AB584" s="71"/>
      <c r="AC584" s="70"/>
    </row>
    <row r="585" spans="1:37" ht="15" customHeight="1" x14ac:dyDescent="0.2">
      <c r="B585" s="169"/>
      <c r="C585" s="58" t="s">
        <v>402</v>
      </c>
      <c r="H585" s="149"/>
      <c r="I585" s="8">
        <v>248</v>
      </c>
      <c r="J585" s="8">
        <v>60</v>
      </c>
      <c r="K585" s="8">
        <v>51</v>
      </c>
      <c r="L585" s="8">
        <f t="shared" si="302"/>
        <v>359</v>
      </c>
      <c r="W585" s="45"/>
      <c r="X585" s="36"/>
      <c r="Y585" s="36"/>
      <c r="Z585" s="70"/>
      <c r="AA585" s="70"/>
      <c r="AB585" s="71"/>
      <c r="AC585" s="70"/>
    </row>
    <row r="586" spans="1:37" ht="15" customHeight="1" x14ac:dyDescent="0.2">
      <c r="B586" s="169"/>
      <c r="C586" s="58" t="s">
        <v>403</v>
      </c>
      <c r="H586" s="149"/>
      <c r="I586" s="8">
        <v>33</v>
      </c>
      <c r="J586" s="8">
        <v>10</v>
      </c>
      <c r="K586" s="8">
        <v>12</v>
      </c>
      <c r="L586" s="8">
        <f t="shared" si="302"/>
        <v>55</v>
      </c>
      <c r="W586" s="45"/>
      <c r="X586" s="36"/>
      <c r="Y586" s="36"/>
      <c r="Z586" s="70"/>
      <c r="AA586" s="70"/>
      <c r="AB586" s="71"/>
      <c r="AC586" s="70"/>
    </row>
    <row r="587" spans="1:37" ht="15" customHeight="1" x14ac:dyDescent="0.2">
      <c r="B587" s="169"/>
      <c r="C587" s="58" t="s">
        <v>404</v>
      </c>
      <c r="H587" s="149"/>
      <c r="I587" s="8">
        <v>35</v>
      </c>
      <c r="J587" s="8">
        <v>11</v>
      </c>
      <c r="K587" s="8">
        <v>7</v>
      </c>
      <c r="L587" s="8">
        <f t="shared" si="302"/>
        <v>53</v>
      </c>
      <c r="W587" s="45"/>
      <c r="X587" s="36"/>
      <c r="Y587" s="36"/>
      <c r="Z587" s="70"/>
      <c r="AA587" s="70"/>
      <c r="AB587" s="71"/>
      <c r="AC587" s="70"/>
    </row>
    <row r="588" spans="1:37" ht="15" customHeight="1" x14ac:dyDescent="0.2">
      <c r="B588" s="169"/>
      <c r="C588" s="58" t="s">
        <v>405</v>
      </c>
      <c r="H588" s="149"/>
      <c r="I588" s="8">
        <v>9</v>
      </c>
      <c r="J588" s="8">
        <v>18</v>
      </c>
      <c r="K588" s="8">
        <v>3</v>
      </c>
      <c r="L588" s="8">
        <f t="shared" si="302"/>
        <v>30</v>
      </c>
      <c r="W588" s="45"/>
      <c r="X588" s="36"/>
      <c r="Y588" s="36"/>
      <c r="Z588" s="70"/>
      <c r="AA588" s="70"/>
      <c r="AB588" s="71"/>
      <c r="AC588" s="70"/>
    </row>
    <row r="589" spans="1:37" ht="15" customHeight="1" x14ac:dyDescent="0.2">
      <c r="B589" s="169"/>
      <c r="C589" s="58" t="s">
        <v>406</v>
      </c>
      <c r="H589" s="149"/>
      <c r="I589" s="8">
        <v>25</v>
      </c>
      <c r="J589" s="8">
        <v>4</v>
      </c>
      <c r="K589" s="8">
        <v>9</v>
      </c>
      <c r="L589" s="8">
        <f t="shared" si="302"/>
        <v>38</v>
      </c>
      <c r="W589" s="45"/>
      <c r="X589" s="36"/>
      <c r="Y589" s="36"/>
      <c r="Z589" s="70"/>
      <c r="AA589" s="70"/>
      <c r="AB589" s="71"/>
      <c r="AC589" s="70"/>
    </row>
    <row r="590" spans="1:37" ht="15" customHeight="1" x14ac:dyDescent="0.2">
      <c r="B590" s="135"/>
      <c r="C590" s="58" t="s">
        <v>407</v>
      </c>
      <c r="H590" s="149"/>
      <c r="I590" s="8">
        <v>13</v>
      </c>
      <c r="J590" s="8">
        <v>4</v>
      </c>
      <c r="K590" s="8">
        <v>2</v>
      </c>
      <c r="L590" s="8">
        <f t="shared" si="302"/>
        <v>19</v>
      </c>
      <c r="M590" s="10"/>
      <c r="N590" s="10"/>
      <c r="O590" s="10"/>
      <c r="P590" s="10"/>
      <c r="Q590" s="10"/>
      <c r="R590" s="10"/>
      <c r="S590" s="10"/>
      <c r="T590" s="10"/>
      <c r="U590" s="10"/>
      <c r="W590" s="45"/>
      <c r="X590" s="36"/>
      <c r="Y590" s="36"/>
      <c r="Z590" s="70"/>
      <c r="AA590" s="70"/>
      <c r="AB590" s="71"/>
      <c r="AC590" s="70"/>
      <c r="AH590" s="10"/>
      <c r="AI590" s="10"/>
      <c r="AJ590" s="10"/>
      <c r="AK590" s="10"/>
    </row>
    <row r="591" spans="1:37" ht="15" customHeight="1" x14ac:dyDescent="0.2">
      <c r="B591" s="135"/>
      <c r="C591" s="58" t="s">
        <v>408</v>
      </c>
      <c r="H591" s="149"/>
      <c r="I591" s="8">
        <v>39</v>
      </c>
      <c r="J591" s="8">
        <v>6</v>
      </c>
      <c r="K591" s="8">
        <v>8</v>
      </c>
      <c r="L591" s="8">
        <f t="shared" si="302"/>
        <v>53</v>
      </c>
      <c r="M591" s="10"/>
      <c r="N591" s="10"/>
      <c r="O591" s="10"/>
      <c r="P591" s="10"/>
      <c r="Q591" s="10"/>
      <c r="R591" s="10"/>
      <c r="S591" s="10"/>
      <c r="T591" s="10"/>
      <c r="U591" s="10"/>
      <c r="W591" s="45"/>
      <c r="X591" s="36"/>
      <c r="Y591" s="36"/>
      <c r="Z591" s="70"/>
      <c r="AA591" s="70"/>
      <c r="AB591" s="71"/>
      <c r="AC591" s="70"/>
      <c r="AH591" s="10"/>
      <c r="AI591" s="10"/>
      <c r="AJ591" s="10"/>
      <c r="AK591" s="10"/>
    </row>
    <row r="592" spans="1:37" ht="15" customHeight="1" x14ac:dyDescent="0.2">
      <c r="B592" s="135"/>
      <c r="C592" s="58" t="s">
        <v>409</v>
      </c>
      <c r="H592" s="149"/>
      <c r="I592" s="8">
        <v>9</v>
      </c>
      <c r="J592" s="8">
        <v>3</v>
      </c>
      <c r="K592" s="8">
        <v>3</v>
      </c>
      <c r="L592" s="8">
        <f t="shared" si="302"/>
        <v>15</v>
      </c>
      <c r="M592" s="10"/>
      <c r="N592" s="10"/>
      <c r="O592" s="10"/>
      <c r="P592" s="10"/>
      <c r="Q592" s="10"/>
      <c r="R592" s="10"/>
      <c r="S592" s="10"/>
      <c r="T592" s="10"/>
      <c r="U592" s="10"/>
      <c r="W592" s="45"/>
      <c r="X592" s="36"/>
      <c r="Y592" s="36"/>
      <c r="Z592" s="70"/>
      <c r="AA592" s="70"/>
      <c r="AB592" s="71"/>
      <c r="AC592" s="70"/>
      <c r="AH592" s="10"/>
      <c r="AI592" s="10"/>
      <c r="AJ592" s="10"/>
      <c r="AK592" s="10"/>
    </row>
    <row r="593" spans="2:37" ht="15" customHeight="1" x14ac:dyDescent="0.2">
      <c r="B593" s="137"/>
      <c r="C593" s="48" t="s">
        <v>410</v>
      </c>
      <c r="D593" s="28"/>
      <c r="E593" s="28"/>
      <c r="F593" s="28"/>
      <c r="G593" s="28"/>
      <c r="H593" s="101"/>
      <c r="I593" s="9">
        <v>33</v>
      </c>
      <c r="J593" s="9">
        <v>6</v>
      </c>
      <c r="K593" s="9">
        <v>9</v>
      </c>
      <c r="L593" s="9">
        <f t="shared" si="302"/>
        <v>48</v>
      </c>
      <c r="M593" s="10"/>
      <c r="N593" s="10"/>
      <c r="O593" s="10"/>
      <c r="P593" s="10"/>
      <c r="Q593" s="10"/>
      <c r="R593" s="10"/>
      <c r="S593" s="10"/>
      <c r="T593" s="10"/>
      <c r="U593" s="10"/>
      <c r="W593" s="45"/>
      <c r="X593" s="36"/>
      <c r="Y593" s="36"/>
      <c r="Z593" s="70"/>
      <c r="AA593" s="70"/>
      <c r="AB593" s="71"/>
      <c r="AC593" s="70"/>
      <c r="AH593" s="10"/>
      <c r="AI593" s="10"/>
      <c r="AJ593" s="10"/>
      <c r="AK593" s="10"/>
    </row>
    <row r="594" spans="2:37" ht="15" customHeight="1" x14ac:dyDescent="0.2">
      <c r="B594" s="169" t="s">
        <v>3</v>
      </c>
      <c r="C594" s="58" t="s">
        <v>399</v>
      </c>
      <c r="H594" s="13">
        <f>L582</f>
        <v>190</v>
      </c>
      <c r="I594" s="4">
        <f>IF($H594=0,0,I582/$H594*100)</f>
        <v>70.526315789473685</v>
      </c>
      <c r="J594" s="4">
        <f>IF($H594=0,0,J582/$H594*100)</f>
        <v>15.789473684210526</v>
      </c>
      <c r="K594" s="4">
        <f>IF($H594=0,0,K582/$H594*100)</f>
        <v>13.684210526315791</v>
      </c>
      <c r="L594" s="4">
        <f t="shared" si="302"/>
        <v>100</v>
      </c>
      <c r="M594" s="10"/>
      <c r="N594" s="10"/>
      <c r="O594" s="10"/>
      <c r="P594" s="10"/>
      <c r="Q594" s="10"/>
      <c r="R594" s="10"/>
      <c r="S594" s="10"/>
      <c r="T594" s="10"/>
      <c r="U594" s="10"/>
      <c r="W594" s="45"/>
      <c r="X594" s="36"/>
      <c r="Y594" s="36"/>
      <c r="Z594" s="70"/>
      <c r="AA594" s="70"/>
      <c r="AB594" s="71"/>
      <c r="AC594" s="70"/>
      <c r="AH594" s="10"/>
      <c r="AI594" s="10"/>
      <c r="AJ594" s="10"/>
      <c r="AK594" s="10"/>
    </row>
    <row r="595" spans="2:37" ht="15" customHeight="1" x14ac:dyDescent="0.2">
      <c r="B595" s="135"/>
      <c r="C595" s="58" t="s">
        <v>400</v>
      </c>
      <c r="H595" s="13">
        <f t="shared" ref="H595:H605" si="303">L583</f>
        <v>318</v>
      </c>
      <c r="I595" s="4">
        <f t="shared" ref="I595:K595" si="304">IF($H595=0,0,I583/$H595*100)</f>
        <v>40.25157232704403</v>
      </c>
      <c r="J595" s="4">
        <f t="shared" si="304"/>
        <v>47.79874213836478</v>
      </c>
      <c r="K595" s="4">
        <f t="shared" si="304"/>
        <v>11.949685534591195</v>
      </c>
      <c r="L595" s="4">
        <f t="shared" ref="L595:L605" si="305">SUM(I595:K595)</f>
        <v>100</v>
      </c>
      <c r="M595" s="10"/>
      <c r="N595" s="10"/>
      <c r="O595" s="10"/>
      <c r="P595" s="10"/>
      <c r="Q595" s="10"/>
      <c r="R595" s="10"/>
      <c r="S595" s="10"/>
      <c r="T595" s="10"/>
      <c r="U595" s="10"/>
      <c r="W595" s="45"/>
      <c r="X595" s="36"/>
      <c r="Y595" s="36"/>
      <c r="Z595" s="70"/>
      <c r="AA595" s="70"/>
      <c r="AB595" s="71"/>
      <c r="AC595" s="70"/>
      <c r="AH595" s="10"/>
      <c r="AI595" s="10"/>
      <c r="AJ595" s="10"/>
      <c r="AK595" s="10"/>
    </row>
    <row r="596" spans="2:37" ht="15" customHeight="1" x14ac:dyDescent="0.2">
      <c r="B596" s="135"/>
      <c r="C596" s="58" t="s">
        <v>401</v>
      </c>
      <c r="H596" s="13">
        <f t="shared" si="303"/>
        <v>130</v>
      </c>
      <c r="I596" s="4">
        <f t="shared" ref="I596:K596" si="306">IF($H596=0,0,I584/$H596*100)</f>
        <v>48.46153846153846</v>
      </c>
      <c r="J596" s="4">
        <f t="shared" si="306"/>
        <v>40</v>
      </c>
      <c r="K596" s="4">
        <f t="shared" si="306"/>
        <v>11.538461538461538</v>
      </c>
      <c r="L596" s="4">
        <f t="shared" si="305"/>
        <v>99.999999999999986</v>
      </c>
      <c r="M596" s="10"/>
      <c r="N596" s="10"/>
      <c r="O596" s="10"/>
      <c r="P596" s="10"/>
      <c r="Q596" s="10"/>
      <c r="R596" s="10"/>
      <c r="S596" s="10"/>
      <c r="T596" s="10"/>
      <c r="U596" s="10"/>
      <c r="W596" s="45"/>
      <c r="X596" s="36"/>
      <c r="Y596" s="36"/>
      <c r="Z596" s="70"/>
      <c r="AA596" s="70"/>
      <c r="AB596" s="71"/>
      <c r="AC596" s="70"/>
      <c r="AH596" s="10"/>
      <c r="AI596" s="10"/>
      <c r="AJ596" s="10"/>
      <c r="AK596" s="10"/>
    </row>
    <row r="597" spans="2:37" ht="15" customHeight="1" x14ac:dyDescent="0.2">
      <c r="B597" s="135"/>
      <c r="C597" s="58" t="s">
        <v>402</v>
      </c>
      <c r="H597" s="13">
        <f t="shared" si="303"/>
        <v>359</v>
      </c>
      <c r="I597" s="4">
        <f t="shared" ref="I597:K597" si="307">IF($H597=0,0,I585/$H597*100)</f>
        <v>69.080779944289688</v>
      </c>
      <c r="J597" s="4">
        <f t="shared" si="307"/>
        <v>16.713091922005571</v>
      </c>
      <c r="K597" s="4">
        <f t="shared" si="307"/>
        <v>14.206128133704734</v>
      </c>
      <c r="L597" s="4">
        <f t="shared" si="305"/>
        <v>100</v>
      </c>
      <c r="M597" s="10"/>
      <c r="N597" s="10"/>
      <c r="O597" s="10"/>
      <c r="P597" s="10"/>
      <c r="Q597" s="10"/>
      <c r="R597" s="10"/>
      <c r="S597" s="10"/>
      <c r="T597" s="10"/>
      <c r="U597" s="10"/>
      <c r="W597" s="45"/>
      <c r="X597" s="36"/>
      <c r="Y597" s="36"/>
      <c r="Z597" s="70"/>
      <c r="AA597" s="70"/>
      <c r="AB597" s="71"/>
      <c r="AC597" s="70"/>
      <c r="AH597" s="10"/>
      <c r="AI597" s="10"/>
      <c r="AJ597" s="10"/>
      <c r="AK597" s="10"/>
    </row>
    <row r="598" spans="2:37" ht="15" customHeight="1" x14ac:dyDescent="0.2">
      <c r="B598" s="135"/>
      <c r="C598" s="58" t="s">
        <v>403</v>
      </c>
      <c r="H598" s="13">
        <f t="shared" si="303"/>
        <v>55</v>
      </c>
      <c r="I598" s="4">
        <f t="shared" ref="I598:K598" si="308">IF($H598=0,0,I586/$H598*100)</f>
        <v>60</v>
      </c>
      <c r="J598" s="4">
        <f t="shared" si="308"/>
        <v>18.181818181818183</v>
      </c>
      <c r="K598" s="4">
        <f t="shared" si="308"/>
        <v>21.818181818181817</v>
      </c>
      <c r="L598" s="4">
        <f t="shared" si="305"/>
        <v>100</v>
      </c>
      <c r="M598" s="10"/>
      <c r="N598" s="10"/>
      <c r="O598" s="10"/>
      <c r="P598" s="10"/>
      <c r="Q598" s="10"/>
      <c r="R598" s="10"/>
      <c r="S598" s="10"/>
      <c r="T598" s="10"/>
      <c r="U598" s="10"/>
      <c r="W598" s="45"/>
      <c r="X598" s="36"/>
      <c r="Y598" s="36"/>
      <c r="Z598" s="70"/>
      <c r="AA598" s="70"/>
      <c r="AB598" s="71"/>
      <c r="AC598" s="70"/>
      <c r="AH598" s="10"/>
      <c r="AI598" s="10"/>
      <c r="AJ598" s="10"/>
      <c r="AK598" s="10"/>
    </row>
    <row r="599" spans="2:37" ht="15" customHeight="1" x14ac:dyDescent="0.2">
      <c r="B599" s="135"/>
      <c r="C599" s="58" t="s">
        <v>404</v>
      </c>
      <c r="H599" s="13">
        <f t="shared" si="303"/>
        <v>53</v>
      </c>
      <c r="I599" s="4">
        <f t="shared" ref="I599:K599" si="309">IF($H599=0,0,I587/$H599*100)</f>
        <v>66.037735849056602</v>
      </c>
      <c r="J599" s="4">
        <f t="shared" si="309"/>
        <v>20.754716981132077</v>
      </c>
      <c r="K599" s="4">
        <f t="shared" si="309"/>
        <v>13.20754716981132</v>
      </c>
      <c r="L599" s="4">
        <f t="shared" si="305"/>
        <v>100</v>
      </c>
      <c r="M599" s="10"/>
      <c r="N599" s="10"/>
      <c r="O599" s="10"/>
      <c r="P599" s="10"/>
      <c r="Q599" s="10"/>
      <c r="R599" s="10"/>
      <c r="S599" s="10"/>
      <c r="T599" s="10"/>
      <c r="U599" s="10"/>
      <c r="W599" s="45"/>
      <c r="X599" s="36"/>
      <c r="Y599" s="36"/>
      <c r="Z599" s="70"/>
      <c r="AA599" s="70"/>
      <c r="AB599" s="71"/>
      <c r="AC599" s="70"/>
      <c r="AH599" s="10"/>
      <c r="AI599" s="10"/>
      <c r="AJ599" s="10"/>
      <c r="AK599" s="10"/>
    </row>
    <row r="600" spans="2:37" ht="15" customHeight="1" x14ac:dyDescent="0.2">
      <c r="B600" s="135"/>
      <c r="C600" s="58" t="s">
        <v>405</v>
      </c>
      <c r="H600" s="13">
        <f t="shared" si="303"/>
        <v>30</v>
      </c>
      <c r="I600" s="4">
        <f t="shared" ref="I600:K600" si="310">IF($H600=0,0,I588/$H600*100)</f>
        <v>30</v>
      </c>
      <c r="J600" s="4">
        <f t="shared" si="310"/>
        <v>60</v>
      </c>
      <c r="K600" s="4">
        <f t="shared" si="310"/>
        <v>10</v>
      </c>
      <c r="L600" s="4">
        <f t="shared" si="305"/>
        <v>100</v>
      </c>
      <c r="M600" s="10"/>
      <c r="N600" s="10"/>
      <c r="O600" s="10"/>
      <c r="P600" s="10"/>
      <c r="Q600" s="10"/>
      <c r="R600" s="10"/>
      <c r="S600" s="10"/>
      <c r="T600" s="10"/>
      <c r="U600" s="10"/>
      <c r="W600" s="45"/>
      <c r="X600" s="36"/>
      <c r="Y600" s="36"/>
      <c r="Z600" s="70"/>
      <c r="AA600" s="70"/>
      <c r="AB600" s="71"/>
      <c r="AC600" s="70"/>
      <c r="AH600" s="10"/>
      <c r="AI600" s="10"/>
      <c r="AJ600" s="10"/>
      <c r="AK600" s="10"/>
    </row>
    <row r="601" spans="2:37" ht="15" customHeight="1" x14ac:dyDescent="0.2">
      <c r="B601" s="135"/>
      <c r="C601" s="58" t="s">
        <v>406</v>
      </c>
      <c r="H601" s="13">
        <f t="shared" si="303"/>
        <v>38</v>
      </c>
      <c r="I601" s="4">
        <f t="shared" ref="I601:K601" si="311">IF($H601=0,0,I589/$H601*100)</f>
        <v>65.789473684210535</v>
      </c>
      <c r="J601" s="4">
        <f t="shared" si="311"/>
        <v>10.526315789473683</v>
      </c>
      <c r="K601" s="4">
        <f t="shared" si="311"/>
        <v>23.684210526315788</v>
      </c>
      <c r="L601" s="4">
        <f t="shared" si="305"/>
        <v>100</v>
      </c>
      <c r="M601" s="10"/>
      <c r="N601" s="10"/>
      <c r="O601" s="10"/>
      <c r="P601" s="10"/>
      <c r="Q601" s="10"/>
      <c r="R601" s="10"/>
      <c r="S601" s="10"/>
      <c r="T601" s="10"/>
      <c r="U601" s="10"/>
      <c r="W601" s="45"/>
      <c r="X601" s="36"/>
      <c r="Y601" s="36"/>
      <c r="Z601" s="70"/>
      <c r="AA601" s="70"/>
      <c r="AB601" s="71"/>
      <c r="AC601" s="70"/>
      <c r="AH601" s="10"/>
      <c r="AI601" s="10"/>
      <c r="AJ601" s="10"/>
      <c r="AK601" s="10"/>
    </row>
    <row r="602" spans="2:37" ht="15" customHeight="1" x14ac:dyDescent="0.2">
      <c r="B602" s="135"/>
      <c r="C602" s="58" t="s">
        <v>407</v>
      </c>
      <c r="H602" s="13">
        <f t="shared" si="303"/>
        <v>19</v>
      </c>
      <c r="I602" s="4">
        <f t="shared" ref="I602:K602" si="312">IF($H602=0,0,I590/$H602*100)</f>
        <v>68.421052631578945</v>
      </c>
      <c r="J602" s="4">
        <f t="shared" si="312"/>
        <v>21.052631578947366</v>
      </c>
      <c r="K602" s="4">
        <f t="shared" si="312"/>
        <v>10.526315789473683</v>
      </c>
      <c r="L602" s="4">
        <f t="shared" si="305"/>
        <v>100</v>
      </c>
      <c r="M602" s="10"/>
      <c r="N602" s="10"/>
      <c r="O602" s="10"/>
      <c r="P602" s="10"/>
      <c r="Q602" s="10"/>
      <c r="R602" s="10"/>
      <c r="S602" s="10"/>
      <c r="T602" s="10"/>
      <c r="U602" s="10"/>
      <c r="W602" s="45"/>
      <c r="X602" s="36"/>
      <c r="Y602" s="36"/>
      <c r="Z602" s="70"/>
      <c r="AA602" s="70"/>
      <c r="AB602" s="71"/>
      <c r="AC602" s="70"/>
      <c r="AH602" s="10"/>
      <c r="AI602" s="10"/>
      <c r="AJ602" s="10"/>
      <c r="AK602" s="10"/>
    </row>
    <row r="603" spans="2:37" ht="15" customHeight="1" x14ac:dyDescent="0.2">
      <c r="B603" s="135"/>
      <c r="C603" s="58" t="s">
        <v>408</v>
      </c>
      <c r="H603" s="13">
        <f t="shared" si="303"/>
        <v>53</v>
      </c>
      <c r="I603" s="4">
        <f t="shared" ref="I603:K603" si="313">IF($H603=0,0,I591/$H603*100)</f>
        <v>73.584905660377359</v>
      </c>
      <c r="J603" s="4">
        <f t="shared" si="313"/>
        <v>11.320754716981133</v>
      </c>
      <c r="K603" s="4">
        <f t="shared" si="313"/>
        <v>15.09433962264151</v>
      </c>
      <c r="L603" s="4">
        <f t="shared" si="305"/>
        <v>100</v>
      </c>
      <c r="M603" s="10"/>
      <c r="N603" s="10"/>
      <c r="O603" s="10"/>
      <c r="P603" s="10"/>
      <c r="Q603" s="10"/>
      <c r="R603" s="10"/>
      <c r="S603" s="10"/>
      <c r="T603" s="10"/>
      <c r="U603" s="10"/>
      <c r="W603" s="45"/>
      <c r="X603" s="36"/>
      <c r="Y603" s="36"/>
      <c r="Z603" s="70"/>
      <c r="AA603" s="70"/>
      <c r="AB603" s="71"/>
      <c r="AC603" s="70"/>
      <c r="AH603" s="10"/>
      <c r="AI603" s="10"/>
      <c r="AJ603" s="10"/>
      <c r="AK603" s="10"/>
    </row>
    <row r="604" spans="2:37" ht="15" customHeight="1" x14ac:dyDescent="0.2">
      <c r="B604" s="135"/>
      <c r="C604" s="58" t="s">
        <v>409</v>
      </c>
      <c r="H604" s="13">
        <f t="shared" si="303"/>
        <v>15</v>
      </c>
      <c r="I604" s="4">
        <f t="shared" ref="I604:K604" si="314">IF($H604=0,0,I592/$H604*100)</f>
        <v>60</v>
      </c>
      <c r="J604" s="4">
        <f t="shared" si="314"/>
        <v>20</v>
      </c>
      <c r="K604" s="4">
        <f t="shared" si="314"/>
        <v>20</v>
      </c>
      <c r="L604" s="4">
        <f t="shared" si="305"/>
        <v>100</v>
      </c>
      <c r="M604" s="10"/>
      <c r="N604" s="10"/>
      <c r="O604" s="10"/>
      <c r="P604" s="10"/>
      <c r="Q604" s="10"/>
      <c r="R604" s="10"/>
      <c r="S604" s="10"/>
      <c r="T604" s="10"/>
      <c r="U604" s="10"/>
      <c r="W604" s="45"/>
      <c r="X604" s="36"/>
      <c r="Y604" s="36"/>
      <c r="Z604" s="70"/>
      <c r="AA604" s="70"/>
      <c r="AB604" s="71"/>
      <c r="AC604" s="70"/>
      <c r="AH604" s="10"/>
      <c r="AI604" s="10"/>
      <c r="AJ604" s="10"/>
      <c r="AK604" s="10"/>
    </row>
    <row r="605" spans="2:37" ht="15" customHeight="1" x14ac:dyDescent="0.2">
      <c r="B605" s="137"/>
      <c r="C605" s="48" t="s">
        <v>410</v>
      </c>
      <c r="D605" s="28"/>
      <c r="E605" s="28"/>
      <c r="F605" s="28"/>
      <c r="G605" s="28"/>
      <c r="H605" s="14">
        <f t="shared" si="303"/>
        <v>48</v>
      </c>
      <c r="I605" s="5">
        <f t="shared" ref="I605:K605" si="315">IF($H605=0,0,I593/$H605*100)</f>
        <v>68.75</v>
      </c>
      <c r="J605" s="5">
        <f t="shared" si="315"/>
        <v>12.5</v>
      </c>
      <c r="K605" s="5">
        <f t="shared" si="315"/>
        <v>18.75</v>
      </c>
      <c r="L605" s="5">
        <f t="shared" si="305"/>
        <v>100</v>
      </c>
      <c r="M605" s="10"/>
      <c r="N605" s="10"/>
      <c r="O605" s="10"/>
      <c r="P605" s="10"/>
      <c r="Q605" s="10"/>
      <c r="R605" s="10"/>
      <c r="S605" s="10"/>
      <c r="T605" s="10"/>
      <c r="U605" s="10"/>
      <c r="W605" s="45"/>
      <c r="X605" s="36"/>
      <c r="Y605" s="36"/>
      <c r="Z605" s="70"/>
      <c r="AA605" s="70"/>
      <c r="AB605" s="71"/>
      <c r="AC605" s="70"/>
      <c r="AH605" s="10"/>
      <c r="AI605" s="10"/>
      <c r="AJ605" s="10"/>
      <c r="AK605" s="10"/>
    </row>
    <row r="606" spans="2:37" ht="15" customHeight="1" x14ac:dyDescent="0.2">
      <c r="L606" s="10"/>
      <c r="M606" s="10"/>
      <c r="N606" s="10"/>
      <c r="O606" s="10"/>
      <c r="P606" s="10"/>
      <c r="Q606" s="10"/>
      <c r="R606" s="10"/>
      <c r="S606" s="10"/>
      <c r="T606" s="10"/>
      <c r="U606" s="10"/>
      <c r="W606" s="45"/>
      <c r="X606" s="36"/>
      <c r="Y606" s="36"/>
      <c r="Z606" s="70"/>
      <c r="AA606" s="70"/>
      <c r="AB606" s="71"/>
      <c r="AC606" s="70"/>
      <c r="AH606" s="10"/>
      <c r="AI606" s="10"/>
      <c r="AJ606" s="10"/>
      <c r="AK606" s="10"/>
    </row>
    <row r="607" spans="2:37" ht="15" customHeight="1" x14ac:dyDescent="0.2">
      <c r="B607" s="30" t="s">
        <v>170</v>
      </c>
      <c r="C607" s="21"/>
      <c r="D607" s="21"/>
      <c r="E607" s="21"/>
      <c r="F607" s="21"/>
      <c r="G607" s="21"/>
      <c r="H607" s="22"/>
      <c r="I607" s="95" t="s">
        <v>276</v>
      </c>
      <c r="J607" s="94" t="s">
        <v>277</v>
      </c>
      <c r="K607" s="62" t="s">
        <v>273</v>
      </c>
      <c r="L607" s="61" t="s">
        <v>274</v>
      </c>
      <c r="W607" s="45"/>
      <c r="X607" s="36"/>
      <c r="Y607" s="36"/>
      <c r="Z607" s="70"/>
      <c r="AA607" s="70"/>
      <c r="AB607" s="71"/>
      <c r="AC607" s="70"/>
    </row>
    <row r="608" spans="2:37" ht="15" customHeight="1" x14ac:dyDescent="0.2">
      <c r="B608" s="134" t="s">
        <v>2</v>
      </c>
      <c r="C608" s="58" t="s">
        <v>142</v>
      </c>
      <c r="H608" s="149"/>
      <c r="I608" s="8">
        <v>15</v>
      </c>
      <c r="J608" s="8">
        <v>2</v>
      </c>
      <c r="K608" s="8">
        <v>4</v>
      </c>
      <c r="L608" s="8">
        <f t="shared" ref="L608:L617" si="316">SUM(I608:K608)</f>
        <v>21</v>
      </c>
      <c r="W608" s="45"/>
      <c r="X608" s="36"/>
      <c r="Y608" s="36"/>
      <c r="Z608" s="70"/>
      <c r="AA608" s="70"/>
      <c r="AB608" s="71"/>
      <c r="AC608" s="70"/>
    </row>
    <row r="609" spans="2:37" ht="15" customHeight="1" x14ac:dyDescent="0.2">
      <c r="B609" s="135"/>
      <c r="C609" s="58" t="s">
        <v>143</v>
      </c>
      <c r="H609" s="149"/>
      <c r="I609" s="8">
        <v>10</v>
      </c>
      <c r="J609" s="8">
        <v>2</v>
      </c>
      <c r="K609" s="8">
        <v>1</v>
      </c>
      <c r="L609" s="8">
        <f t="shared" si="316"/>
        <v>13</v>
      </c>
      <c r="M609" s="10"/>
      <c r="N609" s="10"/>
      <c r="O609" s="10"/>
      <c r="P609" s="10"/>
      <c r="Q609" s="10"/>
      <c r="R609" s="10"/>
      <c r="S609" s="10"/>
      <c r="T609" s="10"/>
      <c r="U609" s="10"/>
      <c r="W609" s="45"/>
      <c r="X609" s="36"/>
      <c r="Y609" s="36"/>
      <c r="Z609" s="70"/>
      <c r="AA609" s="70"/>
      <c r="AB609" s="71"/>
      <c r="AC609" s="70"/>
      <c r="AH609" s="10"/>
      <c r="AI609" s="10"/>
      <c r="AJ609" s="10"/>
      <c r="AK609" s="10"/>
    </row>
    <row r="610" spans="2:37" ht="15" customHeight="1" x14ac:dyDescent="0.2">
      <c r="B610" s="135"/>
      <c r="C610" s="58" t="s">
        <v>144</v>
      </c>
      <c r="H610" s="149"/>
      <c r="I610" s="8">
        <v>26</v>
      </c>
      <c r="J610" s="8">
        <v>5</v>
      </c>
      <c r="K610" s="8">
        <v>3</v>
      </c>
      <c r="L610" s="8">
        <f t="shared" si="316"/>
        <v>34</v>
      </c>
      <c r="M610" s="10"/>
      <c r="N610" s="10"/>
      <c r="O610" s="10"/>
      <c r="P610" s="10"/>
      <c r="Q610" s="10"/>
      <c r="R610" s="10"/>
      <c r="S610" s="10"/>
      <c r="T610" s="10"/>
      <c r="U610" s="10"/>
      <c r="W610" s="45"/>
      <c r="X610" s="36"/>
      <c r="Y610" s="36"/>
      <c r="Z610" s="70"/>
      <c r="AA610" s="70"/>
      <c r="AB610" s="71"/>
      <c r="AC610" s="70"/>
      <c r="AH610" s="10"/>
      <c r="AI610" s="10"/>
      <c r="AJ610" s="10"/>
      <c r="AK610" s="10"/>
    </row>
    <row r="611" spans="2:37" ht="15" customHeight="1" x14ac:dyDescent="0.2">
      <c r="B611" s="135"/>
      <c r="C611" s="58" t="s">
        <v>389</v>
      </c>
      <c r="H611" s="149"/>
      <c r="I611" s="8">
        <v>5</v>
      </c>
      <c r="J611" s="8">
        <v>0</v>
      </c>
      <c r="K611" s="8">
        <v>2</v>
      </c>
      <c r="L611" s="8">
        <f t="shared" si="316"/>
        <v>7</v>
      </c>
      <c r="M611" s="10"/>
      <c r="N611" s="10"/>
      <c r="O611" s="10"/>
      <c r="P611" s="10"/>
      <c r="Q611" s="10"/>
      <c r="R611" s="10"/>
      <c r="S611" s="10"/>
      <c r="T611" s="10"/>
      <c r="U611" s="10"/>
      <c r="W611" s="45"/>
      <c r="X611" s="36"/>
      <c r="Y611" s="36"/>
      <c r="Z611" s="70"/>
      <c r="AA611" s="70"/>
      <c r="AB611" s="71"/>
      <c r="AC611" s="70"/>
      <c r="AH611" s="10"/>
      <c r="AI611" s="10"/>
      <c r="AJ611" s="10"/>
      <c r="AK611" s="10"/>
    </row>
    <row r="612" spans="2:37" ht="15" customHeight="1" x14ac:dyDescent="0.2">
      <c r="B612" s="137"/>
      <c r="C612" s="48" t="s">
        <v>145</v>
      </c>
      <c r="D612" s="28"/>
      <c r="E612" s="28"/>
      <c r="F612" s="28"/>
      <c r="G612" s="28"/>
      <c r="H612" s="101"/>
      <c r="I612" s="9">
        <v>19</v>
      </c>
      <c r="J612" s="9">
        <v>2</v>
      </c>
      <c r="K612" s="9">
        <v>4</v>
      </c>
      <c r="L612" s="9">
        <f t="shared" si="316"/>
        <v>25</v>
      </c>
      <c r="M612" s="10"/>
      <c r="N612" s="10"/>
      <c r="O612" s="10"/>
      <c r="P612" s="10"/>
      <c r="Q612" s="10"/>
      <c r="R612" s="10"/>
      <c r="S612" s="10"/>
      <c r="T612" s="10"/>
      <c r="U612" s="10"/>
      <c r="W612" s="45"/>
      <c r="X612" s="36"/>
      <c r="Y612" s="36"/>
      <c r="Z612" s="70"/>
      <c r="AA612" s="70"/>
      <c r="AB612" s="71"/>
      <c r="AC612" s="70"/>
      <c r="AH612" s="10"/>
      <c r="AI612" s="10"/>
      <c r="AJ612" s="10"/>
      <c r="AK612" s="10"/>
    </row>
    <row r="613" spans="2:37" ht="15" customHeight="1" x14ac:dyDescent="0.2">
      <c r="B613" s="169" t="s">
        <v>3</v>
      </c>
      <c r="C613" s="58" t="s">
        <v>142</v>
      </c>
      <c r="H613" s="13">
        <f>SUM(I$296:J$296)</f>
        <v>21</v>
      </c>
      <c r="I613" s="4">
        <f t="shared" ref="I613:K617" si="317">IF($H613=0,0,I608/$H613*100)</f>
        <v>71.428571428571431</v>
      </c>
      <c r="J613" s="4">
        <f t="shared" si="317"/>
        <v>9.5238095238095237</v>
      </c>
      <c r="K613" s="4">
        <f t="shared" si="317"/>
        <v>19.047619047619047</v>
      </c>
      <c r="L613" s="4">
        <f t="shared" si="316"/>
        <v>100</v>
      </c>
      <c r="M613" s="10"/>
      <c r="N613" s="10"/>
      <c r="O613" s="10"/>
      <c r="P613" s="10"/>
      <c r="Q613" s="10"/>
      <c r="R613" s="10"/>
      <c r="S613" s="10"/>
      <c r="T613" s="10"/>
      <c r="U613" s="10"/>
      <c r="W613" s="45"/>
      <c r="X613" s="36"/>
      <c r="Y613" s="36"/>
      <c r="Z613" s="70"/>
      <c r="AA613" s="70"/>
      <c r="AB613" s="71"/>
      <c r="AC613" s="70"/>
      <c r="AH613" s="10"/>
      <c r="AI613" s="10"/>
      <c r="AJ613" s="10"/>
      <c r="AK613" s="10"/>
    </row>
    <row r="614" spans="2:37" ht="15" customHeight="1" x14ac:dyDescent="0.2">
      <c r="B614" s="135"/>
      <c r="C614" s="58" t="s">
        <v>143</v>
      </c>
      <c r="H614" s="13">
        <f>SUM(I$297:J$297)</f>
        <v>13</v>
      </c>
      <c r="I614" s="4">
        <f t="shared" si="317"/>
        <v>76.923076923076934</v>
      </c>
      <c r="J614" s="4">
        <f t="shared" si="317"/>
        <v>15.384615384615385</v>
      </c>
      <c r="K614" s="4">
        <f t="shared" si="317"/>
        <v>7.6923076923076925</v>
      </c>
      <c r="L614" s="4">
        <f t="shared" si="316"/>
        <v>100.00000000000001</v>
      </c>
      <c r="M614" s="10"/>
      <c r="N614" s="10"/>
      <c r="O614" s="10"/>
      <c r="P614" s="10"/>
      <c r="Q614" s="10"/>
      <c r="R614" s="10"/>
      <c r="S614" s="10"/>
      <c r="T614" s="10"/>
      <c r="U614" s="10"/>
      <c r="AF614" s="10"/>
      <c r="AG614" s="10"/>
      <c r="AH614" s="10"/>
      <c r="AI614" s="10"/>
      <c r="AJ614" s="10"/>
      <c r="AK614" s="10"/>
    </row>
    <row r="615" spans="2:37" ht="15" customHeight="1" x14ac:dyDescent="0.2">
      <c r="B615" s="135"/>
      <c r="C615" s="58" t="s">
        <v>144</v>
      </c>
      <c r="H615" s="13">
        <f>SUM(I$298:J$298)</f>
        <v>34</v>
      </c>
      <c r="I615" s="4">
        <f t="shared" si="317"/>
        <v>76.470588235294116</v>
      </c>
      <c r="J615" s="4">
        <f t="shared" si="317"/>
        <v>14.705882352941178</v>
      </c>
      <c r="K615" s="4">
        <f t="shared" si="317"/>
        <v>8.8235294117647065</v>
      </c>
      <c r="L615" s="4">
        <f t="shared" si="316"/>
        <v>100</v>
      </c>
      <c r="M615" s="10"/>
      <c r="N615" s="10"/>
      <c r="O615" s="10"/>
      <c r="P615" s="10"/>
      <c r="Q615" s="10"/>
      <c r="R615" s="10"/>
      <c r="S615" s="10"/>
      <c r="T615" s="10"/>
      <c r="U615" s="10"/>
      <c r="AF615" s="10"/>
      <c r="AG615" s="10"/>
      <c r="AH615" s="10"/>
      <c r="AI615" s="10"/>
      <c r="AJ615" s="10"/>
      <c r="AK615" s="10"/>
    </row>
    <row r="616" spans="2:37" ht="15" customHeight="1" x14ac:dyDescent="0.2">
      <c r="B616" s="135"/>
      <c r="C616" s="58" t="s">
        <v>389</v>
      </c>
      <c r="H616" s="13">
        <f>SUM(I$299:J$299)</f>
        <v>7</v>
      </c>
      <c r="I616" s="4">
        <f t="shared" si="317"/>
        <v>71.428571428571431</v>
      </c>
      <c r="J616" s="4">
        <f t="shared" si="317"/>
        <v>0</v>
      </c>
      <c r="K616" s="4">
        <f t="shared" si="317"/>
        <v>28.571428571428569</v>
      </c>
      <c r="L616" s="4">
        <f t="shared" si="316"/>
        <v>100</v>
      </c>
      <c r="M616" s="10"/>
      <c r="N616" s="10"/>
      <c r="O616" s="10"/>
      <c r="P616" s="10"/>
      <c r="Q616" s="10"/>
      <c r="R616" s="10"/>
      <c r="S616" s="10"/>
      <c r="T616" s="10"/>
      <c r="U616" s="10"/>
      <c r="AF616" s="10"/>
      <c r="AG616" s="10"/>
      <c r="AH616" s="10"/>
      <c r="AI616" s="10"/>
      <c r="AJ616" s="10"/>
      <c r="AK616" s="10"/>
    </row>
    <row r="617" spans="2:37" ht="15" customHeight="1" x14ac:dyDescent="0.2">
      <c r="B617" s="137"/>
      <c r="C617" s="48" t="s">
        <v>145</v>
      </c>
      <c r="D617" s="28"/>
      <c r="E617" s="28"/>
      <c r="F617" s="28"/>
      <c r="G617" s="28"/>
      <c r="H617" s="14">
        <f>SUM(I$300:J$300)</f>
        <v>25</v>
      </c>
      <c r="I617" s="5">
        <f t="shared" si="317"/>
        <v>76</v>
      </c>
      <c r="J617" s="5">
        <f t="shared" si="317"/>
        <v>8</v>
      </c>
      <c r="K617" s="5">
        <f t="shared" si="317"/>
        <v>16</v>
      </c>
      <c r="L617" s="5">
        <f t="shared" si="316"/>
        <v>100</v>
      </c>
      <c r="M617" s="10"/>
      <c r="N617" s="10"/>
      <c r="O617" s="10"/>
      <c r="P617" s="10"/>
      <c r="Q617" s="10"/>
      <c r="R617" s="10"/>
      <c r="S617" s="10"/>
      <c r="T617" s="10"/>
      <c r="U617" s="10"/>
      <c r="AF617" s="10"/>
      <c r="AG617" s="10"/>
      <c r="AH617" s="10"/>
      <c r="AI617" s="10"/>
      <c r="AJ617" s="10"/>
      <c r="AK617" s="10"/>
    </row>
    <row r="618" spans="2:37" ht="15" customHeight="1" x14ac:dyDescent="0.2">
      <c r="B618" s="45"/>
      <c r="F618" s="37"/>
      <c r="G618" s="37"/>
      <c r="H618" s="10"/>
      <c r="I618" s="10"/>
      <c r="J618" s="10"/>
      <c r="K618" s="10"/>
      <c r="L618" s="10"/>
      <c r="M618" s="10"/>
      <c r="N618" s="10"/>
      <c r="O618" s="10"/>
      <c r="P618" s="10"/>
      <c r="Q618" s="10"/>
      <c r="R618" s="10"/>
      <c r="S618" s="10"/>
      <c r="T618" s="10"/>
      <c r="U618" s="10"/>
      <c r="AF618" s="10"/>
      <c r="AG618" s="10"/>
      <c r="AH618" s="10"/>
      <c r="AI618" s="10"/>
      <c r="AJ618" s="10"/>
      <c r="AK618" s="10"/>
    </row>
    <row r="619" spans="2:37" ht="15" customHeight="1" x14ac:dyDescent="0.2">
      <c r="B619" s="42" t="s">
        <v>171</v>
      </c>
      <c r="C619" s="43"/>
      <c r="D619" s="21"/>
      <c r="E619" s="21"/>
      <c r="F619" s="21"/>
      <c r="G619" s="21"/>
      <c r="H619" s="22"/>
      <c r="I619" s="95" t="s">
        <v>276</v>
      </c>
      <c r="J619" s="94" t="s">
        <v>277</v>
      </c>
      <c r="K619" s="62" t="s">
        <v>273</v>
      </c>
      <c r="L619" s="61" t="s">
        <v>274</v>
      </c>
      <c r="AF619" s="10"/>
      <c r="AG619" s="10"/>
    </row>
    <row r="620" spans="2:37" ht="15" customHeight="1" x14ac:dyDescent="0.2">
      <c r="B620" s="134" t="s">
        <v>275</v>
      </c>
      <c r="C620" s="47" t="s">
        <v>399</v>
      </c>
      <c r="H620" s="149"/>
      <c r="I620" s="7">
        <v>90</v>
      </c>
      <c r="J620" s="7">
        <v>18</v>
      </c>
      <c r="K620" s="7">
        <v>18</v>
      </c>
      <c r="L620" s="7">
        <f t="shared" ref="L620:L643" si="318">SUM(I620:K620)</f>
        <v>126</v>
      </c>
      <c r="AF620" s="10"/>
      <c r="AG620" s="10"/>
    </row>
    <row r="621" spans="2:37" ht="15" customHeight="1" x14ac:dyDescent="0.2">
      <c r="B621" s="135"/>
      <c r="C621" s="58" t="s">
        <v>400</v>
      </c>
      <c r="H621" s="149"/>
      <c r="I621" s="8">
        <v>108</v>
      </c>
      <c r="J621" s="8">
        <v>140</v>
      </c>
      <c r="K621" s="8">
        <v>32</v>
      </c>
      <c r="L621" s="8">
        <f t="shared" si="318"/>
        <v>280</v>
      </c>
      <c r="AF621" s="10"/>
      <c r="AG621" s="10"/>
    </row>
    <row r="622" spans="2:37" ht="15" customHeight="1" x14ac:dyDescent="0.2">
      <c r="B622" s="135"/>
      <c r="C622" s="58" t="s">
        <v>401</v>
      </c>
      <c r="H622" s="149"/>
      <c r="I622" s="8">
        <v>46</v>
      </c>
      <c r="J622" s="8">
        <v>42</v>
      </c>
      <c r="K622" s="8">
        <v>10</v>
      </c>
      <c r="L622" s="8">
        <f t="shared" si="318"/>
        <v>98</v>
      </c>
      <c r="AF622" s="10"/>
      <c r="AG622" s="10"/>
    </row>
    <row r="623" spans="2:37" ht="15" customHeight="1" x14ac:dyDescent="0.2">
      <c r="B623" s="135"/>
      <c r="C623" s="58" t="s">
        <v>402</v>
      </c>
      <c r="H623" s="149"/>
      <c r="I623" s="8">
        <v>188</v>
      </c>
      <c r="J623" s="8">
        <v>44</v>
      </c>
      <c r="K623" s="8">
        <v>36</v>
      </c>
      <c r="L623" s="8">
        <f t="shared" si="318"/>
        <v>268</v>
      </c>
      <c r="AF623" s="10"/>
      <c r="AG623" s="10"/>
    </row>
    <row r="624" spans="2:37" ht="15" customHeight="1" x14ac:dyDescent="0.2">
      <c r="B624" s="135"/>
      <c r="C624" s="58" t="s">
        <v>403</v>
      </c>
      <c r="H624" s="149"/>
      <c r="I624" s="8">
        <v>13</v>
      </c>
      <c r="J624" s="8">
        <v>1</v>
      </c>
      <c r="K624" s="8">
        <v>4</v>
      </c>
      <c r="L624" s="8">
        <f t="shared" si="318"/>
        <v>18</v>
      </c>
      <c r="AF624" s="10"/>
      <c r="AG624" s="10"/>
    </row>
    <row r="625" spans="2:37" ht="15" customHeight="1" x14ac:dyDescent="0.2">
      <c r="B625" s="136"/>
      <c r="C625" s="58" t="s">
        <v>404</v>
      </c>
      <c r="H625" s="149"/>
      <c r="I625" s="8">
        <v>27</v>
      </c>
      <c r="J625" s="8">
        <v>6</v>
      </c>
      <c r="K625" s="8">
        <v>4</v>
      </c>
      <c r="L625" s="8">
        <f t="shared" si="318"/>
        <v>37</v>
      </c>
      <c r="AF625" s="10"/>
      <c r="AG625" s="10"/>
    </row>
    <row r="626" spans="2:37" ht="15" customHeight="1" x14ac:dyDescent="0.2">
      <c r="B626" s="135"/>
      <c r="C626" s="58" t="s">
        <v>405</v>
      </c>
      <c r="H626" s="149"/>
      <c r="I626" s="8">
        <v>8</v>
      </c>
      <c r="J626" s="8">
        <v>17</v>
      </c>
      <c r="K626" s="8">
        <v>3</v>
      </c>
      <c r="L626" s="8">
        <f t="shared" si="318"/>
        <v>28</v>
      </c>
      <c r="AF626" s="10"/>
      <c r="AG626" s="10"/>
    </row>
    <row r="627" spans="2:37" ht="15" customHeight="1" x14ac:dyDescent="0.2">
      <c r="B627" s="135"/>
      <c r="C627" s="58" t="s">
        <v>406</v>
      </c>
      <c r="H627" s="149"/>
      <c r="I627" s="8">
        <v>10</v>
      </c>
      <c r="J627" s="8">
        <v>2</v>
      </c>
      <c r="K627" s="8">
        <v>5</v>
      </c>
      <c r="L627" s="8">
        <f t="shared" si="318"/>
        <v>17</v>
      </c>
      <c r="AF627" s="10"/>
      <c r="AG627" s="10"/>
    </row>
    <row r="628" spans="2:37" ht="15" customHeight="1" x14ac:dyDescent="0.2">
      <c r="B628" s="135"/>
      <c r="C628" s="58" t="s">
        <v>407</v>
      </c>
      <c r="H628" s="149"/>
      <c r="I628" s="8">
        <v>3</v>
      </c>
      <c r="J628" s="8">
        <v>2</v>
      </c>
      <c r="K628" s="8">
        <v>1</v>
      </c>
      <c r="L628" s="8">
        <f t="shared" si="318"/>
        <v>6</v>
      </c>
      <c r="M628" s="10"/>
      <c r="N628" s="10"/>
      <c r="O628" s="10"/>
      <c r="P628" s="10"/>
      <c r="Q628" s="10"/>
      <c r="R628" s="10"/>
      <c r="S628" s="10"/>
      <c r="T628" s="10"/>
      <c r="U628" s="10"/>
      <c r="AF628" s="10"/>
      <c r="AG628" s="10"/>
      <c r="AH628" s="10"/>
      <c r="AI628" s="10"/>
      <c r="AJ628" s="10"/>
      <c r="AK628" s="10"/>
    </row>
    <row r="629" spans="2:37" ht="15" customHeight="1" x14ac:dyDescent="0.2">
      <c r="B629" s="135"/>
      <c r="C629" s="58" t="s">
        <v>408</v>
      </c>
      <c r="H629" s="149"/>
      <c r="I629" s="8">
        <v>13</v>
      </c>
      <c r="J629" s="8">
        <v>1</v>
      </c>
      <c r="K629" s="8">
        <v>5</v>
      </c>
      <c r="L629" s="8">
        <f t="shared" si="318"/>
        <v>19</v>
      </c>
      <c r="M629" s="10"/>
      <c r="N629" s="10"/>
      <c r="O629" s="10"/>
      <c r="P629" s="10"/>
      <c r="Q629" s="10"/>
      <c r="R629" s="10"/>
      <c r="S629" s="10"/>
      <c r="T629" s="10"/>
      <c r="U629" s="10"/>
      <c r="AF629" s="10"/>
      <c r="AG629" s="10"/>
      <c r="AH629" s="10"/>
      <c r="AI629" s="10"/>
      <c r="AJ629" s="10"/>
      <c r="AK629" s="10"/>
    </row>
    <row r="630" spans="2:37" ht="15" customHeight="1" x14ac:dyDescent="0.2">
      <c r="B630" s="135"/>
      <c r="C630" s="58" t="s">
        <v>409</v>
      </c>
      <c r="H630" s="149"/>
      <c r="I630" s="8">
        <v>4</v>
      </c>
      <c r="J630" s="8">
        <v>3</v>
      </c>
      <c r="K630" s="8">
        <v>1</v>
      </c>
      <c r="L630" s="8">
        <f t="shared" si="318"/>
        <v>8</v>
      </c>
      <c r="M630" s="10"/>
      <c r="N630" s="10"/>
      <c r="O630" s="10"/>
      <c r="P630" s="10"/>
      <c r="Q630" s="10"/>
      <c r="R630" s="10"/>
      <c r="S630" s="10"/>
      <c r="T630" s="10"/>
      <c r="U630" s="10"/>
      <c r="AF630" s="10"/>
      <c r="AG630" s="10"/>
      <c r="AH630" s="10"/>
      <c r="AI630" s="10"/>
      <c r="AJ630" s="10"/>
      <c r="AK630" s="10"/>
    </row>
    <row r="631" spans="2:37" ht="15" customHeight="1" x14ac:dyDescent="0.2">
      <c r="B631" s="137"/>
      <c r="C631" s="48" t="s">
        <v>410</v>
      </c>
      <c r="D631" s="28"/>
      <c r="E631" s="28"/>
      <c r="F631" s="28"/>
      <c r="G631" s="28"/>
      <c r="H631" s="101"/>
      <c r="I631" s="9">
        <v>14</v>
      </c>
      <c r="J631" s="9">
        <v>4</v>
      </c>
      <c r="K631" s="9">
        <v>5</v>
      </c>
      <c r="L631" s="9">
        <f t="shared" si="318"/>
        <v>23</v>
      </c>
      <c r="M631" s="10"/>
      <c r="N631" s="10"/>
      <c r="O631" s="10"/>
      <c r="P631" s="10"/>
      <c r="Q631" s="10"/>
      <c r="R631" s="10"/>
      <c r="S631" s="10"/>
      <c r="T631" s="10"/>
      <c r="U631" s="10"/>
      <c r="AF631" s="10"/>
      <c r="AG631" s="10"/>
      <c r="AH631" s="10"/>
      <c r="AI631" s="10"/>
      <c r="AJ631" s="10"/>
      <c r="AK631" s="10"/>
    </row>
    <row r="632" spans="2:37" ht="15" customHeight="1" x14ac:dyDescent="0.2">
      <c r="B632" s="172" t="s">
        <v>3</v>
      </c>
      <c r="C632" s="47" t="s">
        <v>399</v>
      </c>
      <c r="H632" s="13">
        <f>SUM(I$315:J$315)</f>
        <v>126</v>
      </c>
      <c r="I632" s="3">
        <f t="shared" ref="I632:K643" si="319">IF($H632=0,0,I620/$H632*100)</f>
        <v>71.428571428571431</v>
      </c>
      <c r="J632" s="3">
        <f t="shared" si="319"/>
        <v>14.285714285714285</v>
      </c>
      <c r="K632" s="3">
        <f t="shared" si="319"/>
        <v>14.285714285714285</v>
      </c>
      <c r="L632" s="3">
        <f t="shared" si="318"/>
        <v>100</v>
      </c>
      <c r="M632" s="10"/>
      <c r="N632" s="10"/>
      <c r="O632" s="10"/>
      <c r="P632" s="10"/>
      <c r="Q632" s="10"/>
      <c r="R632" s="10"/>
      <c r="S632" s="10"/>
      <c r="T632" s="10"/>
      <c r="U632" s="10"/>
      <c r="AF632" s="10"/>
      <c r="AG632" s="10"/>
      <c r="AH632" s="10"/>
      <c r="AI632" s="10"/>
      <c r="AJ632" s="10"/>
      <c r="AK632" s="10"/>
    </row>
    <row r="633" spans="2:37" ht="15" customHeight="1" x14ac:dyDescent="0.2">
      <c r="B633" s="135"/>
      <c r="C633" s="58" t="s">
        <v>400</v>
      </c>
      <c r="H633" s="13">
        <f>SUM(I$316:J$316)</f>
        <v>280</v>
      </c>
      <c r="I633" s="4">
        <f t="shared" si="319"/>
        <v>38.571428571428577</v>
      </c>
      <c r="J633" s="4">
        <f t="shared" si="319"/>
        <v>50</v>
      </c>
      <c r="K633" s="4">
        <f t="shared" si="319"/>
        <v>11.428571428571429</v>
      </c>
      <c r="L633" s="4">
        <f t="shared" si="318"/>
        <v>100.00000000000001</v>
      </c>
      <c r="M633" s="10"/>
      <c r="N633" s="10"/>
      <c r="O633" s="10"/>
      <c r="P633" s="10"/>
      <c r="Q633" s="10"/>
      <c r="R633" s="10"/>
      <c r="S633" s="10"/>
      <c r="T633" s="10"/>
      <c r="U633" s="10"/>
      <c r="AF633" s="10"/>
      <c r="AG633" s="10"/>
      <c r="AH633" s="10"/>
      <c r="AI633" s="10"/>
      <c r="AJ633" s="10"/>
      <c r="AK633" s="10"/>
    </row>
    <row r="634" spans="2:37" ht="15" customHeight="1" x14ac:dyDescent="0.2">
      <c r="B634" s="135"/>
      <c r="C634" s="58" t="s">
        <v>401</v>
      </c>
      <c r="H634" s="13">
        <f>SUM(I$317:J$317)</f>
        <v>98</v>
      </c>
      <c r="I634" s="4">
        <f t="shared" si="319"/>
        <v>46.938775510204081</v>
      </c>
      <c r="J634" s="4">
        <f t="shared" si="319"/>
        <v>42.857142857142854</v>
      </c>
      <c r="K634" s="4">
        <f t="shared" si="319"/>
        <v>10.204081632653061</v>
      </c>
      <c r="L634" s="4">
        <f t="shared" si="318"/>
        <v>99.999999999999986</v>
      </c>
      <c r="M634" s="10"/>
      <c r="N634" s="10"/>
      <c r="O634" s="10"/>
      <c r="P634" s="10"/>
      <c r="Q634" s="10"/>
      <c r="R634" s="10"/>
      <c r="S634" s="10"/>
      <c r="T634" s="10"/>
      <c r="U634" s="10"/>
      <c r="AF634" s="10"/>
      <c r="AG634" s="10"/>
      <c r="AH634" s="10"/>
      <c r="AI634" s="10"/>
      <c r="AJ634" s="10"/>
      <c r="AK634" s="10"/>
    </row>
    <row r="635" spans="2:37" ht="15" customHeight="1" x14ac:dyDescent="0.2">
      <c r="B635" s="135"/>
      <c r="C635" s="58" t="s">
        <v>402</v>
      </c>
      <c r="H635" s="13">
        <f>SUM(I$318:J$318)</f>
        <v>268</v>
      </c>
      <c r="I635" s="4">
        <f t="shared" si="319"/>
        <v>70.149253731343293</v>
      </c>
      <c r="J635" s="4">
        <f t="shared" si="319"/>
        <v>16.417910447761194</v>
      </c>
      <c r="K635" s="4">
        <f t="shared" si="319"/>
        <v>13.432835820895523</v>
      </c>
      <c r="L635" s="4">
        <f t="shared" si="318"/>
        <v>100</v>
      </c>
      <c r="M635" s="10"/>
      <c r="N635" s="10"/>
      <c r="O635" s="10"/>
      <c r="P635" s="10"/>
      <c r="Q635" s="10"/>
      <c r="R635" s="10"/>
      <c r="S635" s="10"/>
      <c r="T635" s="10"/>
      <c r="U635" s="10"/>
      <c r="AF635" s="10"/>
      <c r="AG635" s="10"/>
      <c r="AH635" s="10"/>
      <c r="AI635" s="10"/>
      <c r="AJ635" s="10"/>
      <c r="AK635" s="10"/>
    </row>
    <row r="636" spans="2:37" ht="15" customHeight="1" x14ac:dyDescent="0.2">
      <c r="B636" s="135"/>
      <c r="C636" s="58" t="s">
        <v>403</v>
      </c>
      <c r="H636" s="13">
        <f>SUM(I$319:J$319)</f>
        <v>18</v>
      </c>
      <c r="I636" s="4">
        <f t="shared" si="319"/>
        <v>72.222222222222214</v>
      </c>
      <c r="J636" s="4">
        <f t="shared" si="319"/>
        <v>5.5555555555555554</v>
      </c>
      <c r="K636" s="4">
        <f t="shared" si="319"/>
        <v>22.222222222222221</v>
      </c>
      <c r="L636" s="4">
        <f t="shared" si="318"/>
        <v>100</v>
      </c>
      <c r="M636" s="10"/>
      <c r="N636" s="10"/>
      <c r="O636" s="10"/>
      <c r="P636" s="10"/>
      <c r="Q636" s="10"/>
      <c r="R636" s="10"/>
      <c r="S636" s="10"/>
      <c r="T636" s="10"/>
      <c r="U636" s="10"/>
      <c r="AF636" s="10"/>
      <c r="AG636" s="10"/>
      <c r="AH636" s="10"/>
      <c r="AI636" s="10"/>
      <c r="AJ636" s="10"/>
      <c r="AK636" s="10"/>
    </row>
    <row r="637" spans="2:37" ht="15" customHeight="1" x14ac:dyDescent="0.2">
      <c r="B637" s="136"/>
      <c r="C637" s="58" t="s">
        <v>404</v>
      </c>
      <c r="H637" s="13">
        <f>SUM(I$320:J$320)</f>
        <v>37</v>
      </c>
      <c r="I637" s="4">
        <f t="shared" si="319"/>
        <v>72.972972972972968</v>
      </c>
      <c r="J637" s="4">
        <f t="shared" si="319"/>
        <v>16.216216216216218</v>
      </c>
      <c r="K637" s="4">
        <f t="shared" si="319"/>
        <v>10.810810810810811</v>
      </c>
      <c r="L637" s="4">
        <f t="shared" si="318"/>
        <v>100</v>
      </c>
      <c r="M637" s="10"/>
      <c r="N637" s="10"/>
      <c r="O637" s="10"/>
      <c r="P637" s="10"/>
      <c r="Q637" s="10"/>
      <c r="R637" s="10"/>
      <c r="S637" s="10"/>
      <c r="T637" s="10"/>
      <c r="U637" s="10"/>
      <c r="AF637" s="10"/>
      <c r="AG637" s="10"/>
      <c r="AH637" s="10"/>
      <c r="AI637" s="10"/>
      <c r="AJ637" s="10"/>
      <c r="AK637" s="10"/>
    </row>
    <row r="638" spans="2:37" ht="15" customHeight="1" x14ac:dyDescent="0.2">
      <c r="B638" s="135"/>
      <c r="C638" s="58" t="s">
        <v>405</v>
      </c>
      <c r="H638" s="13">
        <f>SUM(I$321:J$321)</f>
        <v>28</v>
      </c>
      <c r="I638" s="4">
        <f t="shared" si="319"/>
        <v>28.571428571428569</v>
      </c>
      <c r="J638" s="4">
        <f t="shared" si="319"/>
        <v>60.714285714285708</v>
      </c>
      <c r="K638" s="4">
        <f t="shared" si="319"/>
        <v>10.714285714285714</v>
      </c>
      <c r="L638" s="4">
        <f t="shared" si="318"/>
        <v>99.999999999999986</v>
      </c>
      <c r="M638" s="10"/>
      <c r="N638" s="10"/>
      <c r="O638" s="10"/>
      <c r="P638" s="10"/>
      <c r="Q638" s="10"/>
      <c r="R638" s="10"/>
      <c r="S638" s="10"/>
      <c r="T638" s="10"/>
      <c r="U638" s="10"/>
      <c r="AF638" s="10"/>
      <c r="AG638" s="10"/>
      <c r="AH638" s="10"/>
      <c r="AI638" s="10"/>
      <c r="AJ638" s="10"/>
      <c r="AK638" s="10"/>
    </row>
    <row r="639" spans="2:37" ht="15" customHeight="1" x14ac:dyDescent="0.2">
      <c r="B639" s="135"/>
      <c r="C639" s="58" t="s">
        <v>406</v>
      </c>
      <c r="H639" s="13">
        <f>SUM(I$322:J$322)</f>
        <v>17</v>
      </c>
      <c r="I639" s="4">
        <f t="shared" si="319"/>
        <v>58.82352941176471</v>
      </c>
      <c r="J639" s="4">
        <f t="shared" si="319"/>
        <v>11.76470588235294</v>
      </c>
      <c r="K639" s="4">
        <f t="shared" si="319"/>
        <v>29.411764705882355</v>
      </c>
      <c r="L639" s="4">
        <f t="shared" si="318"/>
        <v>100</v>
      </c>
      <c r="M639" s="10"/>
      <c r="N639" s="10"/>
      <c r="O639" s="10"/>
      <c r="P639" s="10"/>
      <c r="Q639" s="10"/>
      <c r="R639" s="10"/>
      <c r="S639" s="10"/>
      <c r="T639" s="10"/>
      <c r="U639" s="10"/>
      <c r="AF639" s="10"/>
      <c r="AG639" s="10"/>
      <c r="AH639" s="10"/>
      <c r="AI639" s="10"/>
      <c r="AJ639" s="10"/>
      <c r="AK639" s="10"/>
    </row>
    <row r="640" spans="2:37" ht="15" customHeight="1" x14ac:dyDescent="0.2">
      <c r="B640" s="135"/>
      <c r="C640" s="58" t="s">
        <v>407</v>
      </c>
      <c r="H640" s="13">
        <f>SUM(I$323:J$323)</f>
        <v>6</v>
      </c>
      <c r="I640" s="4">
        <f t="shared" si="319"/>
        <v>50</v>
      </c>
      <c r="J640" s="4">
        <f t="shared" si="319"/>
        <v>33.333333333333329</v>
      </c>
      <c r="K640" s="4">
        <f t="shared" si="319"/>
        <v>16.666666666666664</v>
      </c>
      <c r="L640" s="4">
        <f t="shared" si="318"/>
        <v>100</v>
      </c>
      <c r="M640" s="10"/>
      <c r="N640" s="10"/>
      <c r="O640" s="10"/>
      <c r="P640" s="10"/>
      <c r="Q640" s="10"/>
      <c r="R640" s="10"/>
      <c r="S640" s="10"/>
      <c r="T640" s="10"/>
      <c r="U640" s="10"/>
      <c r="AF640" s="10"/>
      <c r="AG640" s="10"/>
      <c r="AH640" s="10"/>
      <c r="AI640" s="10"/>
      <c r="AJ640" s="10"/>
      <c r="AK640" s="10"/>
    </row>
    <row r="641" spans="1:37" ht="15" customHeight="1" x14ac:dyDescent="0.2">
      <c r="B641" s="135"/>
      <c r="C641" s="58" t="s">
        <v>408</v>
      </c>
      <c r="H641" s="13">
        <f>SUM(I$324:J$324)</f>
        <v>19</v>
      </c>
      <c r="I641" s="4">
        <f t="shared" si="319"/>
        <v>68.421052631578945</v>
      </c>
      <c r="J641" s="4">
        <f t="shared" si="319"/>
        <v>5.2631578947368416</v>
      </c>
      <c r="K641" s="4">
        <f t="shared" si="319"/>
        <v>26.315789473684209</v>
      </c>
      <c r="L641" s="4">
        <f t="shared" si="318"/>
        <v>99.999999999999986</v>
      </c>
      <c r="M641" s="10"/>
      <c r="N641" s="10"/>
      <c r="O641" s="10"/>
      <c r="P641" s="10"/>
      <c r="Q641" s="10"/>
      <c r="R641" s="10"/>
      <c r="S641" s="10"/>
      <c r="T641" s="10"/>
      <c r="U641" s="10"/>
      <c r="AF641" s="10"/>
      <c r="AG641" s="10"/>
      <c r="AH641" s="10"/>
      <c r="AI641" s="10"/>
      <c r="AJ641" s="10"/>
      <c r="AK641" s="10"/>
    </row>
    <row r="642" spans="1:37" ht="15" customHeight="1" x14ac:dyDescent="0.2">
      <c r="B642" s="135"/>
      <c r="C642" s="58" t="s">
        <v>409</v>
      </c>
      <c r="H642" s="13">
        <f>SUM(I$325:J$325)</f>
        <v>8</v>
      </c>
      <c r="I642" s="4">
        <f t="shared" si="319"/>
        <v>50</v>
      </c>
      <c r="J642" s="4">
        <f t="shared" si="319"/>
        <v>37.5</v>
      </c>
      <c r="K642" s="4">
        <f t="shared" si="319"/>
        <v>12.5</v>
      </c>
      <c r="L642" s="4">
        <f t="shared" si="318"/>
        <v>100</v>
      </c>
      <c r="M642" s="10"/>
      <c r="N642" s="10"/>
      <c r="O642" s="10"/>
      <c r="P642" s="10"/>
      <c r="Q642" s="10"/>
      <c r="R642" s="10"/>
      <c r="S642" s="10"/>
      <c r="T642" s="10"/>
      <c r="U642" s="10"/>
      <c r="AF642" s="10"/>
      <c r="AG642" s="10"/>
      <c r="AH642" s="10"/>
      <c r="AI642" s="10"/>
      <c r="AJ642" s="10"/>
      <c r="AK642" s="10"/>
    </row>
    <row r="643" spans="1:37" ht="15" customHeight="1" x14ac:dyDescent="0.2">
      <c r="B643" s="137"/>
      <c r="C643" s="48" t="s">
        <v>410</v>
      </c>
      <c r="D643" s="28"/>
      <c r="E643" s="28"/>
      <c r="F643" s="28"/>
      <c r="G643" s="28"/>
      <c r="H643" s="14">
        <f>SUM(I$326:J$326)</f>
        <v>23</v>
      </c>
      <c r="I643" s="5">
        <f t="shared" si="319"/>
        <v>60.869565217391312</v>
      </c>
      <c r="J643" s="5">
        <f t="shared" si="319"/>
        <v>17.391304347826086</v>
      </c>
      <c r="K643" s="5">
        <f t="shared" si="319"/>
        <v>21.739130434782609</v>
      </c>
      <c r="L643" s="5">
        <f t="shared" si="318"/>
        <v>100.00000000000001</v>
      </c>
      <c r="M643" s="10"/>
      <c r="N643" s="10"/>
      <c r="O643" s="10"/>
      <c r="P643" s="10"/>
      <c r="Q643" s="10"/>
      <c r="R643" s="10"/>
      <c r="S643" s="10"/>
      <c r="T643" s="10"/>
      <c r="U643" s="10"/>
      <c r="AF643" s="10"/>
      <c r="AG643" s="10"/>
      <c r="AH643" s="10"/>
      <c r="AI643" s="10"/>
      <c r="AJ643" s="10"/>
      <c r="AK643" s="10"/>
    </row>
    <row r="644" spans="1:37" ht="15" customHeight="1" x14ac:dyDescent="0.2">
      <c r="B644" s="45"/>
      <c r="F644" s="37"/>
      <c r="G644" s="37"/>
      <c r="H644" s="10"/>
      <c r="I644" s="10"/>
      <c r="J644" s="10"/>
      <c r="K644" s="10"/>
      <c r="L644" s="10"/>
      <c r="M644" s="10"/>
      <c r="N644" s="10"/>
      <c r="O644" s="10"/>
      <c r="P644" s="10"/>
      <c r="Q644" s="10"/>
      <c r="R644" s="10"/>
      <c r="S644" s="10"/>
      <c r="T644" s="10"/>
      <c r="U644" s="10"/>
      <c r="AF644" s="10"/>
      <c r="AG644" s="10"/>
      <c r="AH644" s="10"/>
      <c r="AI644" s="10"/>
      <c r="AJ644" s="10"/>
      <c r="AK644" s="10"/>
    </row>
    <row r="645" spans="1:37" ht="15" customHeight="1" x14ac:dyDescent="0.2">
      <c r="A645" s="35" t="s">
        <v>690</v>
      </c>
      <c r="B645" s="45"/>
      <c r="F645" s="37"/>
      <c r="G645" s="37"/>
      <c r="H645" s="10"/>
      <c r="I645" s="10"/>
      <c r="J645" s="10"/>
      <c r="K645" s="10"/>
      <c r="L645" s="10"/>
      <c r="M645" s="10"/>
      <c r="N645" s="10"/>
      <c r="O645" s="10"/>
      <c r="P645" s="10"/>
      <c r="Q645" s="10"/>
      <c r="R645" s="10"/>
      <c r="S645" s="10"/>
      <c r="T645" s="10"/>
      <c r="U645" s="10"/>
      <c r="W645" s="45"/>
      <c r="Z645" s="37"/>
      <c r="AA645" s="37"/>
      <c r="AB645" s="10"/>
      <c r="AC645" s="10"/>
      <c r="AD645" s="10"/>
      <c r="AE645" s="10"/>
      <c r="AF645" s="10"/>
      <c r="AG645" s="10"/>
      <c r="AH645" s="10"/>
      <c r="AI645" s="10"/>
      <c r="AJ645" s="10"/>
      <c r="AK645" s="10"/>
    </row>
    <row r="646" spans="1:37" ht="15" customHeight="1" x14ac:dyDescent="0.2">
      <c r="A646" s="1" t="s">
        <v>692</v>
      </c>
      <c r="B646" s="45"/>
      <c r="C646" s="36"/>
      <c r="D646" s="36"/>
      <c r="E646" s="36"/>
      <c r="F646" s="70"/>
      <c r="G646" s="70"/>
      <c r="H646" s="70"/>
      <c r="I646" s="71"/>
      <c r="J646" s="70"/>
      <c r="W646" s="45"/>
      <c r="X646" s="36"/>
      <c r="Y646" s="36"/>
      <c r="Z646" s="70"/>
      <c r="AA646" s="70"/>
      <c r="AB646" s="70"/>
      <c r="AC646" s="71"/>
      <c r="AD646" s="70"/>
    </row>
    <row r="647" spans="1:37" ht="15" customHeight="1" x14ac:dyDescent="0.2">
      <c r="B647" s="30" t="s">
        <v>357</v>
      </c>
      <c r="C647" s="21"/>
      <c r="D647" s="21"/>
      <c r="E647" s="21"/>
      <c r="F647" s="21"/>
      <c r="G647" s="21"/>
      <c r="H647" s="22"/>
      <c r="I647" s="95" t="s">
        <v>276</v>
      </c>
      <c r="J647" s="94" t="s">
        <v>277</v>
      </c>
      <c r="K647" s="62" t="s">
        <v>273</v>
      </c>
      <c r="L647" s="61" t="s">
        <v>274</v>
      </c>
      <c r="AF647" s="10"/>
      <c r="AG647" s="10"/>
    </row>
    <row r="648" spans="1:37" ht="14.9" customHeight="1" x14ac:dyDescent="0.2">
      <c r="B648" s="134" t="s">
        <v>2</v>
      </c>
      <c r="C648" s="58" t="s">
        <v>399</v>
      </c>
      <c r="H648" s="149"/>
      <c r="I648" s="8">
        <v>184</v>
      </c>
      <c r="J648" s="8">
        <v>22</v>
      </c>
      <c r="K648" s="8">
        <v>22</v>
      </c>
      <c r="L648" s="8">
        <f t="shared" ref="L648:L660" si="320">SUM(I648:K648)</f>
        <v>228</v>
      </c>
      <c r="AF648" s="10"/>
      <c r="AG648" s="10"/>
    </row>
    <row r="649" spans="1:37" ht="14.9" customHeight="1" x14ac:dyDescent="0.2">
      <c r="B649" s="135"/>
      <c r="C649" s="58" t="s">
        <v>400</v>
      </c>
      <c r="H649" s="149"/>
      <c r="I649" s="8">
        <v>244</v>
      </c>
      <c r="J649" s="8">
        <v>112</v>
      </c>
      <c r="K649" s="8">
        <v>41</v>
      </c>
      <c r="L649" s="8">
        <f t="shared" si="320"/>
        <v>397</v>
      </c>
      <c r="M649" s="10"/>
      <c r="Q649" s="10"/>
      <c r="R649" s="10"/>
      <c r="S649" s="10"/>
      <c r="T649" s="10"/>
      <c r="U649" s="10"/>
      <c r="AF649" s="10"/>
      <c r="AG649" s="10"/>
      <c r="AK649" s="10"/>
    </row>
    <row r="650" spans="1:37" ht="14.9" customHeight="1" x14ac:dyDescent="0.2">
      <c r="B650" s="135"/>
      <c r="C650" s="58" t="s">
        <v>401</v>
      </c>
      <c r="H650" s="149"/>
      <c r="I650" s="8">
        <v>103</v>
      </c>
      <c r="J650" s="8">
        <v>21</v>
      </c>
      <c r="K650" s="8">
        <v>12</v>
      </c>
      <c r="L650" s="8">
        <f t="shared" si="320"/>
        <v>136</v>
      </c>
      <c r="M650" s="10"/>
      <c r="Q650" s="10"/>
      <c r="R650" s="10"/>
      <c r="S650" s="10"/>
      <c r="T650" s="10"/>
      <c r="U650" s="10"/>
      <c r="AF650" s="10"/>
      <c r="AG650" s="10"/>
      <c r="AK650" s="10"/>
    </row>
    <row r="651" spans="1:37" ht="14.9" customHeight="1" x14ac:dyDescent="0.2">
      <c r="B651" s="135"/>
      <c r="C651" s="58" t="s">
        <v>402</v>
      </c>
      <c r="H651" s="149"/>
      <c r="I651" s="8">
        <v>294</v>
      </c>
      <c r="J651" s="8">
        <v>27</v>
      </c>
      <c r="K651" s="8">
        <v>31</v>
      </c>
      <c r="L651" s="8">
        <f t="shared" si="320"/>
        <v>352</v>
      </c>
      <c r="M651" s="10"/>
      <c r="Q651" s="10"/>
      <c r="R651" s="10"/>
      <c r="S651" s="10"/>
      <c r="T651" s="10"/>
      <c r="U651" s="10"/>
      <c r="AF651" s="10"/>
      <c r="AG651" s="10"/>
      <c r="AK651" s="10"/>
    </row>
    <row r="652" spans="1:37" ht="14.9" customHeight="1" x14ac:dyDescent="0.2">
      <c r="B652" s="135"/>
      <c r="C652" s="58" t="s">
        <v>403</v>
      </c>
      <c r="H652" s="149"/>
      <c r="I652" s="8">
        <v>46</v>
      </c>
      <c r="J652" s="8">
        <v>6</v>
      </c>
      <c r="K652" s="8">
        <v>6</v>
      </c>
      <c r="L652" s="8">
        <f t="shared" si="320"/>
        <v>58</v>
      </c>
      <c r="M652" s="10"/>
      <c r="Q652" s="10"/>
      <c r="R652" s="10"/>
      <c r="S652" s="10"/>
      <c r="T652" s="10"/>
      <c r="U652" s="10"/>
      <c r="AF652" s="10"/>
      <c r="AG652" s="10"/>
      <c r="AK652" s="10"/>
    </row>
    <row r="653" spans="1:37" ht="14.9" customHeight="1" x14ac:dyDescent="0.2">
      <c r="B653" s="135"/>
      <c r="C653" s="58" t="s">
        <v>404</v>
      </c>
      <c r="H653" s="149"/>
      <c r="I653" s="8">
        <v>67</v>
      </c>
      <c r="J653" s="8">
        <v>11</v>
      </c>
      <c r="K653" s="8">
        <v>9</v>
      </c>
      <c r="L653" s="8">
        <f t="shared" si="320"/>
        <v>87</v>
      </c>
      <c r="M653" s="10"/>
      <c r="Q653" s="10"/>
      <c r="R653" s="10"/>
      <c r="S653" s="10"/>
      <c r="T653" s="10"/>
      <c r="U653" s="10"/>
      <c r="AF653" s="10"/>
      <c r="AG653" s="10"/>
      <c r="AK653" s="10"/>
    </row>
    <row r="654" spans="1:37" ht="14.9" customHeight="1" x14ac:dyDescent="0.2">
      <c r="B654" s="135"/>
      <c r="C654" s="58" t="s">
        <v>405</v>
      </c>
      <c r="H654" s="149"/>
      <c r="I654" s="8">
        <v>36</v>
      </c>
      <c r="J654" s="8">
        <v>15</v>
      </c>
      <c r="K654" s="8">
        <v>4</v>
      </c>
      <c r="L654" s="8">
        <f t="shared" si="320"/>
        <v>55</v>
      </c>
      <c r="M654" s="10"/>
      <c r="Q654" s="10"/>
      <c r="R654" s="10"/>
      <c r="S654" s="10"/>
      <c r="T654" s="10"/>
      <c r="U654" s="10"/>
      <c r="AF654" s="10"/>
      <c r="AG654" s="10"/>
      <c r="AK654" s="10"/>
    </row>
    <row r="655" spans="1:37" ht="14.9" customHeight="1" x14ac:dyDescent="0.2">
      <c r="B655" s="135"/>
      <c r="C655" s="58" t="s">
        <v>406</v>
      </c>
      <c r="H655" s="149"/>
      <c r="I655" s="8">
        <v>37</v>
      </c>
      <c r="J655" s="8">
        <v>4</v>
      </c>
      <c r="K655" s="8">
        <v>5</v>
      </c>
      <c r="L655" s="8">
        <f t="shared" si="320"/>
        <v>46</v>
      </c>
      <c r="M655" s="10"/>
      <c r="Q655" s="10"/>
      <c r="R655" s="10"/>
      <c r="S655" s="10"/>
      <c r="T655" s="10"/>
      <c r="U655" s="10"/>
      <c r="AF655" s="10"/>
      <c r="AG655" s="10"/>
      <c r="AK655" s="10"/>
    </row>
    <row r="656" spans="1:37" ht="14.9" customHeight="1" x14ac:dyDescent="0.2">
      <c r="B656" s="135"/>
      <c r="C656" s="58" t="s">
        <v>407</v>
      </c>
      <c r="H656" s="149"/>
      <c r="I656" s="8">
        <v>12</v>
      </c>
      <c r="J656" s="8">
        <v>0</v>
      </c>
      <c r="K656" s="8">
        <v>2</v>
      </c>
      <c r="L656" s="8">
        <f t="shared" si="320"/>
        <v>14</v>
      </c>
      <c r="M656" s="10"/>
      <c r="Q656" s="10"/>
      <c r="R656" s="10"/>
      <c r="S656" s="10"/>
      <c r="T656" s="10"/>
      <c r="U656" s="10"/>
      <c r="AF656" s="10"/>
      <c r="AG656" s="10"/>
      <c r="AK656" s="10"/>
    </row>
    <row r="657" spans="2:37" ht="14.9" customHeight="1" x14ac:dyDescent="0.2">
      <c r="B657" s="135"/>
      <c r="C657" s="58" t="s">
        <v>408</v>
      </c>
      <c r="H657" s="149"/>
      <c r="I657" s="8">
        <v>48</v>
      </c>
      <c r="J657" s="8">
        <v>4</v>
      </c>
      <c r="K657" s="8">
        <v>5</v>
      </c>
      <c r="L657" s="8">
        <f t="shared" si="320"/>
        <v>57</v>
      </c>
      <c r="M657" s="10"/>
      <c r="Q657" s="10"/>
      <c r="R657" s="10"/>
      <c r="S657" s="10"/>
      <c r="T657" s="10"/>
      <c r="U657" s="10"/>
      <c r="AF657" s="10"/>
      <c r="AG657" s="10"/>
      <c r="AK657" s="10"/>
    </row>
    <row r="658" spans="2:37" ht="14.9" customHeight="1" x14ac:dyDescent="0.2">
      <c r="B658" s="135"/>
      <c r="C658" s="58" t="s">
        <v>409</v>
      </c>
      <c r="H658" s="149"/>
      <c r="I658" s="8">
        <v>13</v>
      </c>
      <c r="J658" s="8">
        <v>1</v>
      </c>
      <c r="K658" s="8">
        <v>2</v>
      </c>
      <c r="L658" s="8">
        <f t="shared" si="320"/>
        <v>16</v>
      </c>
      <c r="M658" s="10"/>
      <c r="Q658" s="10"/>
      <c r="R658" s="10"/>
      <c r="S658" s="10"/>
      <c r="T658" s="10"/>
      <c r="U658" s="10"/>
      <c r="AF658" s="10"/>
      <c r="AG658" s="10"/>
      <c r="AK658" s="10"/>
    </row>
    <row r="659" spans="2:37" ht="14.9" customHeight="1" x14ac:dyDescent="0.2">
      <c r="B659" s="137"/>
      <c r="C659" s="48" t="s">
        <v>410</v>
      </c>
      <c r="D659" s="28"/>
      <c r="E659" s="28"/>
      <c r="F659" s="28"/>
      <c r="G659" s="28"/>
      <c r="H659" s="101"/>
      <c r="I659" s="9">
        <v>33</v>
      </c>
      <c r="J659" s="9">
        <v>8</v>
      </c>
      <c r="K659" s="9">
        <v>4</v>
      </c>
      <c r="L659" s="9">
        <f t="shared" si="320"/>
        <v>45</v>
      </c>
      <c r="M659" s="10"/>
      <c r="Q659" s="10"/>
      <c r="R659" s="10"/>
      <c r="S659" s="10"/>
      <c r="T659" s="10"/>
      <c r="U659" s="10"/>
      <c r="AF659" s="10"/>
      <c r="AG659" s="10"/>
      <c r="AK659" s="10"/>
    </row>
    <row r="660" spans="2:37" ht="14.9" customHeight="1" x14ac:dyDescent="0.2">
      <c r="B660" s="172" t="s">
        <v>3</v>
      </c>
      <c r="C660" s="58" t="s">
        <v>399</v>
      </c>
      <c r="H660" s="13">
        <f>L648</f>
        <v>228</v>
      </c>
      <c r="I660" s="4">
        <f>IF($H660=0,0,I648/$H660*100)</f>
        <v>80.701754385964904</v>
      </c>
      <c r="J660" s="4">
        <f>IF($H660=0,0,J648/$H660*100)</f>
        <v>9.6491228070175428</v>
      </c>
      <c r="K660" s="4">
        <f>IF($H660=0,0,K648/$H660*100)</f>
        <v>9.6491228070175428</v>
      </c>
      <c r="L660" s="4">
        <f t="shared" si="320"/>
        <v>100</v>
      </c>
      <c r="M660" s="10"/>
      <c r="N660" s="10"/>
      <c r="O660" s="10"/>
      <c r="P660" s="10"/>
      <c r="Q660" s="10"/>
      <c r="R660" s="10"/>
      <c r="S660" s="10"/>
      <c r="T660" s="10"/>
      <c r="U660" s="10"/>
      <c r="AF660" s="10"/>
      <c r="AG660" s="10"/>
      <c r="AH660" s="10"/>
      <c r="AI660" s="10"/>
      <c r="AJ660" s="10"/>
      <c r="AK660" s="10"/>
    </row>
    <row r="661" spans="2:37" ht="14.9" customHeight="1" x14ac:dyDescent="0.2">
      <c r="B661" s="135"/>
      <c r="C661" s="58" t="s">
        <v>400</v>
      </c>
      <c r="H661" s="13">
        <f t="shared" ref="H661:H671" si="321">L649</f>
        <v>397</v>
      </c>
      <c r="I661" s="4">
        <f t="shared" ref="I661:K661" si="322">IF($H661=0,0,I649/$H661*100)</f>
        <v>61.460957178841312</v>
      </c>
      <c r="J661" s="4">
        <f t="shared" si="322"/>
        <v>28.211586901763226</v>
      </c>
      <c r="K661" s="4">
        <f t="shared" si="322"/>
        <v>10.327455919395465</v>
      </c>
      <c r="L661" s="4">
        <f t="shared" ref="L661:L671" si="323">SUM(I661:K661)</f>
        <v>100</v>
      </c>
      <c r="M661" s="10"/>
      <c r="N661" s="10"/>
      <c r="O661" s="10"/>
      <c r="P661" s="10"/>
      <c r="Q661" s="10"/>
      <c r="R661" s="10"/>
      <c r="S661" s="10"/>
      <c r="T661" s="10"/>
      <c r="U661" s="10"/>
      <c r="AF661" s="10"/>
      <c r="AG661" s="10"/>
      <c r="AH661" s="10"/>
      <c r="AI661" s="10"/>
      <c r="AJ661" s="10"/>
      <c r="AK661" s="10"/>
    </row>
    <row r="662" spans="2:37" ht="14.9" customHeight="1" x14ac:dyDescent="0.2">
      <c r="B662" s="135"/>
      <c r="C662" s="58" t="s">
        <v>401</v>
      </c>
      <c r="H662" s="13">
        <f t="shared" si="321"/>
        <v>136</v>
      </c>
      <c r="I662" s="4">
        <f t="shared" ref="I662:K662" si="324">IF($H662=0,0,I650/$H662*100)</f>
        <v>75.735294117647058</v>
      </c>
      <c r="J662" s="4">
        <f t="shared" si="324"/>
        <v>15.441176470588236</v>
      </c>
      <c r="K662" s="4">
        <f t="shared" si="324"/>
        <v>8.8235294117647065</v>
      </c>
      <c r="L662" s="4">
        <f t="shared" si="323"/>
        <v>100</v>
      </c>
      <c r="M662" s="10"/>
      <c r="N662" s="10"/>
      <c r="O662" s="10"/>
      <c r="P662" s="10"/>
      <c r="Q662" s="10"/>
      <c r="R662" s="10"/>
      <c r="S662" s="10"/>
      <c r="T662" s="10"/>
      <c r="U662" s="10"/>
      <c r="AF662" s="10"/>
      <c r="AG662" s="10"/>
      <c r="AH662" s="10"/>
      <c r="AI662" s="10"/>
      <c r="AJ662" s="10"/>
      <c r="AK662" s="10"/>
    </row>
    <row r="663" spans="2:37" ht="14.9" customHeight="1" x14ac:dyDescent="0.2">
      <c r="B663" s="135"/>
      <c r="C663" s="58" t="s">
        <v>402</v>
      </c>
      <c r="H663" s="13">
        <f t="shared" si="321"/>
        <v>352</v>
      </c>
      <c r="I663" s="4">
        <f t="shared" ref="I663:K663" si="325">IF($H663=0,0,I651/$H663*100)</f>
        <v>83.522727272727266</v>
      </c>
      <c r="J663" s="4">
        <f t="shared" si="325"/>
        <v>7.6704545454545459</v>
      </c>
      <c r="K663" s="4">
        <f t="shared" si="325"/>
        <v>8.8068181818181817</v>
      </c>
      <c r="L663" s="4">
        <f t="shared" si="323"/>
        <v>100</v>
      </c>
      <c r="M663" s="10"/>
      <c r="N663" s="10"/>
      <c r="O663" s="10"/>
      <c r="P663" s="10"/>
      <c r="Q663" s="10"/>
      <c r="R663" s="10"/>
      <c r="S663" s="10"/>
      <c r="T663" s="10"/>
      <c r="U663" s="10"/>
      <c r="AF663" s="10"/>
      <c r="AG663" s="10"/>
      <c r="AH663" s="10"/>
      <c r="AI663" s="10"/>
      <c r="AJ663" s="10"/>
      <c r="AK663" s="10"/>
    </row>
    <row r="664" spans="2:37" ht="14.9" customHeight="1" x14ac:dyDescent="0.2">
      <c r="B664" s="135"/>
      <c r="C664" s="58" t="s">
        <v>403</v>
      </c>
      <c r="H664" s="13">
        <f t="shared" si="321"/>
        <v>58</v>
      </c>
      <c r="I664" s="4">
        <f t="shared" ref="I664:K664" si="326">IF($H664=0,0,I652/$H664*100)</f>
        <v>79.310344827586206</v>
      </c>
      <c r="J664" s="4">
        <f t="shared" si="326"/>
        <v>10.344827586206897</v>
      </c>
      <c r="K664" s="4">
        <f t="shared" si="326"/>
        <v>10.344827586206897</v>
      </c>
      <c r="L664" s="4">
        <f t="shared" si="323"/>
        <v>100</v>
      </c>
      <c r="M664" s="10"/>
      <c r="N664" s="10"/>
      <c r="O664" s="10"/>
      <c r="P664" s="10"/>
      <c r="Q664" s="10"/>
      <c r="R664" s="10"/>
      <c r="S664" s="10"/>
      <c r="T664" s="10"/>
      <c r="U664" s="10"/>
      <c r="AF664" s="10"/>
      <c r="AG664" s="10"/>
      <c r="AH664" s="10"/>
      <c r="AI664" s="10"/>
      <c r="AJ664" s="10"/>
      <c r="AK664" s="10"/>
    </row>
    <row r="665" spans="2:37" ht="14.9" customHeight="1" x14ac:dyDescent="0.2">
      <c r="B665" s="135"/>
      <c r="C665" s="58" t="s">
        <v>404</v>
      </c>
      <c r="H665" s="13">
        <f t="shared" si="321"/>
        <v>87</v>
      </c>
      <c r="I665" s="4">
        <f t="shared" ref="I665:K665" si="327">IF($H665=0,0,I653/$H665*100)</f>
        <v>77.011494252873561</v>
      </c>
      <c r="J665" s="4">
        <f t="shared" si="327"/>
        <v>12.643678160919542</v>
      </c>
      <c r="K665" s="4">
        <f t="shared" si="327"/>
        <v>10.344827586206897</v>
      </c>
      <c r="L665" s="4">
        <f t="shared" si="323"/>
        <v>100</v>
      </c>
      <c r="M665" s="10"/>
      <c r="N665" s="10"/>
      <c r="O665" s="10"/>
      <c r="P665" s="10"/>
      <c r="Q665" s="10"/>
      <c r="R665" s="10"/>
      <c r="S665" s="10"/>
      <c r="T665" s="10"/>
      <c r="U665" s="10"/>
      <c r="AF665" s="10"/>
      <c r="AG665" s="10"/>
      <c r="AH665" s="10"/>
      <c r="AI665" s="10"/>
      <c r="AJ665" s="10"/>
      <c r="AK665" s="10"/>
    </row>
    <row r="666" spans="2:37" ht="14.9" customHeight="1" x14ac:dyDescent="0.2">
      <c r="B666" s="135"/>
      <c r="C666" s="58" t="s">
        <v>405</v>
      </c>
      <c r="H666" s="13">
        <f t="shared" si="321"/>
        <v>55</v>
      </c>
      <c r="I666" s="4">
        <f t="shared" ref="I666:K666" si="328">IF($H666=0,0,I654/$H666*100)</f>
        <v>65.454545454545453</v>
      </c>
      <c r="J666" s="4">
        <f t="shared" si="328"/>
        <v>27.27272727272727</v>
      </c>
      <c r="K666" s="4">
        <f t="shared" si="328"/>
        <v>7.2727272727272725</v>
      </c>
      <c r="L666" s="4">
        <f t="shared" si="323"/>
        <v>99.999999999999986</v>
      </c>
      <c r="M666" s="10"/>
      <c r="N666" s="10"/>
      <c r="O666" s="10"/>
      <c r="P666" s="10"/>
      <c r="Q666" s="10"/>
      <c r="R666" s="10"/>
      <c r="S666" s="10"/>
      <c r="T666" s="10"/>
      <c r="U666" s="10"/>
      <c r="AF666" s="10"/>
      <c r="AG666" s="10"/>
      <c r="AH666" s="10"/>
      <c r="AI666" s="10"/>
      <c r="AJ666" s="10"/>
      <c r="AK666" s="10"/>
    </row>
    <row r="667" spans="2:37" ht="14.9" customHeight="1" x14ac:dyDescent="0.2">
      <c r="B667" s="135"/>
      <c r="C667" s="58" t="s">
        <v>406</v>
      </c>
      <c r="H667" s="13">
        <f t="shared" si="321"/>
        <v>46</v>
      </c>
      <c r="I667" s="4">
        <f t="shared" ref="I667:K667" si="329">IF($H667=0,0,I655/$H667*100)</f>
        <v>80.434782608695656</v>
      </c>
      <c r="J667" s="4">
        <f t="shared" si="329"/>
        <v>8.695652173913043</v>
      </c>
      <c r="K667" s="4">
        <f t="shared" si="329"/>
        <v>10.869565217391305</v>
      </c>
      <c r="L667" s="4">
        <f t="shared" si="323"/>
        <v>100</v>
      </c>
      <c r="M667" s="10"/>
      <c r="N667" s="10"/>
      <c r="O667" s="10"/>
      <c r="P667" s="10"/>
      <c r="Q667" s="10"/>
      <c r="R667" s="10"/>
      <c r="S667" s="10"/>
      <c r="T667" s="10"/>
      <c r="U667" s="10"/>
      <c r="AF667" s="10"/>
      <c r="AG667" s="10"/>
      <c r="AH667" s="10"/>
      <c r="AI667" s="10"/>
      <c r="AJ667" s="10"/>
      <c r="AK667" s="10"/>
    </row>
    <row r="668" spans="2:37" ht="14.9" customHeight="1" x14ac:dyDescent="0.2">
      <c r="B668" s="135"/>
      <c r="C668" s="58" t="s">
        <v>407</v>
      </c>
      <c r="H668" s="13">
        <f t="shared" si="321"/>
        <v>14</v>
      </c>
      <c r="I668" s="4">
        <f t="shared" ref="I668:K668" si="330">IF($H668=0,0,I656/$H668*100)</f>
        <v>85.714285714285708</v>
      </c>
      <c r="J668" s="4">
        <f t="shared" si="330"/>
        <v>0</v>
      </c>
      <c r="K668" s="4">
        <f t="shared" si="330"/>
        <v>14.285714285714285</v>
      </c>
      <c r="L668" s="4">
        <f t="shared" si="323"/>
        <v>100</v>
      </c>
      <c r="M668" s="10"/>
      <c r="N668" s="10"/>
      <c r="O668" s="10"/>
      <c r="P668" s="10"/>
      <c r="Q668" s="10"/>
      <c r="R668" s="10"/>
      <c r="S668" s="10"/>
      <c r="T668" s="10"/>
      <c r="U668" s="10"/>
      <c r="AF668" s="10"/>
      <c r="AG668" s="10"/>
      <c r="AH668" s="10"/>
      <c r="AI668" s="10"/>
      <c r="AJ668" s="10"/>
      <c r="AK668" s="10"/>
    </row>
    <row r="669" spans="2:37" ht="14.9" customHeight="1" x14ac:dyDescent="0.2">
      <c r="B669" s="135"/>
      <c r="C669" s="58" t="s">
        <v>408</v>
      </c>
      <c r="H669" s="13">
        <f t="shared" si="321"/>
        <v>57</v>
      </c>
      <c r="I669" s="4">
        <f t="shared" ref="I669:K669" si="331">IF($H669=0,0,I657/$H669*100)</f>
        <v>84.210526315789465</v>
      </c>
      <c r="J669" s="4">
        <f t="shared" si="331"/>
        <v>7.0175438596491224</v>
      </c>
      <c r="K669" s="4">
        <f t="shared" si="331"/>
        <v>8.7719298245614024</v>
      </c>
      <c r="L669" s="4">
        <f t="shared" si="323"/>
        <v>99.999999999999986</v>
      </c>
      <c r="M669" s="10"/>
      <c r="N669" s="10"/>
      <c r="O669" s="10"/>
      <c r="P669" s="10"/>
      <c r="Q669" s="10"/>
      <c r="R669" s="10"/>
      <c r="S669" s="10"/>
      <c r="T669" s="10"/>
      <c r="U669" s="10"/>
      <c r="AF669" s="10"/>
      <c r="AG669" s="10"/>
      <c r="AH669" s="10"/>
      <c r="AI669" s="10"/>
      <c r="AJ669" s="10"/>
      <c r="AK669" s="10"/>
    </row>
    <row r="670" spans="2:37" ht="14.9" customHeight="1" x14ac:dyDescent="0.2">
      <c r="B670" s="135"/>
      <c r="C670" s="58" t="s">
        <v>409</v>
      </c>
      <c r="H670" s="13">
        <f t="shared" si="321"/>
        <v>16</v>
      </c>
      <c r="I670" s="4">
        <f t="shared" ref="I670:K670" si="332">IF($H670=0,0,I658/$H670*100)</f>
        <v>81.25</v>
      </c>
      <c r="J670" s="4">
        <f t="shared" si="332"/>
        <v>6.25</v>
      </c>
      <c r="K670" s="4">
        <f t="shared" si="332"/>
        <v>12.5</v>
      </c>
      <c r="L670" s="4">
        <f t="shared" si="323"/>
        <v>100</v>
      </c>
      <c r="M670" s="10"/>
      <c r="N670" s="10"/>
      <c r="O670" s="10"/>
      <c r="P670" s="10"/>
      <c r="Q670" s="10"/>
      <c r="R670" s="10"/>
      <c r="S670" s="10"/>
      <c r="T670" s="10"/>
      <c r="U670" s="10"/>
      <c r="AF670" s="10"/>
      <c r="AG670" s="10"/>
      <c r="AH670" s="10"/>
      <c r="AI670" s="10"/>
      <c r="AJ670" s="10"/>
      <c r="AK670" s="10"/>
    </row>
    <row r="671" spans="2:37" ht="14.9" customHeight="1" x14ac:dyDescent="0.2">
      <c r="B671" s="137"/>
      <c r="C671" s="48" t="s">
        <v>410</v>
      </c>
      <c r="D671" s="28"/>
      <c r="E671" s="28"/>
      <c r="F671" s="28"/>
      <c r="G671" s="28"/>
      <c r="H671" s="14">
        <f t="shared" si="321"/>
        <v>45</v>
      </c>
      <c r="I671" s="5">
        <f t="shared" ref="I671:K671" si="333">IF($H671=0,0,I659/$H671*100)</f>
        <v>73.333333333333329</v>
      </c>
      <c r="J671" s="5">
        <f t="shared" si="333"/>
        <v>17.777777777777779</v>
      </c>
      <c r="K671" s="5">
        <f t="shared" si="333"/>
        <v>8.8888888888888893</v>
      </c>
      <c r="L671" s="5">
        <f t="shared" si="323"/>
        <v>100</v>
      </c>
      <c r="M671" s="10"/>
      <c r="N671" s="10"/>
      <c r="O671" s="10"/>
      <c r="P671" s="10"/>
      <c r="Q671" s="10"/>
      <c r="R671" s="10"/>
      <c r="S671" s="10"/>
      <c r="T671" s="10"/>
      <c r="U671" s="10"/>
      <c r="AF671" s="10"/>
      <c r="AG671" s="10"/>
      <c r="AH671" s="10"/>
      <c r="AI671" s="10"/>
      <c r="AJ671" s="10"/>
      <c r="AK671" s="10"/>
    </row>
    <row r="672" spans="2:37" ht="15" customHeight="1" x14ac:dyDescent="0.2">
      <c r="B672" s="45"/>
      <c r="F672" s="37"/>
      <c r="G672" s="37"/>
      <c r="H672" s="10"/>
      <c r="I672" s="10"/>
      <c r="J672" s="10"/>
      <c r="K672" s="10"/>
      <c r="L672" s="10"/>
      <c r="M672" s="10"/>
      <c r="N672" s="10"/>
      <c r="O672" s="10"/>
      <c r="P672" s="10"/>
      <c r="Q672" s="10"/>
      <c r="R672" s="10"/>
      <c r="S672" s="10"/>
      <c r="T672" s="10"/>
      <c r="U672" s="10"/>
      <c r="AF672" s="10"/>
      <c r="AG672" s="10"/>
      <c r="AH672" s="10"/>
      <c r="AI672" s="10"/>
      <c r="AJ672" s="10"/>
      <c r="AK672" s="10"/>
    </row>
    <row r="673" spans="2:37" ht="15" customHeight="1" x14ac:dyDescent="0.2">
      <c r="B673" s="42" t="s">
        <v>173</v>
      </c>
      <c r="C673" s="43"/>
      <c r="D673" s="21"/>
      <c r="E673" s="21"/>
      <c r="F673" s="21"/>
      <c r="G673" s="21"/>
      <c r="H673" s="22"/>
      <c r="I673" s="95" t="s">
        <v>276</v>
      </c>
      <c r="J673" s="94" t="s">
        <v>277</v>
      </c>
      <c r="K673" s="62" t="s">
        <v>273</v>
      </c>
      <c r="L673" s="61" t="s">
        <v>274</v>
      </c>
      <c r="AF673" s="10"/>
      <c r="AG673" s="10"/>
    </row>
    <row r="674" spans="2:37" ht="14.9" customHeight="1" x14ac:dyDescent="0.2">
      <c r="B674" s="134" t="s">
        <v>275</v>
      </c>
      <c r="C674" s="47" t="s">
        <v>399</v>
      </c>
      <c r="H674" s="149"/>
      <c r="I674" s="7">
        <v>170</v>
      </c>
      <c r="J674" s="7">
        <v>20</v>
      </c>
      <c r="K674" s="7">
        <v>21</v>
      </c>
      <c r="L674" s="7">
        <f t="shared" ref="L674:L697" si="334">SUM(I674:K674)</f>
        <v>211</v>
      </c>
      <c r="AF674" s="10"/>
      <c r="AG674" s="10"/>
    </row>
    <row r="675" spans="2:37" ht="14.9" customHeight="1" x14ac:dyDescent="0.2">
      <c r="B675" s="135"/>
      <c r="C675" s="58" t="s">
        <v>400</v>
      </c>
      <c r="H675" s="149"/>
      <c r="I675" s="8">
        <v>238</v>
      </c>
      <c r="J675" s="8">
        <v>110</v>
      </c>
      <c r="K675" s="8">
        <v>39</v>
      </c>
      <c r="L675" s="8">
        <f t="shared" si="334"/>
        <v>387</v>
      </c>
      <c r="AF675" s="10"/>
      <c r="AG675" s="10"/>
    </row>
    <row r="676" spans="2:37" ht="14.9" customHeight="1" x14ac:dyDescent="0.2">
      <c r="B676" s="135"/>
      <c r="C676" s="58" t="s">
        <v>401</v>
      </c>
      <c r="H676" s="149"/>
      <c r="I676" s="8">
        <v>93</v>
      </c>
      <c r="J676" s="8">
        <v>20</v>
      </c>
      <c r="K676" s="8">
        <v>12</v>
      </c>
      <c r="L676" s="8">
        <f t="shared" si="334"/>
        <v>125</v>
      </c>
      <c r="AF676" s="10"/>
      <c r="AG676" s="10"/>
    </row>
    <row r="677" spans="2:37" ht="14.9" customHeight="1" x14ac:dyDescent="0.2">
      <c r="B677" s="135"/>
      <c r="C677" s="58" t="s">
        <v>402</v>
      </c>
      <c r="H677" s="149"/>
      <c r="I677" s="8">
        <v>269</v>
      </c>
      <c r="J677" s="8">
        <v>24</v>
      </c>
      <c r="K677" s="8">
        <v>31</v>
      </c>
      <c r="L677" s="8">
        <f t="shared" si="334"/>
        <v>324</v>
      </c>
      <c r="AF677" s="10"/>
      <c r="AG677" s="10"/>
    </row>
    <row r="678" spans="2:37" ht="14.9" customHeight="1" x14ac:dyDescent="0.2">
      <c r="B678" s="135"/>
      <c r="C678" s="58" t="s">
        <v>403</v>
      </c>
      <c r="H678" s="149"/>
      <c r="I678" s="8">
        <v>38</v>
      </c>
      <c r="J678" s="8">
        <v>4</v>
      </c>
      <c r="K678" s="8">
        <v>5</v>
      </c>
      <c r="L678" s="8">
        <f t="shared" si="334"/>
        <v>47</v>
      </c>
      <c r="AF678" s="10"/>
      <c r="AG678" s="10"/>
    </row>
    <row r="679" spans="2:37" ht="14.9" customHeight="1" x14ac:dyDescent="0.2">
      <c r="B679" s="136"/>
      <c r="C679" s="58" t="s">
        <v>404</v>
      </c>
      <c r="H679" s="149"/>
      <c r="I679" s="8">
        <v>63</v>
      </c>
      <c r="J679" s="8">
        <v>10</v>
      </c>
      <c r="K679" s="8">
        <v>8</v>
      </c>
      <c r="L679" s="8">
        <f t="shared" si="334"/>
        <v>81</v>
      </c>
      <c r="AF679" s="10"/>
      <c r="AG679" s="10"/>
    </row>
    <row r="680" spans="2:37" ht="14.9" customHeight="1" x14ac:dyDescent="0.2">
      <c r="B680" s="135"/>
      <c r="C680" s="58" t="s">
        <v>405</v>
      </c>
      <c r="H680" s="149"/>
      <c r="I680" s="8">
        <v>35</v>
      </c>
      <c r="J680" s="8">
        <v>13</v>
      </c>
      <c r="K680" s="8">
        <v>4</v>
      </c>
      <c r="L680" s="8">
        <f t="shared" si="334"/>
        <v>52</v>
      </c>
      <c r="AF680" s="10"/>
      <c r="AG680" s="10"/>
    </row>
    <row r="681" spans="2:37" ht="14.9" customHeight="1" x14ac:dyDescent="0.2">
      <c r="B681" s="135"/>
      <c r="C681" s="58" t="s">
        <v>406</v>
      </c>
      <c r="H681" s="149"/>
      <c r="I681" s="8">
        <v>28</v>
      </c>
      <c r="J681" s="8">
        <v>3</v>
      </c>
      <c r="K681" s="8">
        <v>4</v>
      </c>
      <c r="L681" s="8">
        <f t="shared" si="334"/>
        <v>35</v>
      </c>
      <c r="AF681" s="10"/>
      <c r="AG681" s="10"/>
    </row>
    <row r="682" spans="2:37" ht="14.9" customHeight="1" x14ac:dyDescent="0.2">
      <c r="B682" s="135"/>
      <c r="C682" s="58" t="s">
        <v>407</v>
      </c>
      <c r="H682" s="149"/>
      <c r="I682" s="8">
        <v>12</v>
      </c>
      <c r="J682" s="8">
        <v>0</v>
      </c>
      <c r="K682" s="8">
        <v>2</v>
      </c>
      <c r="L682" s="8">
        <f t="shared" si="334"/>
        <v>14</v>
      </c>
      <c r="M682" s="10"/>
      <c r="N682" s="10"/>
      <c r="O682" s="10"/>
      <c r="P682" s="10"/>
      <c r="Q682" s="10"/>
      <c r="R682" s="10"/>
      <c r="S682" s="10"/>
      <c r="T682" s="10"/>
      <c r="U682" s="10"/>
      <c r="AF682" s="10"/>
      <c r="AG682" s="10"/>
      <c r="AH682" s="10"/>
      <c r="AI682" s="10"/>
      <c r="AJ682" s="10"/>
      <c r="AK682" s="10"/>
    </row>
    <row r="683" spans="2:37" ht="14.9" customHeight="1" x14ac:dyDescent="0.2">
      <c r="B683" s="135"/>
      <c r="C683" s="58" t="s">
        <v>408</v>
      </c>
      <c r="H683" s="149"/>
      <c r="I683" s="8">
        <v>39</v>
      </c>
      <c r="J683" s="8">
        <v>2</v>
      </c>
      <c r="K683" s="8">
        <v>5</v>
      </c>
      <c r="L683" s="8">
        <f t="shared" si="334"/>
        <v>46</v>
      </c>
      <c r="M683" s="10"/>
      <c r="N683" s="10"/>
      <c r="O683" s="10"/>
      <c r="P683" s="10"/>
      <c r="Q683" s="10"/>
      <c r="R683" s="10"/>
      <c r="S683" s="10"/>
      <c r="T683" s="10"/>
      <c r="U683" s="10"/>
      <c r="AF683" s="10"/>
      <c r="AG683" s="10"/>
      <c r="AH683" s="10"/>
      <c r="AI683" s="10"/>
      <c r="AJ683" s="10"/>
      <c r="AK683" s="10"/>
    </row>
    <row r="684" spans="2:37" ht="14.9" customHeight="1" x14ac:dyDescent="0.2">
      <c r="B684" s="135"/>
      <c r="C684" s="58" t="s">
        <v>409</v>
      </c>
      <c r="H684" s="149"/>
      <c r="I684" s="8">
        <v>8</v>
      </c>
      <c r="J684" s="8">
        <v>1</v>
      </c>
      <c r="K684" s="8">
        <v>1</v>
      </c>
      <c r="L684" s="8">
        <f t="shared" si="334"/>
        <v>10</v>
      </c>
      <c r="M684" s="10"/>
      <c r="N684" s="10"/>
      <c r="O684" s="10"/>
      <c r="P684" s="10"/>
      <c r="Q684" s="10"/>
      <c r="R684" s="10"/>
      <c r="S684" s="10"/>
      <c r="T684" s="10"/>
      <c r="U684" s="10"/>
      <c r="AF684" s="10"/>
      <c r="AG684" s="10"/>
      <c r="AH684" s="10"/>
      <c r="AI684" s="10"/>
      <c r="AJ684" s="10"/>
      <c r="AK684" s="10"/>
    </row>
    <row r="685" spans="2:37" ht="14.9" customHeight="1" x14ac:dyDescent="0.2">
      <c r="B685" s="137"/>
      <c r="C685" s="48" t="s">
        <v>410</v>
      </c>
      <c r="D685" s="28"/>
      <c r="E685" s="28"/>
      <c r="F685" s="28"/>
      <c r="G685" s="28"/>
      <c r="H685" s="101"/>
      <c r="I685" s="9">
        <v>23</v>
      </c>
      <c r="J685" s="9">
        <v>6</v>
      </c>
      <c r="K685" s="9">
        <v>3</v>
      </c>
      <c r="L685" s="9">
        <f t="shared" si="334"/>
        <v>32</v>
      </c>
      <c r="M685" s="10"/>
      <c r="N685" s="10"/>
      <c r="O685" s="10"/>
      <c r="P685" s="10"/>
      <c r="Q685" s="10"/>
      <c r="R685" s="10"/>
      <c r="S685" s="10"/>
      <c r="T685" s="10"/>
      <c r="U685" s="10"/>
      <c r="AF685" s="10"/>
      <c r="AG685" s="10"/>
      <c r="AH685" s="10"/>
      <c r="AI685" s="10"/>
      <c r="AJ685" s="10"/>
      <c r="AK685" s="10"/>
    </row>
    <row r="686" spans="2:37" ht="14.9" customHeight="1" x14ac:dyDescent="0.2">
      <c r="B686" s="172" t="s">
        <v>3</v>
      </c>
      <c r="C686" s="47" t="s">
        <v>399</v>
      </c>
      <c r="H686" s="13">
        <f>SUM(I$368:J$368)</f>
        <v>211</v>
      </c>
      <c r="I686" s="3">
        <f t="shared" ref="I686:K697" si="335">IF($H686=0,0,I674/$H686*100)</f>
        <v>80.568720379146924</v>
      </c>
      <c r="J686" s="3">
        <f t="shared" si="335"/>
        <v>9.4786729857819907</v>
      </c>
      <c r="K686" s="3">
        <f t="shared" si="335"/>
        <v>9.9526066350710902</v>
      </c>
      <c r="L686" s="3">
        <f t="shared" si="334"/>
        <v>100.00000000000001</v>
      </c>
      <c r="M686" s="10"/>
      <c r="N686" s="10"/>
      <c r="O686" s="10"/>
      <c r="P686" s="10"/>
      <c r="Q686" s="10"/>
      <c r="R686" s="10"/>
      <c r="S686" s="10"/>
      <c r="T686" s="10"/>
      <c r="U686" s="10"/>
      <c r="AF686" s="10"/>
      <c r="AG686" s="10"/>
      <c r="AH686" s="10"/>
      <c r="AI686" s="10"/>
      <c r="AJ686" s="10"/>
      <c r="AK686" s="10"/>
    </row>
    <row r="687" spans="2:37" ht="14.9" customHeight="1" x14ac:dyDescent="0.2">
      <c r="B687" s="135"/>
      <c r="C687" s="58" t="s">
        <v>400</v>
      </c>
      <c r="H687" s="13">
        <f>SUM(I$369:J$369)</f>
        <v>387</v>
      </c>
      <c r="I687" s="4">
        <f t="shared" si="335"/>
        <v>61.498708010335911</v>
      </c>
      <c r="J687" s="4">
        <f t="shared" si="335"/>
        <v>28.423772609819121</v>
      </c>
      <c r="K687" s="4">
        <f t="shared" si="335"/>
        <v>10.077519379844961</v>
      </c>
      <c r="L687" s="4">
        <f t="shared" si="334"/>
        <v>99.999999999999986</v>
      </c>
      <c r="M687" s="10"/>
      <c r="N687" s="10"/>
      <c r="O687" s="10"/>
      <c r="P687" s="10"/>
      <c r="Q687" s="10"/>
      <c r="R687" s="10"/>
      <c r="S687" s="10"/>
      <c r="T687" s="10"/>
      <c r="U687" s="10"/>
      <c r="AF687" s="10"/>
      <c r="AG687" s="10"/>
      <c r="AH687" s="10"/>
      <c r="AI687" s="10"/>
      <c r="AJ687" s="10"/>
      <c r="AK687" s="10"/>
    </row>
    <row r="688" spans="2:37" ht="14.9" customHeight="1" x14ac:dyDescent="0.2">
      <c r="B688" s="135"/>
      <c r="C688" s="58" t="s">
        <v>401</v>
      </c>
      <c r="H688" s="13">
        <f>SUM(I$370:J$370)</f>
        <v>125</v>
      </c>
      <c r="I688" s="4">
        <f t="shared" si="335"/>
        <v>74.400000000000006</v>
      </c>
      <c r="J688" s="4">
        <f t="shared" si="335"/>
        <v>16</v>
      </c>
      <c r="K688" s="4">
        <f t="shared" si="335"/>
        <v>9.6</v>
      </c>
      <c r="L688" s="4">
        <f t="shared" si="334"/>
        <v>100</v>
      </c>
      <c r="M688" s="10"/>
      <c r="N688" s="10"/>
      <c r="O688" s="10"/>
      <c r="P688" s="10"/>
      <c r="Q688" s="10"/>
      <c r="R688" s="10"/>
      <c r="S688" s="10"/>
      <c r="T688" s="10"/>
      <c r="U688" s="10"/>
      <c r="AF688" s="10"/>
      <c r="AG688" s="10"/>
      <c r="AH688" s="10"/>
      <c r="AI688" s="10"/>
      <c r="AJ688" s="10"/>
      <c r="AK688" s="10"/>
    </row>
    <row r="689" spans="2:37" ht="14.9" customHeight="1" x14ac:dyDescent="0.2">
      <c r="B689" s="135"/>
      <c r="C689" s="58" t="s">
        <v>402</v>
      </c>
      <c r="H689" s="13">
        <f>SUM(I$371:J$371)</f>
        <v>324</v>
      </c>
      <c r="I689" s="4">
        <f t="shared" si="335"/>
        <v>83.024691358024697</v>
      </c>
      <c r="J689" s="4">
        <f t="shared" si="335"/>
        <v>7.4074074074074066</v>
      </c>
      <c r="K689" s="4">
        <f t="shared" si="335"/>
        <v>9.5679012345679002</v>
      </c>
      <c r="L689" s="4">
        <f t="shared" si="334"/>
        <v>100</v>
      </c>
      <c r="M689" s="10"/>
      <c r="N689" s="10"/>
      <c r="O689" s="10"/>
      <c r="P689" s="10"/>
      <c r="Q689" s="10"/>
      <c r="R689" s="10"/>
      <c r="S689" s="10"/>
      <c r="T689" s="10"/>
      <c r="U689" s="10"/>
      <c r="AF689" s="10"/>
      <c r="AG689" s="10"/>
      <c r="AH689" s="10"/>
      <c r="AI689" s="10"/>
      <c r="AJ689" s="10"/>
      <c r="AK689" s="10"/>
    </row>
    <row r="690" spans="2:37" ht="14.9" customHeight="1" x14ac:dyDescent="0.2">
      <c r="B690" s="135"/>
      <c r="C690" s="58" t="s">
        <v>403</v>
      </c>
      <c r="H690" s="13">
        <f>SUM(I$372:J$372)</f>
        <v>47</v>
      </c>
      <c r="I690" s="4">
        <f t="shared" si="335"/>
        <v>80.851063829787222</v>
      </c>
      <c r="J690" s="4">
        <f t="shared" si="335"/>
        <v>8.5106382978723403</v>
      </c>
      <c r="K690" s="4">
        <f t="shared" si="335"/>
        <v>10.638297872340425</v>
      </c>
      <c r="L690" s="4">
        <f t="shared" si="334"/>
        <v>99.999999999999986</v>
      </c>
      <c r="M690" s="10"/>
      <c r="N690" s="10"/>
      <c r="O690" s="10"/>
      <c r="P690" s="10"/>
      <c r="Q690" s="10"/>
      <c r="R690" s="10"/>
      <c r="S690" s="10"/>
      <c r="T690" s="10"/>
      <c r="U690" s="10"/>
      <c r="AF690" s="10"/>
      <c r="AG690" s="10"/>
      <c r="AH690" s="10"/>
      <c r="AI690" s="10"/>
      <c r="AJ690" s="10"/>
      <c r="AK690" s="10"/>
    </row>
    <row r="691" spans="2:37" ht="14.9" customHeight="1" x14ac:dyDescent="0.2">
      <c r="B691" s="136"/>
      <c r="C691" s="58" t="s">
        <v>404</v>
      </c>
      <c r="H691" s="13">
        <f>SUM(I$373:J$373)</f>
        <v>81</v>
      </c>
      <c r="I691" s="4">
        <f t="shared" si="335"/>
        <v>77.777777777777786</v>
      </c>
      <c r="J691" s="4">
        <f t="shared" si="335"/>
        <v>12.345679012345679</v>
      </c>
      <c r="K691" s="4">
        <f t="shared" si="335"/>
        <v>9.8765432098765427</v>
      </c>
      <c r="L691" s="4">
        <f t="shared" si="334"/>
        <v>100.00000000000001</v>
      </c>
      <c r="M691" s="10"/>
      <c r="N691" s="10"/>
      <c r="O691" s="10"/>
      <c r="P691" s="10"/>
      <c r="Q691" s="10"/>
      <c r="R691" s="10"/>
      <c r="S691" s="10"/>
      <c r="T691" s="10"/>
      <c r="U691" s="10"/>
      <c r="AF691" s="10"/>
      <c r="AG691" s="10"/>
      <c r="AH691" s="10"/>
      <c r="AI691" s="10"/>
      <c r="AJ691" s="10"/>
      <c r="AK691" s="10"/>
    </row>
    <row r="692" spans="2:37" ht="14.9" customHeight="1" x14ac:dyDescent="0.2">
      <c r="B692" s="135"/>
      <c r="C692" s="58" t="s">
        <v>405</v>
      </c>
      <c r="H692" s="13">
        <f>SUM(I$374:J$374)</f>
        <v>52</v>
      </c>
      <c r="I692" s="4">
        <f t="shared" si="335"/>
        <v>67.307692307692307</v>
      </c>
      <c r="J692" s="4">
        <f t="shared" si="335"/>
        <v>25</v>
      </c>
      <c r="K692" s="4">
        <f t="shared" si="335"/>
        <v>7.6923076923076925</v>
      </c>
      <c r="L692" s="4">
        <f t="shared" si="334"/>
        <v>100</v>
      </c>
      <c r="M692" s="10"/>
      <c r="N692" s="10"/>
      <c r="O692" s="10"/>
      <c r="P692" s="10"/>
      <c r="Q692" s="10"/>
      <c r="R692" s="10"/>
      <c r="S692" s="10"/>
      <c r="T692" s="10"/>
      <c r="U692" s="10"/>
      <c r="AF692" s="10"/>
      <c r="AG692" s="10"/>
      <c r="AH692" s="10"/>
      <c r="AI692" s="10"/>
      <c r="AJ692" s="10"/>
      <c r="AK692" s="10"/>
    </row>
    <row r="693" spans="2:37" ht="14.9" customHeight="1" x14ac:dyDescent="0.2">
      <c r="B693" s="135"/>
      <c r="C693" s="58" t="s">
        <v>406</v>
      </c>
      <c r="H693" s="13">
        <f>SUM(I$375:J$375)</f>
        <v>35</v>
      </c>
      <c r="I693" s="4">
        <f t="shared" si="335"/>
        <v>80</v>
      </c>
      <c r="J693" s="4">
        <f t="shared" si="335"/>
        <v>8.5714285714285712</v>
      </c>
      <c r="K693" s="4">
        <f t="shared" si="335"/>
        <v>11.428571428571429</v>
      </c>
      <c r="L693" s="4">
        <f t="shared" si="334"/>
        <v>100</v>
      </c>
      <c r="M693" s="10"/>
      <c r="N693" s="10"/>
      <c r="O693" s="10"/>
      <c r="P693" s="10"/>
      <c r="Q693" s="10"/>
      <c r="R693" s="10"/>
      <c r="S693" s="10"/>
      <c r="T693" s="10"/>
      <c r="U693" s="10"/>
      <c r="AF693" s="10"/>
      <c r="AG693" s="10"/>
      <c r="AH693" s="10"/>
      <c r="AI693" s="10"/>
      <c r="AJ693" s="10"/>
      <c r="AK693" s="10"/>
    </row>
    <row r="694" spans="2:37" ht="14.9" customHeight="1" x14ac:dyDescent="0.2">
      <c r="B694" s="135"/>
      <c r="C694" s="58" t="s">
        <v>407</v>
      </c>
      <c r="H694" s="13">
        <f>SUM(I$376:J$376)</f>
        <v>14</v>
      </c>
      <c r="I694" s="4">
        <f t="shared" si="335"/>
        <v>85.714285714285708</v>
      </c>
      <c r="J694" s="4">
        <f t="shared" si="335"/>
        <v>0</v>
      </c>
      <c r="K694" s="4">
        <f t="shared" si="335"/>
        <v>14.285714285714285</v>
      </c>
      <c r="L694" s="4">
        <f t="shared" si="334"/>
        <v>100</v>
      </c>
      <c r="M694" s="10"/>
      <c r="N694" s="10"/>
      <c r="O694" s="10"/>
      <c r="P694" s="10"/>
      <c r="Q694" s="10"/>
      <c r="R694" s="10"/>
      <c r="S694" s="10"/>
      <c r="T694" s="10"/>
      <c r="U694" s="10"/>
      <c r="AF694" s="10"/>
      <c r="AG694" s="10"/>
      <c r="AH694" s="10"/>
      <c r="AI694" s="10"/>
      <c r="AJ694" s="10"/>
      <c r="AK694" s="10"/>
    </row>
    <row r="695" spans="2:37" ht="14.9" customHeight="1" x14ac:dyDescent="0.2">
      <c r="B695" s="135"/>
      <c r="C695" s="58" t="s">
        <v>408</v>
      </c>
      <c r="H695" s="13">
        <f>SUM(I$377:J$377)</f>
        <v>46</v>
      </c>
      <c r="I695" s="4">
        <f t="shared" si="335"/>
        <v>84.782608695652172</v>
      </c>
      <c r="J695" s="4">
        <f t="shared" si="335"/>
        <v>4.3478260869565215</v>
      </c>
      <c r="K695" s="4">
        <f t="shared" si="335"/>
        <v>10.869565217391305</v>
      </c>
      <c r="L695" s="4">
        <f t="shared" si="334"/>
        <v>100</v>
      </c>
      <c r="M695" s="10"/>
      <c r="N695" s="10"/>
      <c r="O695" s="10"/>
      <c r="P695" s="10"/>
      <c r="Q695" s="10"/>
      <c r="R695" s="10"/>
      <c r="S695" s="10"/>
      <c r="T695" s="10"/>
      <c r="U695" s="10"/>
      <c r="AF695" s="10"/>
      <c r="AG695" s="10"/>
      <c r="AH695" s="10"/>
      <c r="AI695" s="10"/>
      <c r="AJ695" s="10"/>
      <c r="AK695" s="10"/>
    </row>
    <row r="696" spans="2:37" ht="14.9" customHeight="1" x14ac:dyDescent="0.2">
      <c r="B696" s="135"/>
      <c r="C696" s="58" t="s">
        <v>409</v>
      </c>
      <c r="H696" s="13">
        <f>SUM(I$378:J$378)</f>
        <v>10</v>
      </c>
      <c r="I696" s="4">
        <f t="shared" si="335"/>
        <v>80</v>
      </c>
      <c r="J696" s="4">
        <f t="shared" si="335"/>
        <v>10</v>
      </c>
      <c r="K696" s="4">
        <f t="shared" si="335"/>
        <v>10</v>
      </c>
      <c r="L696" s="4">
        <f t="shared" si="334"/>
        <v>100</v>
      </c>
      <c r="M696" s="10"/>
      <c r="N696" s="10"/>
      <c r="O696" s="10"/>
      <c r="P696" s="10"/>
      <c r="Q696" s="10"/>
      <c r="R696" s="10"/>
      <c r="S696" s="10"/>
      <c r="T696" s="10"/>
      <c r="U696" s="10"/>
      <c r="AF696" s="10"/>
      <c r="AG696" s="10"/>
      <c r="AH696" s="10"/>
      <c r="AI696" s="10"/>
      <c r="AJ696" s="10"/>
      <c r="AK696" s="10"/>
    </row>
    <row r="697" spans="2:37" ht="14.9" customHeight="1" x14ac:dyDescent="0.2">
      <c r="B697" s="137"/>
      <c r="C697" s="48" t="s">
        <v>410</v>
      </c>
      <c r="D697" s="28"/>
      <c r="E697" s="28"/>
      <c r="F697" s="28"/>
      <c r="G697" s="28"/>
      <c r="H697" s="14">
        <f>SUM(I$379:J$379)</f>
        <v>32</v>
      </c>
      <c r="I697" s="5">
        <f t="shared" si="335"/>
        <v>71.875</v>
      </c>
      <c r="J697" s="5">
        <f t="shared" si="335"/>
        <v>18.75</v>
      </c>
      <c r="K697" s="5">
        <f t="shared" si="335"/>
        <v>9.375</v>
      </c>
      <c r="L697" s="5">
        <f t="shared" si="334"/>
        <v>100</v>
      </c>
      <c r="M697" s="10"/>
      <c r="N697" s="10"/>
      <c r="O697" s="10"/>
      <c r="P697" s="10"/>
      <c r="Q697" s="10"/>
      <c r="R697" s="10"/>
      <c r="S697" s="10"/>
      <c r="T697" s="10"/>
      <c r="U697" s="10"/>
      <c r="AF697" s="10"/>
      <c r="AG697" s="10"/>
      <c r="AH697" s="10"/>
      <c r="AI697" s="10"/>
      <c r="AJ697" s="10"/>
      <c r="AK697" s="10"/>
    </row>
    <row r="698" spans="2:37" ht="15" customHeight="1" x14ac:dyDescent="0.2">
      <c r="B698" s="45"/>
      <c r="F698" s="37"/>
      <c r="G698" s="10"/>
      <c r="H698" s="10"/>
      <c r="I698" s="10"/>
      <c r="J698" s="10"/>
      <c r="K698" s="10"/>
      <c r="L698" s="10"/>
      <c r="M698" s="10"/>
      <c r="N698" s="10"/>
      <c r="O698" s="10"/>
      <c r="P698" s="10"/>
      <c r="Q698" s="10"/>
      <c r="R698" s="10"/>
      <c r="S698" s="10"/>
      <c r="T698" s="10"/>
      <c r="U698" s="10"/>
      <c r="AF698" s="10"/>
      <c r="AG698" s="10"/>
      <c r="AH698" s="10"/>
      <c r="AI698" s="10"/>
      <c r="AJ698" s="10"/>
      <c r="AK698" s="10"/>
    </row>
    <row r="699" spans="2:37" ht="15" customHeight="1" x14ac:dyDescent="0.2">
      <c r="B699" s="42" t="s">
        <v>500</v>
      </c>
      <c r="C699" s="21"/>
      <c r="D699" s="21"/>
      <c r="E699" s="21"/>
      <c r="F699" s="21"/>
      <c r="G699" s="21"/>
      <c r="H699" s="22"/>
      <c r="I699" s="95" t="s">
        <v>276</v>
      </c>
      <c r="J699" s="94" t="s">
        <v>277</v>
      </c>
      <c r="K699" s="62" t="s">
        <v>0</v>
      </c>
      <c r="L699" s="61" t="s">
        <v>4</v>
      </c>
      <c r="M699" s="10"/>
      <c r="N699" s="10"/>
      <c r="O699" s="10"/>
      <c r="P699" s="10"/>
      <c r="Q699" s="10"/>
      <c r="R699" s="10"/>
      <c r="S699" s="10"/>
      <c r="T699" s="10"/>
      <c r="U699" s="10"/>
      <c r="AF699" s="10"/>
      <c r="AG699" s="10"/>
      <c r="AH699" s="10"/>
      <c r="AI699" s="10"/>
      <c r="AJ699" s="10"/>
      <c r="AK699" s="10"/>
    </row>
    <row r="700" spans="2:37" ht="14.9" customHeight="1" x14ac:dyDescent="0.2">
      <c r="B700" s="134" t="s">
        <v>2</v>
      </c>
      <c r="C700" s="58" t="s">
        <v>142</v>
      </c>
      <c r="H700" s="149"/>
      <c r="I700" s="8">
        <v>24</v>
      </c>
      <c r="J700" s="8">
        <v>3</v>
      </c>
      <c r="K700" s="8">
        <v>5</v>
      </c>
      <c r="L700" s="8">
        <f t="shared" ref="L700:L709" si="336">SUM(I700:K700)</f>
        <v>32</v>
      </c>
      <c r="M700" s="10"/>
      <c r="N700" s="10"/>
      <c r="O700" s="10"/>
      <c r="P700" s="10"/>
      <c r="Q700" s="10"/>
      <c r="R700" s="10"/>
      <c r="S700" s="10"/>
      <c r="T700" s="10"/>
      <c r="U700" s="10"/>
      <c r="AF700" s="10"/>
      <c r="AG700" s="10"/>
      <c r="AH700" s="10"/>
      <c r="AI700" s="10"/>
      <c r="AJ700" s="10"/>
      <c r="AK700" s="10"/>
    </row>
    <row r="701" spans="2:37" ht="14.9" customHeight="1" x14ac:dyDescent="0.2">
      <c r="B701" s="135"/>
      <c r="C701" s="58" t="s">
        <v>143</v>
      </c>
      <c r="H701" s="149"/>
      <c r="I701" s="8">
        <v>10</v>
      </c>
      <c r="J701" s="8">
        <v>2</v>
      </c>
      <c r="K701" s="8">
        <v>1</v>
      </c>
      <c r="L701" s="8">
        <f t="shared" si="336"/>
        <v>13</v>
      </c>
      <c r="M701" s="10"/>
      <c r="N701" s="10"/>
      <c r="O701" s="10"/>
      <c r="P701" s="10"/>
      <c r="Q701" s="10"/>
      <c r="R701" s="10"/>
      <c r="S701" s="10"/>
      <c r="T701" s="10"/>
      <c r="U701" s="10"/>
      <c r="AF701" s="10"/>
      <c r="AG701" s="10"/>
      <c r="AH701" s="10"/>
      <c r="AI701" s="10"/>
      <c r="AJ701" s="10"/>
      <c r="AK701" s="10"/>
    </row>
    <row r="702" spans="2:37" ht="14.9" customHeight="1" x14ac:dyDescent="0.2">
      <c r="B702" s="135"/>
      <c r="C702" s="58" t="s">
        <v>144</v>
      </c>
      <c r="H702" s="149"/>
      <c r="I702" s="8">
        <v>35</v>
      </c>
      <c r="J702" s="8">
        <v>7</v>
      </c>
      <c r="K702" s="8">
        <v>3</v>
      </c>
      <c r="L702" s="8">
        <f t="shared" si="336"/>
        <v>45</v>
      </c>
      <c r="M702" s="10"/>
      <c r="N702" s="10"/>
      <c r="O702" s="10"/>
      <c r="P702" s="10"/>
      <c r="Q702" s="10"/>
      <c r="R702" s="10"/>
      <c r="S702" s="10"/>
      <c r="T702" s="10"/>
      <c r="U702" s="10"/>
      <c r="AF702" s="10"/>
      <c r="AG702" s="10"/>
      <c r="AH702" s="10"/>
      <c r="AI702" s="10"/>
      <c r="AJ702" s="10"/>
      <c r="AK702" s="10"/>
    </row>
    <row r="703" spans="2:37" ht="14.9" customHeight="1" x14ac:dyDescent="0.2">
      <c r="B703" s="135"/>
      <c r="C703" s="58" t="s">
        <v>389</v>
      </c>
      <c r="H703" s="149"/>
      <c r="I703" s="8">
        <v>10</v>
      </c>
      <c r="J703" s="8">
        <v>0</v>
      </c>
      <c r="K703" s="8">
        <v>3</v>
      </c>
      <c r="L703" s="8">
        <f t="shared" si="336"/>
        <v>13</v>
      </c>
      <c r="M703" s="10"/>
      <c r="N703" s="10"/>
      <c r="O703" s="10"/>
      <c r="P703" s="10"/>
      <c r="Q703" s="10"/>
      <c r="R703" s="10"/>
      <c r="S703" s="10"/>
      <c r="T703" s="10"/>
      <c r="U703" s="10"/>
      <c r="AF703" s="10"/>
      <c r="AG703" s="10"/>
      <c r="AH703" s="10"/>
      <c r="AI703" s="10"/>
      <c r="AJ703" s="10"/>
      <c r="AK703" s="10"/>
    </row>
    <row r="704" spans="2:37" ht="14.9" customHeight="1" x14ac:dyDescent="0.2">
      <c r="B704" s="137"/>
      <c r="C704" s="48" t="s">
        <v>145</v>
      </c>
      <c r="D704" s="28"/>
      <c r="E704" s="28"/>
      <c r="F704" s="28"/>
      <c r="G704" s="28"/>
      <c r="H704" s="101"/>
      <c r="I704" s="9">
        <v>29</v>
      </c>
      <c r="J704" s="9">
        <v>4</v>
      </c>
      <c r="K704" s="9">
        <v>5</v>
      </c>
      <c r="L704" s="9">
        <f t="shared" si="336"/>
        <v>38</v>
      </c>
      <c r="M704" s="10"/>
      <c r="N704" s="10"/>
      <c r="O704" s="10"/>
      <c r="P704" s="10"/>
      <c r="Q704" s="10"/>
      <c r="R704" s="10"/>
      <c r="S704" s="10"/>
      <c r="T704" s="10"/>
      <c r="U704" s="10"/>
      <c r="AF704" s="10"/>
      <c r="AG704" s="10"/>
      <c r="AH704" s="10"/>
      <c r="AI704" s="10"/>
      <c r="AJ704" s="10"/>
      <c r="AK704" s="10"/>
    </row>
    <row r="705" spans="1:37" ht="14.9" customHeight="1" x14ac:dyDescent="0.2">
      <c r="B705" s="169" t="s">
        <v>3</v>
      </c>
      <c r="C705" s="58" t="s">
        <v>142</v>
      </c>
      <c r="H705" s="13">
        <f>L700</f>
        <v>32</v>
      </c>
      <c r="I705" s="4">
        <f t="shared" ref="I705:K709" si="337">IF($H705=0,0,I700/$H705*100)</f>
        <v>75</v>
      </c>
      <c r="J705" s="4">
        <f t="shared" si="337"/>
        <v>9.375</v>
      </c>
      <c r="K705" s="4">
        <f t="shared" si="337"/>
        <v>15.625</v>
      </c>
      <c r="L705" s="4">
        <f t="shared" si="336"/>
        <v>100</v>
      </c>
      <c r="M705" s="10"/>
      <c r="N705" s="10"/>
      <c r="O705" s="10"/>
      <c r="P705" s="10"/>
      <c r="Q705" s="10"/>
      <c r="R705" s="10"/>
      <c r="S705" s="10"/>
      <c r="T705" s="10"/>
      <c r="U705" s="10"/>
      <c r="AF705" s="10"/>
      <c r="AG705" s="10"/>
      <c r="AH705" s="10"/>
      <c r="AI705" s="10"/>
      <c r="AJ705" s="10"/>
      <c r="AK705" s="10"/>
    </row>
    <row r="706" spans="1:37" ht="14.9" customHeight="1" x14ac:dyDescent="0.2">
      <c r="B706" s="135"/>
      <c r="C706" s="58" t="s">
        <v>143</v>
      </c>
      <c r="H706" s="13">
        <f t="shared" ref="H706:H709" si="338">L701</f>
        <v>13</v>
      </c>
      <c r="I706" s="4">
        <f t="shared" si="337"/>
        <v>76.923076923076934</v>
      </c>
      <c r="J706" s="4">
        <f t="shared" si="337"/>
        <v>15.384615384615385</v>
      </c>
      <c r="K706" s="4">
        <f t="shared" si="337"/>
        <v>7.6923076923076925</v>
      </c>
      <c r="L706" s="4">
        <f t="shared" si="336"/>
        <v>100.00000000000001</v>
      </c>
      <c r="M706" s="10"/>
      <c r="N706" s="10"/>
      <c r="O706" s="10"/>
      <c r="P706" s="10"/>
      <c r="Q706" s="10"/>
      <c r="R706" s="10"/>
      <c r="S706" s="10"/>
      <c r="T706" s="10"/>
      <c r="U706" s="10"/>
      <c r="AF706" s="10"/>
      <c r="AG706" s="10"/>
      <c r="AH706" s="10"/>
      <c r="AI706" s="10"/>
      <c r="AJ706" s="10"/>
      <c r="AK706" s="10"/>
    </row>
    <row r="707" spans="1:37" ht="14.9" customHeight="1" x14ac:dyDescent="0.2">
      <c r="B707" s="135"/>
      <c r="C707" s="58" t="s">
        <v>144</v>
      </c>
      <c r="H707" s="13">
        <f t="shared" si="338"/>
        <v>45</v>
      </c>
      <c r="I707" s="4">
        <f t="shared" si="337"/>
        <v>77.777777777777786</v>
      </c>
      <c r="J707" s="4">
        <f t="shared" si="337"/>
        <v>15.555555555555555</v>
      </c>
      <c r="K707" s="4">
        <f t="shared" si="337"/>
        <v>6.666666666666667</v>
      </c>
      <c r="L707" s="4">
        <f t="shared" si="336"/>
        <v>100.00000000000001</v>
      </c>
      <c r="M707" s="10"/>
      <c r="N707" s="10"/>
      <c r="O707" s="10"/>
      <c r="P707" s="10"/>
      <c r="Q707" s="10"/>
      <c r="R707" s="10"/>
      <c r="S707" s="10"/>
      <c r="T707" s="10"/>
      <c r="U707" s="10"/>
      <c r="AF707" s="10"/>
      <c r="AG707" s="10"/>
      <c r="AH707" s="10"/>
      <c r="AI707" s="10"/>
      <c r="AJ707" s="10"/>
      <c r="AK707" s="10"/>
    </row>
    <row r="708" spans="1:37" ht="14.9" customHeight="1" x14ac:dyDescent="0.2">
      <c r="B708" s="135"/>
      <c r="C708" s="58" t="s">
        <v>389</v>
      </c>
      <c r="H708" s="13">
        <f t="shared" si="338"/>
        <v>13</v>
      </c>
      <c r="I708" s="4">
        <f t="shared" si="337"/>
        <v>76.923076923076934</v>
      </c>
      <c r="J708" s="4">
        <f t="shared" si="337"/>
        <v>0</v>
      </c>
      <c r="K708" s="4">
        <f t="shared" si="337"/>
        <v>23.076923076923077</v>
      </c>
      <c r="L708" s="4">
        <f t="shared" si="336"/>
        <v>100.00000000000001</v>
      </c>
      <c r="M708" s="10"/>
      <c r="N708" s="10"/>
      <c r="O708" s="10"/>
      <c r="P708" s="10"/>
      <c r="Q708" s="10"/>
      <c r="R708" s="10"/>
      <c r="S708" s="10"/>
      <c r="T708" s="10"/>
      <c r="U708" s="10"/>
      <c r="AF708" s="10"/>
      <c r="AG708" s="10"/>
      <c r="AH708" s="10"/>
      <c r="AI708" s="10"/>
      <c r="AJ708" s="10"/>
      <c r="AK708" s="10"/>
    </row>
    <row r="709" spans="1:37" ht="14.9" customHeight="1" x14ac:dyDescent="0.2">
      <c r="B709" s="137"/>
      <c r="C709" s="48" t="s">
        <v>145</v>
      </c>
      <c r="D709" s="28"/>
      <c r="E709" s="28"/>
      <c r="F709" s="28"/>
      <c r="G709" s="28"/>
      <c r="H709" s="14">
        <f t="shared" si="338"/>
        <v>38</v>
      </c>
      <c r="I709" s="5">
        <f t="shared" si="337"/>
        <v>76.31578947368422</v>
      </c>
      <c r="J709" s="5">
        <f t="shared" si="337"/>
        <v>10.526315789473683</v>
      </c>
      <c r="K709" s="5">
        <f t="shared" si="337"/>
        <v>13.157894736842104</v>
      </c>
      <c r="L709" s="5">
        <f t="shared" si="336"/>
        <v>100.00000000000001</v>
      </c>
      <c r="M709" s="10"/>
      <c r="N709" s="10"/>
      <c r="O709" s="10"/>
      <c r="P709" s="10"/>
      <c r="Q709" s="10"/>
      <c r="R709" s="10"/>
      <c r="S709" s="10"/>
      <c r="T709" s="10"/>
      <c r="U709" s="10"/>
      <c r="AF709" s="10"/>
      <c r="AG709" s="10"/>
      <c r="AH709" s="10"/>
      <c r="AI709" s="10"/>
      <c r="AJ709" s="10"/>
      <c r="AK709" s="10"/>
    </row>
    <row r="710" spans="1:37" ht="15" customHeight="1" x14ac:dyDescent="0.2">
      <c r="B710" s="45"/>
      <c r="E710" s="37"/>
      <c r="F710" s="10"/>
      <c r="G710" s="10"/>
      <c r="H710" s="10"/>
      <c r="I710" s="10"/>
      <c r="J710" s="10"/>
      <c r="K710" s="10"/>
      <c r="L710" s="10"/>
      <c r="M710" s="10"/>
      <c r="N710" s="10"/>
      <c r="O710" s="10"/>
      <c r="P710" s="10"/>
      <c r="Q710" s="10"/>
      <c r="R710" s="10"/>
      <c r="S710" s="10"/>
      <c r="T710" s="10"/>
      <c r="AE710" s="10"/>
      <c r="AF710" s="10"/>
      <c r="AG710" s="10"/>
      <c r="AH710" s="10"/>
      <c r="AI710" s="10"/>
      <c r="AJ710" s="10"/>
    </row>
    <row r="711" spans="1:37" ht="15" customHeight="1" x14ac:dyDescent="0.2">
      <c r="A711" s="1" t="s">
        <v>687</v>
      </c>
      <c r="B711" s="45"/>
      <c r="C711" s="36"/>
      <c r="D711" s="36"/>
      <c r="E711" s="70"/>
      <c r="F711" s="70"/>
      <c r="G711" s="71"/>
      <c r="H711" s="70"/>
      <c r="I711" s="37"/>
      <c r="V711" s="45"/>
      <c r="W711" s="36"/>
      <c r="X711" s="36"/>
      <c r="Y711" s="70"/>
      <c r="Z711" s="70"/>
      <c r="AA711" s="71"/>
      <c r="AB711" s="70"/>
      <c r="AC711" s="37"/>
    </row>
    <row r="712" spans="1:37" ht="13.75" customHeight="1" x14ac:dyDescent="0.2">
      <c r="B712" s="24"/>
      <c r="C712" s="25"/>
      <c r="D712" s="25"/>
      <c r="E712" s="25"/>
      <c r="F712" s="242"/>
      <c r="G712" s="243"/>
      <c r="H712" s="66" t="s">
        <v>2</v>
      </c>
      <c r="I712" s="66"/>
      <c r="J712" s="243"/>
      <c r="K712" s="243"/>
      <c r="L712" s="244"/>
      <c r="M712" s="243"/>
      <c r="N712" s="66" t="s">
        <v>3</v>
      </c>
      <c r="O712" s="66"/>
      <c r="P712" s="243"/>
      <c r="Q712" s="245"/>
      <c r="V712" s="24"/>
      <c r="W712" s="25"/>
      <c r="X712" s="25"/>
      <c r="Y712" s="25"/>
      <c r="Z712" s="60"/>
      <c r="AA712" s="63" t="s">
        <v>2</v>
      </c>
      <c r="AB712" s="66"/>
      <c r="AC712" s="82"/>
      <c r="AD712" s="63" t="s">
        <v>3</v>
      </c>
      <c r="AE712" s="64"/>
    </row>
    <row r="713" spans="1:37" ht="22.75" customHeight="1" x14ac:dyDescent="0.2">
      <c r="B713" s="26"/>
      <c r="F713" s="73" t="s">
        <v>356</v>
      </c>
      <c r="G713" s="73" t="s">
        <v>170</v>
      </c>
      <c r="H713" s="73" t="s">
        <v>171</v>
      </c>
      <c r="I713" s="73" t="s">
        <v>357</v>
      </c>
      <c r="J713" s="78" t="s">
        <v>173</v>
      </c>
      <c r="K713" s="73" t="s">
        <v>500</v>
      </c>
      <c r="L713" s="81" t="s">
        <v>356</v>
      </c>
      <c r="M713" s="73" t="s">
        <v>170</v>
      </c>
      <c r="N713" s="73" t="s">
        <v>171</v>
      </c>
      <c r="O713" s="73" t="s">
        <v>357</v>
      </c>
      <c r="P713" s="73" t="s">
        <v>173</v>
      </c>
      <c r="Q713" s="73" t="s">
        <v>500</v>
      </c>
      <c r="V713" s="26"/>
      <c r="Z713" s="73" t="s">
        <v>450</v>
      </c>
      <c r="AA713" s="73" t="s">
        <v>171</v>
      </c>
      <c r="AB713" s="78" t="s">
        <v>173</v>
      </c>
      <c r="AC713" s="81" t="s">
        <v>450</v>
      </c>
      <c r="AD713" s="73" t="s">
        <v>171</v>
      </c>
      <c r="AE713" s="73" t="s">
        <v>173</v>
      </c>
    </row>
    <row r="714" spans="1:37" ht="12" customHeight="1" x14ac:dyDescent="0.2">
      <c r="B714" s="27"/>
      <c r="C714" s="28"/>
      <c r="D714" s="28"/>
      <c r="E714" s="28"/>
      <c r="F714" s="29"/>
      <c r="G714" s="29"/>
      <c r="H714" s="29"/>
      <c r="I714" s="29"/>
      <c r="J714" s="49"/>
      <c r="K714" s="29"/>
      <c r="L714" s="83">
        <f t="shared" ref="L714:Q714" si="339">F$13</f>
        <v>1352</v>
      </c>
      <c r="M714" s="2">
        <f t="shared" si="339"/>
        <v>735</v>
      </c>
      <c r="N714" s="2">
        <f t="shared" si="339"/>
        <v>617</v>
      </c>
      <c r="O714" s="2">
        <f t="shared" si="339"/>
        <v>856</v>
      </c>
      <c r="P714" s="2">
        <f t="shared" si="339"/>
        <v>747</v>
      </c>
      <c r="Q714" s="2">
        <f t="shared" si="339"/>
        <v>844</v>
      </c>
      <c r="V714" s="27"/>
      <c r="W714" s="28"/>
      <c r="X714" s="28"/>
      <c r="Y714" s="28"/>
      <c r="Z714" s="29"/>
      <c r="AA714" s="29"/>
      <c r="AB714" s="49"/>
      <c r="AC714" s="83">
        <f>Q714</f>
        <v>844</v>
      </c>
      <c r="AD714" s="2">
        <f>N714</f>
        <v>617</v>
      </c>
      <c r="AE714" s="2">
        <f>P714</f>
        <v>747</v>
      </c>
    </row>
    <row r="715" spans="1:37" ht="15" customHeight="1" x14ac:dyDescent="0.2">
      <c r="B715" s="26" t="s">
        <v>375</v>
      </c>
      <c r="F715" s="7">
        <v>476</v>
      </c>
      <c r="G715" s="7">
        <v>100</v>
      </c>
      <c r="H715" s="7">
        <v>376</v>
      </c>
      <c r="I715" s="7">
        <v>540</v>
      </c>
      <c r="J715" s="79">
        <v>506</v>
      </c>
      <c r="K715" s="7">
        <v>134</v>
      </c>
      <c r="L715" s="84">
        <f t="shared" ref="L715:Q718" si="340">F715/L$714*100</f>
        <v>35.207100591715978</v>
      </c>
      <c r="M715" s="3">
        <f t="shared" si="340"/>
        <v>13.605442176870749</v>
      </c>
      <c r="N715" s="3">
        <f t="shared" si="340"/>
        <v>60.94003241491086</v>
      </c>
      <c r="O715" s="3">
        <f t="shared" si="340"/>
        <v>63.084112149532714</v>
      </c>
      <c r="P715" s="3">
        <f t="shared" si="340"/>
        <v>67.7376171352075</v>
      </c>
      <c r="Q715" s="3">
        <f t="shared" si="340"/>
        <v>15.876777251184834</v>
      </c>
      <c r="V715" s="26" t="s">
        <v>375</v>
      </c>
      <c r="Z715" s="7">
        <f>K715</f>
        <v>134</v>
      </c>
      <c r="AA715" s="7">
        <f>H715</f>
        <v>376</v>
      </c>
      <c r="AB715" s="79">
        <f>J715</f>
        <v>506</v>
      </c>
      <c r="AC715" s="84">
        <f>Q715</f>
        <v>15.876777251184834</v>
      </c>
      <c r="AD715" s="3">
        <f>N715</f>
        <v>60.94003241491086</v>
      </c>
      <c r="AE715" s="3">
        <f>P715</f>
        <v>67.7376171352075</v>
      </c>
    </row>
    <row r="716" spans="1:37" ht="15" customHeight="1" x14ac:dyDescent="0.2">
      <c r="B716" s="26" t="s">
        <v>377</v>
      </c>
      <c r="F716" s="8">
        <v>133</v>
      </c>
      <c r="G716" s="8">
        <v>43</v>
      </c>
      <c r="H716" s="8">
        <v>90</v>
      </c>
      <c r="I716" s="8">
        <v>85</v>
      </c>
      <c r="J716" s="50">
        <v>79</v>
      </c>
      <c r="K716" s="8">
        <v>49</v>
      </c>
      <c r="L716" s="85">
        <f t="shared" si="340"/>
        <v>9.8372781065088759</v>
      </c>
      <c r="M716" s="4">
        <f t="shared" si="340"/>
        <v>5.850340136054422</v>
      </c>
      <c r="N716" s="4">
        <f t="shared" si="340"/>
        <v>14.58670988654781</v>
      </c>
      <c r="O716" s="4">
        <f t="shared" si="340"/>
        <v>9.9299065420560737</v>
      </c>
      <c r="P716" s="4">
        <f t="shared" si="340"/>
        <v>10.575635876840696</v>
      </c>
      <c r="Q716" s="4">
        <f t="shared" si="340"/>
        <v>5.8056872037914697</v>
      </c>
      <c r="V716" s="26" t="s">
        <v>377</v>
      </c>
      <c r="Z716" s="8">
        <f t="shared" ref="Z716:Z718" si="341">K716</f>
        <v>49</v>
      </c>
      <c r="AA716" s="8">
        <f>H716</f>
        <v>90</v>
      </c>
      <c r="AB716" s="50">
        <f>J716</f>
        <v>79</v>
      </c>
      <c r="AC716" s="85">
        <f t="shared" ref="AC716:AC718" si="342">Q716</f>
        <v>5.8056872037914697</v>
      </c>
      <c r="AD716" s="4">
        <f t="shared" ref="AD716:AD718" si="343">N716</f>
        <v>14.58670988654781</v>
      </c>
      <c r="AE716" s="4">
        <f t="shared" ref="AE716:AE718" si="344">P716</f>
        <v>10.575635876840696</v>
      </c>
    </row>
    <row r="717" spans="1:37" ht="15" customHeight="1" x14ac:dyDescent="0.2">
      <c r="B717" s="26" t="s">
        <v>378</v>
      </c>
      <c r="F717" s="8">
        <v>708</v>
      </c>
      <c r="G717" s="8">
        <v>576</v>
      </c>
      <c r="H717" s="8">
        <v>132</v>
      </c>
      <c r="I717" s="8">
        <v>156</v>
      </c>
      <c r="J717" s="50">
        <v>91</v>
      </c>
      <c r="K717" s="8">
        <v>641</v>
      </c>
      <c r="L717" s="85">
        <f t="shared" si="340"/>
        <v>52.366863905325445</v>
      </c>
      <c r="M717" s="4">
        <f t="shared" si="340"/>
        <v>78.367346938775512</v>
      </c>
      <c r="N717" s="4">
        <f t="shared" si="340"/>
        <v>21.393841166936792</v>
      </c>
      <c r="O717" s="4">
        <f t="shared" si="340"/>
        <v>18.22429906542056</v>
      </c>
      <c r="P717" s="4">
        <f t="shared" si="340"/>
        <v>12.182061579651942</v>
      </c>
      <c r="Q717" s="4">
        <f t="shared" si="340"/>
        <v>75.947867298578203</v>
      </c>
      <c r="V717" s="26" t="s">
        <v>378</v>
      </c>
      <c r="Z717" s="8">
        <f t="shared" si="341"/>
        <v>641</v>
      </c>
      <c r="AA717" s="8">
        <f>H717</f>
        <v>132</v>
      </c>
      <c r="AB717" s="50">
        <f>J717</f>
        <v>91</v>
      </c>
      <c r="AC717" s="85">
        <f t="shared" si="342"/>
        <v>75.947867298578203</v>
      </c>
      <c r="AD717" s="4">
        <f t="shared" si="343"/>
        <v>21.393841166936792</v>
      </c>
      <c r="AE717" s="4">
        <f t="shared" si="344"/>
        <v>12.182061579651942</v>
      </c>
    </row>
    <row r="718" spans="1:37" ht="15" customHeight="1" x14ac:dyDescent="0.2">
      <c r="B718" s="27" t="s">
        <v>0</v>
      </c>
      <c r="C718" s="28"/>
      <c r="D718" s="28"/>
      <c r="E718" s="28"/>
      <c r="F718" s="9">
        <v>35</v>
      </c>
      <c r="G718" s="9">
        <v>16</v>
      </c>
      <c r="H718" s="9">
        <v>19</v>
      </c>
      <c r="I718" s="9">
        <v>75</v>
      </c>
      <c r="J718" s="55">
        <v>71</v>
      </c>
      <c r="K718" s="9">
        <v>20</v>
      </c>
      <c r="L718" s="87">
        <f t="shared" si="340"/>
        <v>2.5887573964497044</v>
      </c>
      <c r="M718" s="19">
        <f t="shared" si="340"/>
        <v>2.1768707482993195</v>
      </c>
      <c r="N718" s="19">
        <f t="shared" si="340"/>
        <v>3.0794165316045379</v>
      </c>
      <c r="O718" s="19">
        <f t="shared" si="340"/>
        <v>8.7616822429906538</v>
      </c>
      <c r="P718" s="19">
        <f t="shared" si="340"/>
        <v>9.5046854082998671</v>
      </c>
      <c r="Q718" s="19">
        <f t="shared" si="340"/>
        <v>2.3696682464454977</v>
      </c>
      <c r="V718" s="27" t="s">
        <v>376</v>
      </c>
      <c r="W718" s="28"/>
      <c r="X718" s="28"/>
      <c r="Y718" s="28"/>
      <c r="Z718" s="9">
        <f t="shared" si="341"/>
        <v>20</v>
      </c>
      <c r="AA718" s="9">
        <f>H718</f>
        <v>19</v>
      </c>
      <c r="AB718" s="55">
        <f>J718</f>
        <v>71</v>
      </c>
      <c r="AC718" s="87">
        <f t="shared" si="342"/>
        <v>2.3696682464454977</v>
      </c>
      <c r="AD718" s="19">
        <f t="shared" si="343"/>
        <v>3.0794165316045379</v>
      </c>
      <c r="AE718" s="19">
        <f t="shared" si="344"/>
        <v>9.5046854082998671</v>
      </c>
    </row>
    <row r="719" spans="1:37" ht="15" customHeight="1" x14ac:dyDescent="0.2">
      <c r="B719" s="30" t="s">
        <v>1</v>
      </c>
      <c r="C719" s="21"/>
      <c r="D719" s="21"/>
      <c r="E719" s="21"/>
      <c r="F719" s="31">
        <f t="shared" ref="F719:K719" si="345">SUM(F715:F718)</f>
        <v>1352</v>
      </c>
      <c r="G719" s="31">
        <f t="shared" si="345"/>
        <v>735</v>
      </c>
      <c r="H719" s="31">
        <f t="shared" si="345"/>
        <v>617</v>
      </c>
      <c r="I719" s="31">
        <f t="shared" si="345"/>
        <v>856</v>
      </c>
      <c r="J719" s="51">
        <f t="shared" si="345"/>
        <v>747</v>
      </c>
      <c r="K719" s="31">
        <f t="shared" si="345"/>
        <v>844</v>
      </c>
      <c r="L719" s="86">
        <f t="shared" ref="L719:Q719" si="346">SUM(L715:L718)</f>
        <v>100.00000000000001</v>
      </c>
      <c r="M719" s="6">
        <f t="shared" si="346"/>
        <v>100.00000000000001</v>
      </c>
      <c r="N719" s="6">
        <f t="shared" si="346"/>
        <v>100</v>
      </c>
      <c r="O719" s="6">
        <f t="shared" si="346"/>
        <v>100.00000000000001</v>
      </c>
      <c r="P719" s="6">
        <f t="shared" si="346"/>
        <v>100</v>
      </c>
      <c r="Q719" s="6">
        <f t="shared" si="346"/>
        <v>100.00000000000001</v>
      </c>
      <c r="V719" s="30" t="s">
        <v>1</v>
      </c>
      <c r="W719" s="21"/>
      <c r="X719" s="21"/>
      <c r="Y719" s="21"/>
      <c r="Z719" s="31">
        <f t="shared" ref="Z719:AE719" si="347">SUM(Z715:Z718)</f>
        <v>844</v>
      </c>
      <c r="AA719" s="31">
        <f t="shared" si="347"/>
        <v>617</v>
      </c>
      <c r="AB719" s="51">
        <f t="shared" si="347"/>
        <v>747</v>
      </c>
      <c r="AC719" s="86">
        <f t="shared" si="347"/>
        <v>100.00000000000001</v>
      </c>
      <c r="AD719" s="6">
        <f t="shared" si="347"/>
        <v>100</v>
      </c>
      <c r="AE719" s="6">
        <f t="shared" si="347"/>
        <v>100</v>
      </c>
    </row>
    <row r="720" spans="1:37" ht="13.75" customHeight="1" x14ac:dyDescent="0.2">
      <c r="B720" s="15"/>
      <c r="V720" s="15"/>
    </row>
    <row r="721" spans="1:33" ht="15" customHeight="1" x14ac:dyDescent="0.2">
      <c r="A721" s="1" t="s">
        <v>688</v>
      </c>
      <c r="B721" s="45"/>
      <c r="C721" s="36"/>
      <c r="D721" s="36"/>
      <c r="E721" s="70"/>
      <c r="F721" s="70"/>
      <c r="G721" s="71"/>
      <c r="H721" s="70"/>
      <c r="I721" s="37"/>
      <c r="V721" s="45"/>
      <c r="W721" s="36"/>
      <c r="X721" s="36"/>
      <c r="Y721" s="70"/>
      <c r="Z721" s="70"/>
      <c r="AA721" s="71"/>
      <c r="AB721" s="70"/>
      <c r="AC721" s="37"/>
    </row>
    <row r="722" spans="1:33" ht="13.75" customHeight="1" x14ac:dyDescent="0.2">
      <c r="B722" s="24"/>
      <c r="C722" s="25"/>
      <c r="D722" s="25"/>
      <c r="E722" s="25"/>
      <c r="F722" s="242"/>
      <c r="G722" s="243"/>
      <c r="H722" s="66" t="s">
        <v>2</v>
      </c>
      <c r="I722" s="66"/>
      <c r="J722" s="243"/>
      <c r="K722" s="243"/>
      <c r="L722" s="244"/>
      <c r="M722" s="243"/>
      <c r="N722" s="66" t="s">
        <v>3</v>
      </c>
      <c r="O722" s="66"/>
      <c r="P722" s="243"/>
      <c r="Q722" s="245"/>
      <c r="V722" s="24"/>
      <c r="W722" s="25"/>
      <c r="X722" s="25"/>
      <c r="Y722" s="25"/>
      <c r="Z722" s="60"/>
      <c r="AA722" s="63" t="s">
        <v>2</v>
      </c>
      <c r="AB722" s="66"/>
      <c r="AC722" s="82"/>
      <c r="AD722" s="63" t="s">
        <v>3</v>
      </c>
      <c r="AE722" s="64"/>
    </row>
    <row r="723" spans="1:33" ht="22.75" customHeight="1" x14ac:dyDescent="0.2">
      <c r="B723" s="26"/>
      <c r="F723" s="73" t="s">
        <v>356</v>
      </c>
      <c r="G723" s="73" t="s">
        <v>170</v>
      </c>
      <c r="H723" s="73" t="s">
        <v>171</v>
      </c>
      <c r="I723" s="73" t="s">
        <v>357</v>
      </c>
      <c r="J723" s="78" t="s">
        <v>173</v>
      </c>
      <c r="K723" s="73" t="s">
        <v>500</v>
      </c>
      <c r="L723" s="81" t="s">
        <v>356</v>
      </c>
      <c r="M723" s="73" t="s">
        <v>170</v>
      </c>
      <c r="N723" s="73" t="s">
        <v>171</v>
      </c>
      <c r="O723" s="73" t="s">
        <v>357</v>
      </c>
      <c r="P723" s="73" t="s">
        <v>173</v>
      </c>
      <c r="Q723" s="73" t="s">
        <v>500</v>
      </c>
      <c r="V723" s="26"/>
      <c r="Z723" s="73" t="s">
        <v>450</v>
      </c>
      <c r="AA723" s="73" t="s">
        <v>171</v>
      </c>
      <c r="AB723" s="78" t="s">
        <v>173</v>
      </c>
      <c r="AC723" s="81" t="s">
        <v>450</v>
      </c>
      <c r="AD723" s="73" t="s">
        <v>171</v>
      </c>
      <c r="AE723" s="73" t="s">
        <v>173</v>
      </c>
    </row>
    <row r="724" spans="1:33" ht="12" customHeight="1" x14ac:dyDescent="0.2">
      <c r="B724" s="27"/>
      <c r="C724" s="28"/>
      <c r="D724" s="28"/>
      <c r="E724" s="28"/>
      <c r="F724" s="29"/>
      <c r="G724" s="29"/>
      <c r="H724" s="29"/>
      <c r="I724" s="29"/>
      <c r="J724" s="49"/>
      <c r="K724" s="29"/>
      <c r="L724" s="83">
        <f t="shared" ref="L724" si="348">F$13</f>
        <v>1352</v>
      </c>
      <c r="M724" s="2">
        <f t="shared" ref="M724" si="349">G$13</f>
        <v>735</v>
      </c>
      <c r="N724" s="2">
        <f t="shared" ref="N724" si="350">H$13</f>
        <v>617</v>
      </c>
      <c r="O724" s="2">
        <f t="shared" ref="O724" si="351">I$13</f>
        <v>856</v>
      </c>
      <c r="P724" s="2">
        <f t="shared" ref="P724" si="352">J$13</f>
        <v>747</v>
      </c>
      <c r="Q724" s="2">
        <f t="shared" ref="Q724" si="353">K$13</f>
        <v>844</v>
      </c>
      <c r="V724" s="27"/>
      <c r="W724" s="28"/>
      <c r="X724" s="28"/>
      <c r="Y724" s="28"/>
      <c r="Z724" s="29"/>
      <c r="AA724" s="29"/>
      <c r="AB724" s="49"/>
      <c r="AC724" s="83">
        <f>Q724</f>
        <v>844</v>
      </c>
      <c r="AD724" s="2">
        <f>N724</f>
        <v>617</v>
      </c>
      <c r="AE724" s="2">
        <f>P724</f>
        <v>747</v>
      </c>
    </row>
    <row r="725" spans="1:33" ht="15" customHeight="1" x14ac:dyDescent="0.2">
      <c r="B725" s="26" t="s">
        <v>526</v>
      </c>
      <c r="F725" s="7">
        <v>106</v>
      </c>
      <c r="G725" s="7">
        <v>66</v>
      </c>
      <c r="H725" s="7">
        <v>40</v>
      </c>
      <c r="I725" s="7">
        <v>110</v>
      </c>
      <c r="J725" s="79">
        <v>89</v>
      </c>
      <c r="K725" s="7">
        <v>87</v>
      </c>
      <c r="L725" s="84">
        <f t="shared" ref="L725:Q727" si="354">F725/L$724*100</f>
        <v>7.840236686390532</v>
      </c>
      <c r="M725" s="3">
        <f t="shared" si="354"/>
        <v>8.9795918367346932</v>
      </c>
      <c r="N725" s="3">
        <f t="shared" si="354"/>
        <v>6.4829821717990272</v>
      </c>
      <c r="O725" s="3">
        <f t="shared" si="354"/>
        <v>12.850467289719624</v>
      </c>
      <c r="P725" s="3">
        <f t="shared" si="354"/>
        <v>11.914323962516733</v>
      </c>
      <c r="Q725" s="3">
        <f t="shared" si="354"/>
        <v>10.308056872037914</v>
      </c>
      <c r="V725" s="26" t="s">
        <v>526</v>
      </c>
      <c r="Z725" s="7">
        <f>K725</f>
        <v>87</v>
      </c>
      <c r="AA725" s="7">
        <f>H725</f>
        <v>40</v>
      </c>
      <c r="AB725" s="79">
        <f>J725</f>
        <v>89</v>
      </c>
      <c r="AC725" s="84">
        <f>Q725</f>
        <v>10.308056872037914</v>
      </c>
      <c r="AD725" s="3">
        <f>N725</f>
        <v>6.4829821717990272</v>
      </c>
      <c r="AE725" s="3">
        <f>P725</f>
        <v>11.914323962516733</v>
      </c>
    </row>
    <row r="726" spans="1:33" ht="15" customHeight="1" x14ac:dyDescent="0.2">
      <c r="B726" s="26" t="s">
        <v>527</v>
      </c>
      <c r="F726" s="8">
        <v>1013</v>
      </c>
      <c r="G726" s="8">
        <v>616</v>
      </c>
      <c r="H726" s="8">
        <v>397</v>
      </c>
      <c r="I726" s="8">
        <v>574</v>
      </c>
      <c r="J726" s="50">
        <v>493</v>
      </c>
      <c r="K726" s="8">
        <v>697</v>
      </c>
      <c r="L726" s="85">
        <f t="shared" si="354"/>
        <v>74.92603550295857</v>
      </c>
      <c r="M726" s="17">
        <f t="shared" si="354"/>
        <v>83.80952380952381</v>
      </c>
      <c r="N726" s="17">
        <f t="shared" si="354"/>
        <v>64.343598055105346</v>
      </c>
      <c r="O726" s="17">
        <f t="shared" si="354"/>
        <v>67.056074766355138</v>
      </c>
      <c r="P726" s="17">
        <f t="shared" si="354"/>
        <v>65.997322623828651</v>
      </c>
      <c r="Q726" s="17">
        <f t="shared" si="354"/>
        <v>82.582938388625593</v>
      </c>
      <c r="V726" s="26" t="s">
        <v>527</v>
      </c>
      <c r="Z726" s="8">
        <f t="shared" ref="Z726:Z727" si="355">K726</f>
        <v>697</v>
      </c>
      <c r="AA726" s="8">
        <f t="shared" ref="AA726:AA727" si="356">H726</f>
        <v>397</v>
      </c>
      <c r="AB726" s="50">
        <f t="shared" ref="AB726:AB727" si="357">J726</f>
        <v>493</v>
      </c>
      <c r="AC726" s="85">
        <f t="shared" ref="AC726:AC727" si="358">Q726</f>
        <v>82.582938388625593</v>
      </c>
      <c r="AD726" s="17">
        <f t="shared" ref="AD726:AD727" si="359">N726</f>
        <v>64.343598055105346</v>
      </c>
      <c r="AE726" s="17">
        <f t="shared" ref="AE726:AE727" si="360">P726</f>
        <v>65.997322623828651</v>
      </c>
    </row>
    <row r="727" spans="1:33" ht="15" customHeight="1" x14ac:dyDescent="0.2">
      <c r="B727" s="27" t="s">
        <v>0</v>
      </c>
      <c r="C727" s="28"/>
      <c r="D727" s="28"/>
      <c r="E727" s="28"/>
      <c r="F727" s="9">
        <v>233</v>
      </c>
      <c r="G727" s="9">
        <v>53</v>
      </c>
      <c r="H727" s="9">
        <v>180</v>
      </c>
      <c r="I727" s="9">
        <v>172</v>
      </c>
      <c r="J727" s="55">
        <v>165</v>
      </c>
      <c r="K727" s="9">
        <v>60</v>
      </c>
      <c r="L727" s="87">
        <f t="shared" si="354"/>
        <v>17.233727810650887</v>
      </c>
      <c r="M727" s="19">
        <f t="shared" si="354"/>
        <v>7.2108843537414966</v>
      </c>
      <c r="N727" s="19">
        <f t="shared" si="354"/>
        <v>29.17341977309562</v>
      </c>
      <c r="O727" s="19">
        <f t="shared" si="354"/>
        <v>20.093457943925234</v>
      </c>
      <c r="P727" s="19">
        <f t="shared" si="354"/>
        <v>22.08835341365462</v>
      </c>
      <c r="Q727" s="19">
        <f t="shared" si="354"/>
        <v>7.109004739336493</v>
      </c>
      <c r="V727" s="27" t="s">
        <v>0</v>
      </c>
      <c r="W727" s="28"/>
      <c r="X727" s="28"/>
      <c r="Y727" s="28"/>
      <c r="Z727" s="9">
        <f t="shared" si="355"/>
        <v>60</v>
      </c>
      <c r="AA727" s="9">
        <f t="shared" si="356"/>
        <v>180</v>
      </c>
      <c r="AB727" s="55">
        <f t="shared" si="357"/>
        <v>165</v>
      </c>
      <c r="AC727" s="87">
        <f t="shared" si="358"/>
        <v>7.109004739336493</v>
      </c>
      <c r="AD727" s="19">
        <f t="shared" si="359"/>
        <v>29.17341977309562</v>
      </c>
      <c r="AE727" s="19">
        <f t="shared" si="360"/>
        <v>22.08835341365462</v>
      </c>
    </row>
    <row r="728" spans="1:33" ht="15" customHeight="1" x14ac:dyDescent="0.2">
      <c r="B728" s="30" t="s">
        <v>1</v>
      </c>
      <c r="C728" s="21"/>
      <c r="D728" s="21"/>
      <c r="E728" s="21"/>
      <c r="F728" s="31">
        <f t="shared" ref="F728:Q728" si="361">SUM(F725:F727)</f>
        <v>1352</v>
      </c>
      <c r="G728" s="31">
        <f t="shared" si="361"/>
        <v>735</v>
      </c>
      <c r="H728" s="31">
        <f t="shared" si="361"/>
        <v>617</v>
      </c>
      <c r="I728" s="31">
        <f t="shared" si="361"/>
        <v>856</v>
      </c>
      <c r="J728" s="51">
        <f t="shared" si="361"/>
        <v>747</v>
      </c>
      <c r="K728" s="31">
        <f t="shared" si="361"/>
        <v>844</v>
      </c>
      <c r="L728" s="86">
        <f t="shared" si="361"/>
        <v>99.999999999999986</v>
      </c>
      <c r="M728" s="6">
        <f t="shared" si="361"/>
        <v>100</v>
      </c>
      <c r="N728" s="6">
        <f t="shared" si="361"/>
        <v>99.999999999999986</v>
      </c>
      <c r="O728" s="6">
        <f t="shared" si="361"/>
        <v>99.999999999999986</v>
      </c>
      <c r="P728" s="6">
        <f t="shared" si="361"/>
        <v>100</v>
      </c>
      <c r="Q728" s="6">
        <f t="shared" si="361"/>
        <v>100</v>
      </c>
      <c r="V728" s="30" t="s">
        <v>1</v>
      </c>
      <c r="W728" s="21"/>
      <c r="X728" s="21"/>
      <c r="Y728" s="21"/>
      <c r="Z728" s="31">
        <f t="shared" ref="Z728:AE728" si="362">SUM(Z725:Z727)</f>
        <v>844</v>
      </c>
      <c r="AA728" s="31">
        <f t="shared" si="362"/>
        <v>617</v>
      </c>
      <c r="AB728" s="51">
        <f t="shared" si="362"/>
        <v>747</v>
      </c>
      <c r="AC728" s="86">
        <f t="shared" si="362"/>
        <v>100</v>
      </c>
      <c r="AD728" s="6">
        <f t="shared" si="362"/>
        <v>99.999999999999986</v>
      </c>
      <c r="AE728" s="6">
        <f t="shared" si="362"/>
        <v>100</v>
      </c>
    </row>
    <row r="729" spans="1:33" ht="15" customHeight="1" x14ac:dyDescent="0.2">
      <c r="B729" s="15"/>
      <c r="V729" s="15"/>
    </row>
    <row r="730" spans="1:33" ht="15" customHeight="1" x14ac:dyDescent="0.2">
      <c r="A730" s="1" t="s">
        <v>693</v>
      </c>
      <c r="B730" s="15"/>
      <c r="V730" s="15"/>
    </row>
    <row r="731" spans="1:33" ht="13.75" customHeight="1" x14ac:dyDescent="0.2">
      <c r="B731" s="47"/>
      <c r="C731" s="25"/>
      <c r="D731" s="25"/>
      <c r="E731" s="25"/>
      <c r="F731" s="25"/>
      <c r="G731" s="25"/>
      <c r="H731" s="242"/>
      <c r="I731" s="243"/>
      <c r="J731" s="66" t="s">
        <v>2</v>
      </c>
      <c r="K731" s="66"/>
      <c r="L731" s="243"/>
      <c r="M731" s="243"/>
      <c r="N731" s="244"/>
      <c r="O731" s="243"/>
      <c r="P731" s="66" t="s">
        <v>3</v>
      </c>
      <c r="Q731" s="66"/>
      <c r="R731" s="243"/>
      <c r="S731" s="245"/>
      <c r="T731" s="253"/>
      <c r="V731" s="47"/>
      <c r="W731" s="25"/>
      <c r="X731" s="25"/>
      <c r="Y731" s="25"/>
      <c r="Z731" s="25"/>
      <c r="AA731" s="25"/>
      <c r="AB731" s="60"/>
      <c r="AC731" s="63" t="s">
        <v>2</v>
      </c>
      <c r="AD731" s="66"/>
      <c r="AE731" s="82"/>
      <c r="AF731" s="63" t="s">
        <v>3</v>
      </c>
      <c r="AG731" s="64"/>
    </row>
    <row r="732" spans="1:33" ht="22.75" customHeight="1" x14ac:dyDescent="0.2">
      <c r="B732" s="26"/>
      <c r="H732" s="73" t="s">
        <v>356</v>
      </c>
      <c r="I732" s="73" t="s">
        <v>170</v>
      </c>
      <c r="J732" s="73" t="s">
        <v>171</v>
      </c>
      <c r="K732" s="73" t="s">
        <v>357</v>
      </c>
      <c r="L732" s="78" t="s">
        <v>173</v>
      </c>
      <c r="M732" s="73" t="s">
        <v>500</v>
      </c>
      <c r="N732" s="81" t="s">
        <v>356</v>
      </c>
      <c r="O732" s="73" t="s">
        <v>170</v>
      </c>
      <c r="P732" s="73" t="s">
        <v>171</v>
      </c>
      <c r="Q732" s="73" t="s">
        <v>357</v>
      </c>
      <c r="R732" s="73" t="s">
        <v>173</v>
      </c>
      <c r="S732" s="73" t="s">
        <v>500</v>
      </c>
      <c r="T732" s="241"/>
      <c r="V732" s="26"/>
      <c r="AB732" s="73" t="s">
        <v>450</v>
      </c>
      <c r="AC732" s="73" t="s">
        <v>171</v>
      </c>
      <c r="AD732" s="78" t="s">
        <v>173</v>
      </c>
      <c r="AE732" s="81" t="s">
        <v>450</v>
      </c>
      <c r="AF732" s="73" t="s">
        <v>171</v>
      </c>
      <c r="AG732" s="73" t="s">
        <v>173</v>
      </c>
    </row>
    <row r="733" spans="1:33" ht="12" customHeight="1" x14ac:dyDescent="0.2">
      <c r="B733" s="27"/>
      <c r="C733" s="28"/>
      <c r="D733" s="28"/>
      <c r="E733" s="28"/>
      <c r="F733" s="28"/>
      <c r="G733" s="28"/>
      <c r="H733" s="29"/>
      <c r="I733" s="29"/>
      <c r="J733" s="29"/>
      <c r="K733" s="29"/>
      <c r="L733" s="49"/>
      <c r="M733" s="29"/>
      <c r="N733" s="83">
        <f t="shared" ref="N733:S733" si="363">F$13</f>
        <v>1352</v>
      </c>
      <c r="O733" s="2">
        <f t="shared" si="363"/>
        <v>735</v>
      </c>
      <c r="P733" s="2">
        <f t="shared" si="363"/>
        <v>617</v>
      </c>
      <c r="Q733" s="2">
        <f t="shared" si="363"/>
        <v>856</v>
      </c>
      <c r="R733" s="2">
        <f t="shared" si="363"/>
        <v>747</v>
      </c>
      <c r="S733" s="2">
        <f t="shared" si="363"/>
        <v>844</v>
      </c>
      <c r="T733" s="69"/>
      <c r="V733" s="27"/>
      <c r="W733" s="28"/>
      <c r="X733" s="28"/>
      <c r="Y733" s="28"/>
      <c r="Z733" s="28"/>
      <c r="AA733" s="28"/>
      <c r="AB733" s="29"/>
      <c r="AC733" s="29"/>
      <c r="AD733" s="49"/>
      <c r="AE733" s="83">
        <f>S733</f>
        <v>844</v>
      </c>
      <c r="AF733" s="2">
        <f>P733</f>
        <v>617</v>
      </c>
      <c r="AG733" s="2">
        <f>R733</f>
        <v>747</v>
      </c>
    </row>
    <row r="734" spans="1:33" ht="15" customHeight="1" x14ac:dyDescent="0.2">
      <c r="B734" s="26" t="s">
        <v>212</v>
      </c>
      <c r="H734" s="7">
        <v>279</v>
      </c>
      <c r="I734" s="7">
        <v>199</v>
      </c>
      <c r="J734" s="7">
        <v>80</v>
      </c>
      <c r="K734" s="7">
        <v>110</v>
      </c>
      <c r="L734" s="79">
        <v>98</v>
      </c>
      <c r="M734" s="7">
        <v>211</v>
      </c>
      <c r="N734" s="84">
        <f>H734/N$733*100</f>
        <v>20.636094674556212</v>
      </c>
      <c r="O734" s="3">
        <f t="shared" ref="O734:S740" si="364">I734/O$733*100</f>
        <v>27.074829931972786</v>
      </c>
      <c r="P734" s="3">
        <f t="shared" si="364"/>
        <v>12.965964343598054</v>
      </c>
      <c r="Q734" s="3">
        <f t="shared" si="364"/>
        <v>12.850467289719624</v>
      </c>
      <c r="R734" s="3">
        <f t="shared" si="364"/>
        <v>13.119143239625167</v>
      </c>
      <c r="S734" s="3">
        <f t="shared" si="364"/>
        <v>25</v>
      </c>
      <c r="T734" s="10"/>
      <c r="V734" s="26" t="s">
        <v>212</v>
      </c>
      <c r="AB734" s="7">
        <f t="shared" ref="AB734:AB740" si="365">M734</f>
        <v>211</v>
      </c>
      <c r="AC734" s="7">
        <f t="shared" ref="AC734:AC740" si="366">J734</f>
        <v>80</v>
      </c>
      <c r="AD734" s="79">
        <f t="shared" ref="AD734:AD740" si="367">L734</f>
        <v>98</v>
      </c>
      <c r="AE734" s="84">
        <f>S734</f>
        <v>25</v>
      </c>
      <c r="AF734" s="3">
        <f>P734</f>
        <v>12.965964343598054</v>
      </c>
      <c r="AG734" s="3">
        <f>R734</f>
        <v>13.119143239625167</v>
      </c>
    </row>
    <row r="735" spans="1:33" ht="15" customHeight="1" x14ac:dyDescent="0.2">
      <c r="B735" s="26" t="s">
        <v>213</v>
      </c>
      <c r="H735" s="8">
        <v>300</v>
      </c>
      <c r="I735" s="8">
        <v>232</v>
      </c>
      <c r="J735" s="8">
        <v>68</v>
      </c>
      <c r="K735" s="8">
        <v>104</v>
      </c>
      <c r="L735" s="50">
        <v>83</v>
      </c>
      <c r="M735" s="8">
        <v>253</v>
      </c>
      <c r="N735" s="85">
        <f t="shared" ref="N735:N740" si="368">H735/N$733*100</f>
        <v>22.189349112426036</v>
      </c>
      <c r="O735" s="4">
        <f t="shared" si="364"/>
        <v>31.564625850340132</v>
      </c>
      <c r="P735" s="4">
        <f t="shared" si="364"/>
        <v>11.021069692058347</v>
      </c>
      <c r="Q735" s="4">
        <f t="shared" si="364"/>
        <v>12.149532710280374</v>
      </c>
      <c r="R735" s="4">
        <f t="shared" si="364"/>
        <v>11.111111111111111</v>
      </c>
      <c r="S735" s="4">
        <f t="shared" si="364"/>
        <v>29.976303317535546</v>
      </c>
      <c r="T735" s="10"/>
      <c r="V735" s="26" t="s">
        <v>213</v>
      </c>
      <c r="AB735" s="8">
        <f t="shared" si="365"/>
        <v>253</v>
      </c>
      <c r="AC735" s="8">
        <f t="shared" si="366"/>
        <v>68</v>
      </c>
      <c r="AD735" s="50">
        <f t="shared" si="367"/>
        <v>83</v>
      </c>
      <c r="AE735" s="85">
        <f t="shared" ref="AE735:AE740" si="369">S735</f>
        <v>29.976303317535546</v>
      </c>
      <c r="AF735" s="4">
        <f t="shared" ref="AF735:AF740" si="370">P735</f>
        <v>11.021069692058347</v>
      </c>
      <c r="AG735" s="4">
        <f t="shared" ref="AG735:AG740" si="371">R735</f>
        <v>11.111111111111111</v>
      </c>
    </row>
    <row r="736" spans="1:33" ht="15" customHeight="1" x14ac:dyDescent="0.2">
      <c r="B736" s="26" t="s">
        <v>214</v>
      </c>
      <c r="H736" s="8">
        <v>5</v>
      </c>
      <c r="I736" s="8">
        <v>4</v>
      </c>
      <c r="J736" s="8">
        <v>1</v>
      </c>
      <c r="K736" s="8">
        <v>1</v>
      </c>
      <c r="L736" s="50">
        <v>0</v>
      </c>
      <c r="M736" s="8">
        <v>5</v>
      </c>
      <c r="N736" s="85">
        <f t="shared" si="368"/>
        <v>0.36982248520710059</v>
      </c>
      <c r="O736" s="4">
        <f t="shared" si="364"/>
        <v>0.54421768707482987</v>
      </c>
      <c r="P736" s="4">
        <f t="shared" si="364"/>
        <v>0.16207455429497569</v>
      </c>
      <c r="Q736" s="4">
        <f t="shared" si="364"/>
        <v>0.11682242990654204</v>
      </c>
      <c r="R736" s="4">
        <f t="shared" si="364"/>
        <v>0</v>
      </c>
      <c r="S736" s="4">
        <f t="shared" si="364"/>
        <v>0.59241706161137442</v>
      </c>
      <c r="T736" s="10"/>
      <c r="V736" s="26" t="s">
        <v>214</v>
      </c>
      <c r="AB736" s="8">
        <f t="shared" si="365"/>
        <v>5</v>
      </c>
      <c r="AC736" s="8">
        <f t="shared" si="366"/>
        <v>1</v>
      </c>
      <c r="AD736" s="50">
        <f t="shared" si="367"/>
        <v>0</v>
      </c>
      <c r="AE736" s="85">
        <f t="shared" si="369"/>
        <v>0.59241706161137442</v>
      </c>
      <c r="AF736" s="4">
        <f t="shared" si="370"/>
        <v>0.16207455429497569</v>
      </c>
      <c r="AG736" s="4">
        <f t="shared" si="371"/>
        <v>0</v>
      </c>
    </row>
    <row r="737" spans="1:33" ht="15" customHeight="1" x14ac:dyDescent="0.2">
      <c r="B737" s="26" t="s">
        <v>215</v>
      </c>
      <c r="H737" s="8">
        <v>1010</v>
      </c>
      <c r="I737" s="8">
        <v>546</v>
      </c>
      <c r="J737" s="8">
        <v>464</v>
      </c>
      <c r="K737" s="8">
        <v>600</v>
      </c>
      <c r="L737" s="50">
        <v>525</v>
      </c>
      <c r="M737" s="8">
        <v>621</v>
      </c>
      <c r="N737" s="85">
        <f t="shared" si="368"/>
        <v>74.704142011834321</v>
      </c>
      <c r="O737" s="4">
        <f t="shared" si="364"/>
        <v>74.285714285714292</v>
      </c>
      <c r="P737" s="4">
        <f t="shared" si="364"/>
        <v>75.202593192868719</v>
      </c>
      <c r="Q737" s="4">
        <f t="shared" si="364"/>
        <v>70.09345794392523</v>
      </c>
      <c r="R737" s="4">
        <f t="shared" si="364"/>
        <v>70.281124497991968</v>
      </c>
      <c r="S737" s="4">
        <f t="shared" si="364"/>
        <v>73.578199052132703</v>
      </c>
      <c r="T737" s="10"/>
      <c r="V737" s="26" t="s">
        <v>215</v>
      </c>
      <c r="AB737" s="8">
        <f t="shared" si="365"/>
        <v>621</v>
      </c>
      <c r="AC737" s="8">
        <f t="shared" si="366"/>
        <v>464</v>
      </c>
      <c r="AD737" s="50">
        <f t="shared" si="367"/>
        <v>525</v>
      </c>
      <c r="AE737" s="85">
        <f t="shared" si="369"/>
        <v>73.578199052132703</v>
      </c>
      <c r="AF737" s="4">
        <f t="shared" si="370"/>
        <v>75.202593192868719</v>
      </c>
      <c r="AG737" s="4">
        <f t="shared" si="371"/>
        <v>70.281124497991968</v>
      </c>
    </row>
    <row r="738" spans="1:33" ht="15" customHeight="1" x14ac:dyDescent="0.2">
      <c r="B738" s="26" t="s">
        <v>269</v>
      </c>
      <c r="H738" s="8">
        <v>149</v>
      </c>
      <c r="I738" s="8">
        <v>55</v>
      </c>
      <c r="J738" s="8">
        <v>94</v>
      </c>
      <c r="K738" s="8">
        <v>83</v>
      </c>
      <c r="L738" s="50">
        <v>65</v>
      </c>
      <c r="M738" s="8">
        <v>73</v>
      </c>
      <c r="N738" s="85">
        <f t="shared" si="368"/>
        <v>11.020710059171597</v>
      </c>
      <c r="O738" s="4">
        <f t="shared" si="364"/>
        <v>7.4829931972789119</v>
      </c>
      <c r="P738" s="4">
        <f t="shared" si="364"/>
        <v>15.235008103727715</v>
      </c>
      <c r="Q738" s="4">
        <f t="shared" si="364"/>
        <v>9.6962616822429908</v>
      </c>
      <c r="R738" s="4">
        <f t="shared" si="364"/>
        <v>8.7014725568942435</v>
      </c>
      <c r="S738" s="4">
        <f t="shared" si="364"/>
        <v>8.6492890995260669</v>
      </c>
      <c r="T738" s="10"/>
      <c r="V738" s="26" t="s">
        <v>269</v>
      </c>
      <c r="AB738" s="8">
        <f t="shared" si="365"/>
        <v>73</v>
      </c>
      <c r="AC738" s="8">
        <f t="shared" si="366"/>
        <v>94</v>
      </c>
      <c r="AD738" s="50">
        <f t="shared" si="367"/>
        <v>65</v>
      </c>
      <c r="AE738" s="85">
        <f t="shared" si="369"/>
        <v>8.6492890995260669</v>
      </c>
      <c r="AF738" s="4">
        <f t="shared" si="370"/>
        <v>15.235008103727715</v>
      </c>
      <c r="AG738" s="4">
        <f t="shared" si="371"/>
        <v>8.7014725568942435</v>
      </c>
    </row>
    <row r="739" spans="1:33" ht="15" customHeight="1" x14ac:dyDescent="0.2">
      <c r="B739" s="26" t="s">
        <v>51</v>
      </c>
      <c r="H739" s="8">
        <v>36</v>
      </c>
      <c r="I739" s="8">
        <v>29</v>
      </c>
      <c r="J739" s="8">
        <v>7</v>
      </c>
      <c r="K739" s="8">
        <v>9</v>
      </c>
      <c r="L739" s="50">
        <v>7</v>
      </c>
      <c r="M739" s="8">
        <v>31</v>
      </c>
      <c r="N739" s="85">
        <f t="shared" si="368"/>
        <v>2.6627218934911245</v>
      </c>
      <c r="O739" s="4">
        <f t="shared" si="364"/>
        <v>3.9455782312925165</v>
      </c>
      <c r="P739" s="4">
        <f t="shared" si="364"/>
        <v>1.1345218800648298</v>
      </c>
      <c r="Q739" s="4">
        <f t="shared" si="364"/>
        <v>1.0514018691588785</v>
      </c>
      <c r="R739" s="4">
        <f t="shared" si="364"/>
        <v>0.93708165997322623</v>
      </c>
      <c r="S739" s="4">
        <f t="shared" si="364"/>
        <v>3.6729857819905209</v>
      </c>
      <c r="T739" s="10"/>
      <c r="V739" s="26" t="s">
        <v>51</v>
      </c>
      <c r="AB739" s="8">
        <f t="shared" si="365"/>
        <v>31</v>
      </c>
      <c r="AC739" s="8">
        <f t="shared" si="366"/>
        <v>7</v>
      </c>
      <c r="AD739" s="50">
        <f t="shared" si="367"/>
        <v>7</v>
      </c>
      <c r="AE739" s="85">
        <f t="shared" si="369"/>
        <v>3.6729857819905209</v>
      </c>
      <c r="AF739" s="4">
        <f t="shared" si="370"/>
        <v>1.1345218800648298</v>
      </c>
      <c r="AG739" s="4">
        <f t="shared" si="371"/>
        <v>0.93708165997322623</v>
      </c>
    </row>
    <row r="740" spans="1:33" ht="15" customHeight="1" x14ac:dyDescent="0.2">
      <c r="B740" s="27" t="s">
        <v>0</v>
      </c>
      <c r="C740" s="28"/>
      <c r="D740" s="28"/>
      <c r="E740" s="28"/>
      <c r="F740" s="28"/>
      <c r="G740" s="28"/>
      <c r="H740" s="9">
        <v>23</v>
      </c>
      <c r="I740" s="9">
        <v>9</v>
      </c>
      <c r="J740" s="9">
        <v>14</v>
      </c>
      <c r="K740" s="9">
        <v>27</v>
      </c>
      <c r="L740" s="55">
        <v>26</v>
      </c>
      <c r="M740" s="9">
        <v>10</v>
      </c>
      <c r="N740" s="87">
        <f t="shared" si="368"/>
        <v>1.7011834319526626</v>
      </c>
      <c r="O740" s="5">
        <f t="shared" si="364"/>
        <v>1.2244897959183674</v>
      </c>
      <c r="P740" s="5">
        <f t="shared" si="364"/>
        <v>2.2690437601296596</v>
      </c>
      <c r="Q740" s="5">
        <f t="shared" si="364"/>
        <v>3.1542056074766354</v>
      </c>
      <c r="R740" s="5">
        <f t="shared" si="364"/>
        <v>3.4805890227576977</v>
      </c>
      <c r="S740" s="5">
        <f t="shared" si="364"/>
        <v>1.1848341232227488</v>
      </c>
      <c r="T740" s="10"/>
      <c r="V740" s="27" t="s">
        <v>0</v>
      </c>
      <c r="W740" s="28"/>
      <c r="X740" s="28"/>
      <c r="Y740" s="28"/>
      <c r="Z740" s="28"/>
      <c r="AA740" s="28"/>
      <c r="AB740" s="9">
        <f t="shared" si="365"/>
        <v>10</v>
      </c>
      <c r="AC740" s="9">
        <f t="shared" si="366"/>
        <v>14</v>
      </c>
      <c r="AD740" s="55">
        <f t="shared" si="367"/>
        <v>26</v>
      </c>
      <c r="AE740" s="87">
        <f t="shared" si="369"/>
        <v>1.1848341232227488</v>
      </c>
      <c r="AF740" s="5">
        <f t="shared" si="370"/>
        <v>2.2690437601296596</v>
      </c>
      <c r="AG740" s="5">
        <f t="shared" si="371"/>
        <v>3.4805890227576977</v>
      </c>
    </row>
    <row r="741" spans="1:33" ht="15" customHeight="1" x14ac:dyDescent="0.2">
      <c r="B741" s="30" t="s">
        <v>1</v>
      </c>
      <c r="C741" s="21"/>
      <c r="D741" s="21"/>
      <c r="E741" s="127"/>
      <c r="F741" s="21"/>
      <c r="G741" s="21"/>
      <c r="H741" s="31">
        <f t="shared" ref="H741:M741" si="372">SUM(H734:H740)</f>
        <v>1802</v>
      </c>
      <c r="I741" s="31">
        <f t="shared" si="372"/>
        <v>1074</v>
      </c>
      <c r="J741" s="31">
        <f t="shared" si="372"/>
        <v>728</v>
      </c>
      <c r="K741" s="31">
        <f t="shared" si="372"/>
        <v>934</v>
      </c>
      <c r="L741" s="51">
        <f t="shared" si="372"/>
        <v>804</v>
      </c>
      <c r="M741" s="31">
        <f t="shared" si="372"/>
        <v>1204</v>
      </c>
      <c r="N741" s="86" t="str">
        <f>IF(SUM(N734:N740)&gt;100,"－",SUM(N734:N740))</f>
        <v>－</v>
      </c>
      <c r="O741" s="6" t="str">
        <f t="shared" ref="O741:R741" si="373">IF(SUM(O734:O740)&gt;100,"－",SUM(O734:O740))</f>
        <v>－</v>
      </c>
      <c r="P741" s="6" t="str">
        <f t="shared" si="373"/>
        <v>－</v>
      </c>
      <c r="Q741" s="6" t="str">
        <f t="shared" si="373"/>
        <v>－</v>
      </c>
      <c r="R741" s="6" t="str">
        <f t="shared" si="373"/>
        <v>－</v>
      </c>
      <c r="S741" s="6" t="str">
        <f t="shared" ref="S741" si="374">IF(SUM(S734:S740)&gt;100,"－",SUM(S734:S740))</f>
        <v>－</v>
      </c>
      <c r="T741" s="16"/>
      <c r="V741" s="30" t="s">
        <v>1</v>
      </c>
      <c r="W741" s="21"/>
      <c r="X741" s="21"/>
      <c r="Y741" s="21"/>
      <c r="Z741" s="21"/>
      <c r="AA741" s="21"/>
      <c r="AB741" s="31">
        <f t="shared" ref="AB741:AD741" si="375">SUM(AB734:AB740)</f>
        <v>1204</v>
      </c>
      <c r="AC741" s="31">
        <f t="shared" si="375"/>
        <v>728</v>
      </c>
      <c r="AD741" s="51">
        <f t="shared" si="375"/>
        <v>804</v>
      </c>
      <c r="AE741" s="86" t="str">
        <f>IF(SUM(AE734:AE740)&gt;100,"－",SUM(AE734:AE740))</f>
        <v>－</v>
      </c>
      <c r="AF741" s="6" t="str">
        <f t="shared" ref="AF741:AG741" si="376">IF(SUM(AF734:AF740)&gt;100,"－",SUM(AF734:AF740))</f>
        <v>－</v>
      </c>
      <c r="AG741" s="6" t="str">
        <f t="shared" si="376"/>
        <v>－</v>
      </c>
    </row>
    <row r="742" spans="1:33" ht="15" customHeight="1" x14ac:dyDescent="0.2">
      <c r="B742" s="15"/>
      <c r="V742" s="15"/>
    </row>
    <row r="743" spans="1:33" ht="15" customHeight="1" x14ac:dyDescent="0.2">
      <c r="A743" s="1" t="s">
        <v>694</v>
      </c>
      <c r="B743" s="15"/>
      <c r="V743" s="15"/>
    </row>
    <row r="744" spans="1:33" ht="13.75" customHeight="1" x14ac:dyDescent="0.2">
      <c r="B744" s="47"/>
      <c r="C744" s="25"/>
      <c r="D744" s="25"/>
      <c r="E744" s="25"/>
      <c r="F744" s="242"/>
      <c r="G744" s="243"/>
      <c r="H744" s="66" t="s">
        <v>2</v>
      </c>
      <c r="I744" s="66"/>
      <c r="J744" s="243"/>
      <c r="K744" s="243"/>
      <c r="L744" s="244"/>
      <c r="M744" s="243"/>
      <c r="N744" s="66" t="s">
        <v>3</v>
      </c>
      <c r="O744" s="66"/>
      <c r="P744" s="243"/>
      <c r="Q744" s="245"/>
      <c r="V744" s="47"/>
      <c r="W744" s="25"/>
      <c r="X744" s="25"/>
      <c r="Y744" s="25"/>
      <c r="Z744" s="60"/>
      <c r="AA744" s="63" t="s">
        <v>2</v>
      </c>
      <c r="AB744" s="66"/>
      <c r="AC744" s="82"/>
      <c r="AD744" s="63" t="s">
        <v>3</v>
      </c>
      <c r="AE744" s="64"/>
    </row>
    <row r="745" spans="1:33" ht="22.75" customHeight="1" x14ac:dyDescent="0.2">
      <c r="B745" s="26"/>
      <c r="E745" s="56"/>
      <c r="F745" s="73" t="s">
        <v>356</v>
      </c>
      <c r="G745" s="73" t="s">
        <v>170</v>
      </c>
      <c r="H745" s="73" t="s">
        <v>171</v>
      </c>
      <c r="I745" s="73" t="s">
        <v>357</v>
      </c>
      <c r="J745" s="78" t="s">
        <v>173</v>
      </c>
      <c r="K745" s="73" t="s">
        <v>500</v>
      </c>
      <c r="L745" s="81" t="s">
        <v>356</v>
      </c>
      <c r="M745" s="73" t="s">
        <v>170</v>
      </c>
      <c r="N745" s="73" t="s">
        <v>171</v>
      </c>
      <c r="O745" s="73" t="s">
        <v>357</v>
      </c>
      <c r="P745" s="73" t="s">
        <v>173</v>
      </c>
      <c r="Q745" s="73" t="s">
        <v>500</v>
      </c>
      <c r="V745" s="26"/>
      <c r="Y745" s="56"/>
      <c r="Z745" s="73" t="s">
        <v>450</v>
      </c>
      <c r="AA745" s="73" t="s">
        <v>171</v>
      </c>
      <c r="AB745" s="78" t="s">
        <v>173</v>
      </c>
      <c r="AC745" s="81" t="s">
        <v>450</v>
      </c>
      <c r="AD745" s="73" t="s">
        <v>171</v>
      </c>
      <c r="AE745" s="73" t="s">
        <v>173</v>
      </c>
    </row>
    <row r="746" spans="1:33" ht="12" customHeight="1" x14ac:dyDescent="0.2">
      <c r="B746" s="27"/>
      <c r="C746" s="28"/>
      <c r="D746" s="28"/>
      <c r="E746" s="57"/>
      <c r="F746" s="29"/>
      <c r="G746" s="29"/>
      <c r="H746" s="29"/>
      <c r="I746" s="29"/>
      <c r="J746" s="49"/>
      <c r="K746" s="29"/>
      <c r="L746" s="83">
        <f t="shared" ref="L746:Q746" si="377">F$13</f>
        <v>1352</v>
      </c>
      <c r="M746" s="2">
        <f t="shared" si="377"/>
        <v>735</v>
      </c>
      <c r="N746" s="2">
        <f t="shared" si="377"/>
        <v>617</v>
      </c>
      <c r="O746" s="2">
        <f t="shared" si="377"/>
        <v>856</v>
      </c>
      <c r="P746" s="2">
        <f t="shared" si="377"/>
        <v>747</v>
      </c>
      <c r="Q746" s="2">
        <f t="shared" si="377"/>
        <v>844</v>
      </c>
      <c r="V746" s="27"/>
      <c r="W746" s="28"/>
      <c r="X746" s="28"/>
      <c r="Y746" s="57"/>
      <c r="Z746" s="29"/>
      <c r="AA746" s="29"/>
      <c r="AB746" s="49"/>
      <c r="AC746" s="83">
        <f>Q746</f>
        <v>844</v>
      </c>
      <c r="AD746" s="2">
        <f>N746</f>
        <v>617</v>
      </c>
      <c r="AE746" s="2">
        <f>P746</f>
        <v>747</v>
      </c>
    </row>
    <row r="747" spans="1:33" ht="15" customHeight="1" x14ac:dyDescent="0.2">
      <c r="B747" s="26" t="s">
        <v>306</v>
      </c>
      <c r="F747" s="8">
        <v>164</v>
      </c>
      <c r="G747" s="8">
        <v>12</v>
      </c>
      <c r="H747" s="8">
        <v>152</v>
      </c>
      <c r="I747" s="8">
        <v>0</v>
      </c>
      <c r="J747" s="50">
        <v>0</v>
      </c>
      <c r="K747" s="8">
        <v>12</v>
      </c>
      <c r="L747" s="85">
        <f>F747/L$746*100</f>
        <v>12.1301775147929</v>
      </c>
      <c r="M747" s="17">
        <f t="shared" ref="M747:Q752" si="378">G747/M$746*100</f>
        <v>1.6326530612244898</v>
      </c>
      <c r="N747" s="4">
        <f t="shared" si="378"/>
        <v>24.635332252836303</v>
      </c>
      <c r="O747" s="4">
        <f t="shared" si="378"/>
        <v>0</v>
      </c>
      <c r="P747" s="4">
        <f t="shared" si="378"/>
        <v>0</v>
      </c>
      <c r="Q747" s="4">
        <f t="shared" si="378"/>
        <v>1.4218009478672986</v>
      </c>
      <c r="V747" s="26" t="s">
        <v>306</v>
      </c>
      <c r="Z747" s="8">
        <f>K747</f>
        <v>12</v>
      </c>
      <c r="AA747" s="8">
        <f t="shared" ref="AA747:AA752" si="379">H747</f>
        <v>152</v>
      </c>
      <c r="AB747" s="50">
        <f t="shared" ref="AB747:AB752" si="380">J747</f>
        <v>0</v>
      </c>
      <c r="AC747" s="85">
        <f>Q747</f>
        <v>1.4218009478672986</v>
      </c>
      <c r="AD747" s="4">
        <f>N747</f>
        <v>24.635332252836303</v>
      </c>
      <c r="AE747" s="4">
        <f>P747</f>
        <v>0</v>
      </c>
    </row>
    <row r="748" spans="1:33" ht="15" customHeight="1" x14ac:dyDescent="0.2">
      <c r="B748" s="26" t="s">
        <v>216</v>
      </c>
      <c r="F748" s="8">
        <v>440</v>
      </c>
      <c r="G748" s="8">
        <v>203</v>
      </c>
      <c r="H748" s="8">
        <v>237</v>
      </c>
      <c r="I748" s="8">
        <v>0</v>
      </c>
      <c r="J748" s="50">
        <v>0</v>
      </c>
      <c r="K748" s="8">
        <v>203</v>
      </c>
      <c r="L748" s="85">
        <f t="shared" ref="L748:L752" si="381">F748/L$746*100</f>
        <v>32.544378698224854</v>
      </c>
      <c r="M748" s="17">
        <f t="shared" si="378"/>
        <v>27.61904761904762</v>
      </c>
      <c r="N748" s="4">
        <f t="shared" si="378"/>
        <v>38.411669367909241</v>
      </c>
      <c r="O748" s="4">
        <f t="shared" si="378"/>
        <v>0</v>
      </c>
      <c r="P748" s="4">
        <f t="shared" si="378"/>
        <v>0</v>
      </c>
      <c r="Q748" s="4">
        <f t="shared" si="378"/>
        <v>24.052132701421801</v>
      </c>
      <c r="V748" s="26" t="s">
        <v>216</v>
      </c>
      <c r="Z748" s="8">
        <f t="shared" ref="Z748:Z752" si="382">K748</f>
        <v>203</v>
      </c>
      <c r="AA748" s="8">
        <f t="shared" si="379"/>
        <v>237</v>
      </c>
      <c r="AB748" s="50">
        <f t="shared" si="380"/>
        <v>0</v>
      </c>
      <c r="AC748" s="85">
        <f t="shared" ref="AC748:AC752" si="383">Q748</f>
        <v>24.052132701421801</v>
      </c>
      <c r="AD748" s="4">
        <f t="shared" ref="AD748:AD752" si="384">N748</f>
        <v>38.411669367909241</v>
      </c>
      <c r="AE748" s="4">
        <f t="shared" ref="AE748:AE752" si="385">P748</f>
        <v>0</v>
      </c>
    </row>
    <row r="749" spans="1:33" ht="15" customHeight="1" x14ac:dyDescent="0.2">
      <c r="B749" s="26" t="s">
        <v>217</v>
      </c>
      <c r="F749" s="8">
        <v>546</v>
      </c>
      <c r="G749" s="8">
        <v>422</v>
      </c>
      <c r="H749" s="8">
        <v>124</v>
      </c>
      <c r="I749" s="8">
        <v>606</v>
      </c>
      <c r="J749" s="50">
        <v>515</v>
      </c>
      <c r="K749" s="8">
        <v>513</v>
      </c>
      <c r="L749" s="85">
        <f t="shared" si="381"/>
        <v>40.384615384615387</v>
      </c>
      <c r="M749" s="17">
        <f t="shared" si="378"/>
        <v>57.414965986394563</v>
      </c>
      <c r="N749" s="4">
        <f t="shared" si="378"/>
        <v>20.097244732576986</v>
      </c>
      <c r="O749" s="4">
        <f t="shared" si="378"/>
        <v>70.794392523364493</v>
      </c>
      <c r="P749" s="4">
        <f t="shared" si="378"/>
        <v>68.942436412315928</v>
      </c>
      <c r="Q749" s="4">
        <f t="shared" si="378"/>
        <v>60.78199052132701</v>
      </c>
      <c r="V749" s="26" t="s">
        <v>217</v>
      </c>
      <c r="Z749" s="8">
        <f t="shared" si="382"/>
        <v>513</v>
      </c>
      <c r="AA749" s="8">
        <f t="shared" si="379"/>
        <v>124</v>
      </c>
      <c r="AB749" s="50">
        <f t="shared" si="380"/>
        <v>515</v>
      </c>
      <c r="AC749" s="85">
        <f t="shared" si="383"/>
        <v>60.78199052132701</v>
      </c>
      <c r="AD749" s="4">
        <f t="shared" si="384"/>
        <v>20.097244732576986</v>
      </c>
      <c r="AE749" s="4">
        <f t="shared" si="385"/>
        <v>68.942436412315928</v>
      </c>
    </row>
    <row r="750" spans="1:33" ht="15" customHeight="1" x14ac:dyDescent="0.2">
      <c r="B750" s="26" t="s">
        <v>218</v>
      </c>
      <c r="F750" s="8">
        <v>32</v>
      </c>
      <c r="G750" s="8">
        <v>23</v>
      </c>
      <c r="H750" s="8">
        <v>9</v>
      </c>
      <c r="I750" s="8">
        <v>124</v>
      </c>
      <c r="J750" s="50">
        <v>117</v>
      </c>
      <c r="K750" s="8">
        <v>30</v>
      </c>
      <c r="L750" s="85">
        <f t="shared" si="381"/>
        <v>2.3668639053254439</v>
      </c>
      <c r="M750" s="17">
        <f t="shared" si="378"/>
        <v>3.1292517006802725</v>
      </c>
      <c r="N750" s="4">
        <f t="shared" si="378"/>
        <v>1.4586709886547813</v>
      </c>
      <c r="O750" s="4">
        <f t="shared" si="378"/>
        <v>14.485981308411214</v>
      </c>
      <c r="P750" s="4">
        <f t="shared" si="378"/>
        <v>15.66265060240964</v>
      </c>
      <c r="Q750" s="4">
        <f t="shared" si="378"/>
        <v>3.5545023696682465</v>
      </c>
      <c r="V750" s="26" t="s">
        <v>218</v>
      </c>
      <c r="Z750" s="8">
        <f t="shared" si="382"/>
        <v>30</v>
      </c>
      <c r="AA750" s="8">
        <f t="shared" si="379"/>
        <v>9</v>
      </c>
      <c r="AB750" s="50">
        <f t="shared" si="380"/>
        <v>117</v>
      </c>
      <c r="AC750" s="85">
        <f t="shared" si="383"/>
        <v>3.5545023696682465</v>
      </c>
      <c r="AD750" s="4">
        <f t="shared" si="384"/>
        <v>1.4586709886547813</v>
      </c>
      <c r="AE750" s="4">
        <f t="shared" si="385"/>
        <v>15.66265060240964</v>
      </c>
    </row>
    <row r="751" spans="1:33" ht="15" customHeight="1" x14ac:dyDescent="0.2">
      <c r="B751" s="26" t="s">
        <v>219</v>
      </c>
      <c r="F751" s="8">
        <v>60</v>
      </c>
      <c r="G751" s="8">
        <v>42</v>
      </c>
      <c r="H751" s="8">
        <v>18</v>
      </c>
      <c r="I751" s="8">
        <v>69</v>
      </c>
      <c r="J751" s="50">
        <v>62</v>
      </c>
      <c r="K751" s="8">
        <v>49</v>
      </c>
      <c r="L751" s="85">
        <f t="shared" si="381"/>
        <v>4.4378698224852071</v>
      </c>
      <c r="M751" s="17">
        <f t="shared" si="378"/>
        <v>5.7142857142857144</v>
      </c>
      <c r="N751" s="4">
        <f t="shared" si="378"/>
        <v>2.9173419773095626</v>
      </c>
      <c r="O751" s="4">
        <f t="shared" si="378"/>
        <v>8.0607476635514015</v>
      </c>
      <c r="P751" s="4">
        <f t="shared" si="378"/>
        <v>8.2998661311914326</v>
      </c>
      <c r="Q751" s="4">
        <f t="shared" si="378"/>
        <v>5.8056872037914697</v>
      </c>
      <c r="V751" s="26" t="s">
        <v>219</v>
      </c>
      <c r="Z751" s="8">
        <f t="shared" si="382"/>
        <v>49</v>
      </c>
      <c r="AA751" s="8">
        <f t="shared" si="379"/>
        <v>18</v>
      </c>
      <c r="AB751" s="50">
        <f t="shared" si="380"/>
        <v>62</v>
      </c>
      <c r="AC751" s="85">
        <f t="shared" si="383"/>
        <v>5.8056872037914697</v>
      </c>
      <c r="AD751" s="4">
        <f t="shared" si="384"/>
        <v>2.9173419773095626</v>
      </c>
      <c r="AE751" s="4">
        <f t="shared" si="385"/>
        <v>8.2998661311914326</v>
      </c>
    </row>
    <row r="752" spans="1:33" ht="15" customHeight="1" x14ac:dyDescent="0.2">
      <c r="B752" s="27" t="s">
        <v>128</v>
      </c>
      <c r="C752" s="28"/>
      <c r="D752" s="28"/>
      <c r="E752" s="28"/>
      <c r="F752" s="9">
        <v>110</v>
      </c>
      <c r="G752" s="9">
        <v>33</v>
      </c>
      <c r="H752" s="9">
        <v>77</v>
      </c>
      <c r="I752" s="9">
        <v>57</v>
      </c>
      <c r="J752" s="55">
        <v>53</v>
      </c>
      <c r="K752" s="9">
        <v>37</v>
      </c>
      <c r="L752" s="87">
        <f t="shared" si="381"/>
        <v>8.1360946745562135</v>
      </c>
      <c r="M752" s="19">
        <f t="shared" si="378"/>
        <v>4.4897959183673466</v>
      </c>
      <c r="N752" s="5">
        <f t="shared" si="378"/>
        <v>12.479740680713128</v>
      </c>
      <c r="O752" s="5">
        <f t="shared" si="378"/>
        <v>6.6588785046728969</v>
      </c>
      <c r="P752" s="5">
        <f t="shared" si="378"/>
        <v>7.0950468540829981</v>
      </c>
      <c r="Q752" s="5">
        <f t="shared" si="378"/>
        <v>4.3838862559241711</v>
      </c>
      <c r="V752" s="27" t="s">
        <v>128</v>
      </c>
      <c r="W752" s="28"/>
      <c r="X752" s="28"/>
      <c r="Y752" s="28"/>
      <c r="Z752" s="9">
        <f t="shared" si="382"/>
        <v>37</v>
      </c>
      <c r="AA752" s="9">
        <f t="shared" si="379"/>
        <v>77</v>
      </c>
      <c r="AB752" s="55">
        <f t="shared" si="380"/>
        <v>53</v>
      </c>
      <c r="AC752" s="87">
        <f t="shared" si="383"/>
        <v>4.3838862559241711</v>
      </c>
      <c r="AD752" s="5">
        <f t="shared" si="384"/>
        <v>12.479740680713128</v>
      </c>
      <c r="AE752" s="5">
        <f t="shared" si="385"/>
        <v>7.0950468540829981</v>
      </c>
    </row>
    <row r="753" spans="1:36" ht="15" customHeight="1" x14ac:dyDescent="0.2">
      <c r="B753" s="30" t="s">
        <v>1</v>
      </c>
      <c r="C753" s="21"/>
      <c r="D753" s="21"/>
      <c r="E753" s="22"/>
      <c r="F753" s="31">
        <f t="shared" ref="F753:K753" si="386">SUM(F747:F752)</f>
        <v>1352</v>
      </c>
      <c r="G753" s="31">
        <f t="shared" si="386"/>
        <v>735</v>
      </c>
      <c r="H753" s="31">
        <f t="shared" si="386"/>
        <v>617</v>
      </c>
      <c r="I753" s="31">
        <f t="shared" si="386"/>
        <v>856</v>
      </c>
      <c r="J753" s="51">
        <f t="shared" si="386"/>
        <v>747</v>
      </c>
      <c r="K753" s="31">
        <f t="shared" si="386"/>
        <v>844</v>
      </c>
      <c r="L753" s="86">
        <f t="shared" ref="L753:Q753" si="387">SUM(L747:L752)</f>
        <v>100.00000000000001</v>
      </c>
      <c r="M753" s="18">
        <f t="shared" si="387"/>
        <v>100</v>
      </c>
      <c r="N753" s="6">
        <f t="shared" si="387"/>
        <v>100</v>
      </c>
      <c r="O753" s="6">
        <f t="shared" si="387"/>
        <v>100</v>
      </c>
      <c r="P753" s="6">
        <f t="shared" si="387"/>
        <v>100</v>
      </c>
      <c r="Q753" s="6">
        <f t="shared" si="387"/>
        <v>99.999999999999986</v>
      </c>
      <c r="V753" s="30" t="s">
        <v>1</v>
      </c>
      <c r="W753" s="21"/>
      <c r="X753" s="21"/>
      <c r="Y753" s="22"/>
      <c r="Z753" s="31">
        <f t="shared" ref="Z753:AE753" si="388">SUM(Z747:Z752)</f>
        <v>844</v>
      </c>
      <c r="AA753" s="31">
        <f t="shared" si="388"/>
        <v>617</v>
      </c>
      <c r="AB753" s="51">
        <f t="shared" si="388"/>
        <v>747</v>
      </c>
      <c r="AC753" s="86">
        <f t="shared" si="388"/>
        <v>99.999999999999986</v>
      </c>
      <c r="AD753" s="6">
        <f t="shared" si="388"/>
        <v>100</v>
      </c>
      <c r="AE753" s="6">
        <f t="shared" si="388"/>
        <v>100</v>
      </c>
    </row>
    <row r="754" spans="1:36" ht="15" customHeight="1" x14ac:dyDescent="0.2">
      <c r="B754" s="30" t="s">
        <v>220</v>
      </c>
      <c r="C754" s="21"/>
      <c r="D754" s="21"/>
      <c r="E754" s="22"/>
      <c r="F754" s="32">
        <v>17.728911433172279</v>
      </c>
      <c r="G754" s="32">
        <v>19.582571225071259</v>
      </c>
      <c r="H754" s="32">
        <v>15.319153703703709</v>
      </c>
      <c r="I754" s="32">
        <v>21.739237797246545</v>
      </c>
      <c r="J754" s="32">
        <v>21.930361671469775</v>
      </c>
      <c r="K754" s="32">
        <v>19.698816604708817</v>
      </c>
      <c r="V754" s="30" t="s">
        <v>220</v>
      </c>
      <c r="W754" s="21"/>
      <c r="X754" s="21"/>
      <c r="Y754" s="22"/>
      <c r="Z754" s="32">
        <f>K754</f>
        <v>19.698816604708817</v>
      </c>
      <c r="AA754" s="32">
        <f>H754</f>
        <v>15.319153703703709</v>
      </c>
      <c r="AB754" s="32">
        <f>J754</f>
        <v>21.930361671469775</v>
      </c>
    </row>
    <row r="755" spans="1:36" ht="15" customHeight="1" x14ac:dyDescent="0.2">
      <c r="B755" s="30" t="s">
        <v>221</v>
      </c>
      <c r="C755" s="21"/>
      <c r="D755" s="21"/>
      <c r="E755" s="22"/>
      <c r="F755" s="54">
        <v>80</v>
      </c>
      <c r="G755" s="54">
        <v>80</v>
      </c>
      <c r="H755" s="54">
        <v>70</v>
      </c>
      <c r="I755" s="54">
        <v>70.92</v>
      </c>
      <c r="J755" s="54">
        <v>70.92</v>
      </c>
      <c r="K755" s="54">
        <v>80</v>
      </c>
      <c r="V755" s="30" t="s">
        <v>221</v>
      </c>
      <c r="W755" s="21"/>
      <c r="X755" s="21"/>
      <c r="Y755" s="22"/>
      <c r="Z755" s="54">
        <f t="shared" ref="Z755:Z756" si="389">K755</f>
        <v>80</v>
      </c>
      <c r="AA755" s="54">
        <f>H755</f>
        <v>70</v>
      </c>
      <c r="AB755" s="54">
        <f>J755</f>
        <v>70.92</v>
      </c>
    </row>
    <row r="756" spans="1:36" ht="15" customHeight="1" x14ac:dyDescent="0.2">
      <c r="B756" s="30" t="s">
        <v>222</v>
      </c>
      <c r="C756" s="21"/>
      <c r="D756" s="21"/>
      <c r="E756" s="22"/>
      <c r="F756" s="54">
        <v>5</v>
      </c>
      <c r="G756" s="54">
        <v>9.34</v>
      </c>
      <c r="H756" s="54">
        <v>5</v>
      </c>
      <c r="I756" s="54">
        <v>18</v>
      </c>
      <c r="J756" s="54">
        <v>18</v>
      </c>
      <c r="K756" s="54">
        <v>9.34</v>
      </c>
      <c r="V756" s="30" t="s">
        <v>222</v>
      </c>
      <c r="W756" s="21"/>
      <c r="X756" s="21"/>
      <c r="Y756" s="22"/>
      <c r="Z756" s="54">
        <f t="shared" si="389"/>
        <v>9.34</v>
      </c>
      <c r="AA756" s="54">
        <f>H756</f>
        <v>5</v>
      </c>
      <c r="AB756" s="54">
        <f>J756</f>
        <v>18</v>
      </c>
    </row>
    <row r="757" spans="1:36" ht="15" customHeight="1" x14ac:dyDescent="0.2">
      <c r="B757" s="45"/>
      <c r="C757" s="36"/>
      <c r="D757" s="36"/>
      <c r="E757" s="36"/>
      <c r="F757" s="41"/>
      <c r="I757" s="41"/>
      <c r="K757" s="41"/>
      <c r="M757" s="41"/>
      <c r="P757" s="41"/>
      <c r="Q757" s="41"/>
      <c r="V757" s="45"/>
      <c r="W757" s="36"/>
      <c r="X757" s="36"/>
      <c r="Y757" s="36"/>
      <c r="Z757" s="41"/>
      <c r="AE757" s="41"/>
      <c r="AG757" s="158"/>
      <c r="AH757" s="158"/>
      <c r="AI757" s="158"/>
      <c r="AJ757" s="158"/>
    </row>
    <row r="758" spans="1:36" ht="15" customHeight="1" x14ac:dyDescent="0.2">
      <c r="A758" s="1" t="s">
        <v>695</v>
      </c>
      <c r="B758" s="15"/>
      <c r="V758" s="15"/>
      <c r="AG758" s="158"/>
      <c r="AH758" s="158"/>
      <c r="AI758" s="158"/>
      <c r="AJ758" s="158"/>
    </row>
    <row r="759" spans="1:36" ht="13.75" customHeight="1" x14ac:dyDescent="0.2">
      <c r="B759" s="47"/>
      <c r="C759" s="25"/>
      <c r="D759" s="25"/>
      <c r="E759" s="25"/>
      <c r="F759" s="242"/>
      <c r="G759" s="243"/>
      <c r="H759" s="66" t="s">
        <v>2</v>
      </c>
      <c r="I759" s="66"/>
      <c r="J759" s="243"/>
      <c r="K759" s="243"/>
      <c r="L759" s="244"/>
      <c r="M759" s="243"/>
      <c r="N759" s="66" t="s">
        <v>3</v>
      </c>
      <c r="O759" s="66"/>
      <c r="P759" s="243"/>
      <c r="Q759" s="245"/>
      <c r="V759" s="47"/>
      <c r="W759" s="25"/>
      <c r="X759" s="25"/>
      <c r="Y759" s="25"/>
      <c r="Z759" s="60"/>
      <c r="AA759" s="63" t="s">
        <v>2</v>
      </c>
      <c r="AB759" s="66"/>
      <c r="AC759" s="82"/>
      <c r="AD759" s="63" t="s">
        <v>3</v>
      </c>
      <c r="AE759" s="64"/>
      <c r="AG759" s="158"/>
      <c r="AH759" s="158"/>
      <c r="AI759" s="158"/>
      <c r="AJ759" s="158"/>
    </row>
    <row r="760" spans="1:36" ht="22.75" customHeight="1" x14ac:dyDescent="0.2">
      <c r="B760" s="26"/>
      <c r="E760" s="56"/>
      <c r="F760" s="73" t="s">
        <v>356</v>
      </c>
      <c r="G760" s="73" t="s">
        <v>170</v>
      </c>
      <c r="H760" s="73" t="s">
        <v>171</v>
      </c>
      <c r="I760" s="73" t="s">
        <v>357</v>
      </c>
      <c r="J760" s="78" t="s">
        <v>173</v>
      </c>
      <c r="K760" s="73" t="s">
        <v>500</v>
      </c>
      <c r="L760" s="81" t="s">
        <v>356</v>
      </c>
      <c r="M760" s="73" t="s">
        <v>170</v>
      </c>
      <c r="N760" s="73" t="s">
        <v>171</v>
      </c>
      <c r="O760" s="73" t="s">
        <v>357</v>
      </c>
      <c r="P760" s="73" t="s">
        <v>173</v>
      </c>
      <c r="Q760" s="73" t="s">
        <v>500</v>
      </c>
      <c r="V760" s="26"/>
      <c r="Y760" s="56"/>
      <c r="Z760" s="73" t="s">
        <v>450</v>
      </c>
      <c r="AA760" s="73" t="s">
        <v>171</v>
      </c>
      <c r="AB760" s="78" t="s">
        <v>173</v>
      </c>
      <c r="AC760" s="81" t="s">
        <v>450</v>
      </c>
      <c r="AD760" s="73" t="s">
        <v>171</v>
      </c>
      <c r="AE760" s="73" t="s">
        <v>173</v>
      </c>
    </row>
    <row r="761" spans="1:36" ht="12" customHeight="1" x14ac:dyDescent="0.2">
      <c r="B761" s="27"/>
      <c r="C761" s="28"/>
      <c r="D761" s="28"/>
      <c r="E761" s="57"/>
      <c r="F761" s="29"/>
      <c r="G761" s="29"/>
      <c r="H761" s="29"/>
      <c r="I761" s="29"/>
      <c r="J761" s="49"/>
      <c r="K761" s="29"/>
      <c r="L761" s="83">
        <f t="shared" ref="L761:Q761" si="390">F$772</f>
        <v>1352</v>
      </c>
      <c r="M761" s="2">
        <f t="shared" si="390"/>
        <v>735</v>
      </c>
      <c r="N761" s="2">
        <f t="shared" si="390"/>
        <v>617</v>
      </c>
      <c r="O761" s="2">
        <f t="shared" si="390"/>
        <v>856</v>
      </c>
      <c r="P761" s="2">
        <f t="shared" si="390"/>
        <v>747</v>
      </c>
      <c r="Q761" s="2">
        <f t="shared" si="390"/>
        <v>844</v>
      </c>
      <c r="V761" s="27"/>
      <c r="W761" s="28"/>
      <c r="X761" s="28"/>
      <c r="Y761" s="57"/>
      <c r="Z761" s="29"/>
      <c r="AA761" s="29"/>
      <c r="AB761" s="49"/>
      <c r="AC761" s="83">
        <f>Q761</f>
        <v>844</v>
      </c>
      <c r="AD761" s="2">
        <f>N761</f>
        <v>617</v>
      </c>
      <c r="AE761" s="2">
        <f>P761</f>
        <v>747</v>
      </c>
    </row>
    <row r="762" spans="1:36" ht="15" customHeight="1" x14ac:dyDescent="0.2">
      <c r="B762" s="26" t="s">
        <v>249</v>
      </c>
      <c r="F762" s="7">
        <v>106</v>
      </c>
      <c r="G762" s="7">
        <v>9</v>
      </c>
      <c r="H762" s="7">
        <v>97</v>
      </c>
      <c r="I762" s="7">
        <v>21</v>
      </c>
      <c r="J762" s="79">
        <v>21</v>
      </c>
      <c r="K762" s="7">
        <v>9</v>
      </c>
      <c r="L762" s="84">
        <f t="shared" ref="L762:L771" si="391">F762/L$761*100</f>
        <v>7.840236686390532</v>
      </c>
      <c r="M762" s="75">
        <f t="shared" ref="M762:M771" si="392">G762/M$761*100</f>
        <v>1.2244897959183674</v>
      </c>
      <c r="N762" s="3">
        <f t="shared" ref="N762:N771" si="393">H762/N$761*100</f>
        <v>15.721231766612643</v>
      </c>
      <c r="O762" s="3">
        <f t="shared" ref="O762:O771" si="394">I762/O$761*100</f>
        <v>2.4532710280373831</v>
      </c>
      <c r="P762" s="3">
        <f t="shared" ref="P762:P771" si="395">J762/P$761*100</f>
        <v>2.8112449799196786</v>
      </c>
      <c r="Q762" s="3">
        <f t="shared" ref="Q762:Q771" si="396">K762/Q$761*100</f>
        <v>1.066350710900474</v>
      </c>
      <c r="V762" s="26" t="s">
        <v>249</v>
      </c>
      <c r="Z762" s="7">
        <f>K762</f>
        <v>9</v>
      </c>
      <c r="AA762" s="7">
        <f t="shared" ref="AA762:AA771" si="397">H762</f>
        <v>97</v>
      </c>
      <c r="AB762" s="79">
        <f t="shared" ref="AB762:AB771" si="398">J762</f>
        <v>21</v>
      </c>
      <c r="AC762" s="84">
        <f>Q762</f>
        <v>1.066350710900474</v>
      </c>
      <c r="AD762" s="3">
        <f>N762</f>
        <v>15.721231766612643</v>
      </c>
      <c r="AE762" s="3">
        <f>P762</f>
        <v>2.8112449799196786</v>
      </c>
    </row>
    <row r="763" spans="1:36" ht="15" customHeight="1" x14ac:dyDescent="0.2">
      <c r="B763" s="26" t="s">
        <v>251</v>
      </c>
      <c r="F763" s="8">
        <v>119</v>
      </c>
      <c r="G763" s="8">
        <v>12</v>
      </c>
      <c r="H763" s="8">
        <v>107</v>
      </c>
      <c r="I763" s="8">
        <v>61</v>
      </c>
      <c r="J763" s="50">
        <v>58</v>
      </c>
      <c r="K763" s="8">
        <v>15</v>
      </c>
      <c r="L763" s="85">
        <f t="shared" si="391"/>
        <v>8.8017751479289945</v>
      </c>
      <c r="M763" s="17">
        <f t="shared" si="392"/>
        <v>1.6326530612244898</v>
      </c>
      <c r="N763" s="4">
        <f t="shared" si="393"/>
        <v>17.341977309562399</v>
      </c>
      <c r="O763" s="4">
        <f t="shared" si="394"/>
        <v>7.1261682242990645</v>
      </c>
      <c r="P763" s="4">
        <f t="shared" si="395"/>
        <v>7.7643908969210171</v>
      </c>
      <c r="Q763" s="4">
        <f t="shared" si="396"/>
        <v>1.7772511848341233</v>
      </c>
      <c r="V763" s="26" t="s">
        <v>251</v>
      </c>
      <c r="Z763" s="8">
        <f t="shared" ref="Z763:Z771" si="399">K763</f>
        <v>15</v>
      </c>
      <c r="AA763" s="8">
        <f t="shared" si="397"/>
        <v>107</v>
      </c>
      <c r="AB763" s="50">
        <f t="shared" si="398"/>
        <v>58</v>
      </c>
      <c r="AC763" s="85">
        <f t="shared" ref="AC763:AC771" si="400">Q763</f>
        <v>1.7772511848341233</v>
      </c>
      <c r="AD763" s="4">
        <f t="shared" ref="AD763:AD771" si="401">N763</f>
        <v>17.341977309562399</v>
      </c>
      <c r="AE763" s="4">
        <f t="shared" ref="AE763:AE771" si="402">P763</f>
        <v>7.7643908969210171</v>
      </c>
    </row>
    <row r="764" spans="1:36" ht="15" customHeight="1" x14ac:dyDescent="0.2">
      <c r="B764" s="26" t="s">
        <v>252</v>
      </c>
      <c r="F764" s="8">
        <v>91</v>
      </c>
      <c r="G764" s="8">
        <v>18</v>
      </c>
      <c r="H764" s="8">
        <v>73</v>
      </c>
      <c r="I764" s="8">
        <v>121</v>
      </c>
      <c r="J764" s="50">
        <v>113</v>
      </c>
      <c r="K764" s="8">
        <v>26</v>
      </c>
      <c r="L764" s="85">
        <f t="shared" si="391"/>
        <v>6.7307692307692308</v>
      </c>
      <c r="M764" s="17">
        <f t="shared" si="392"/>
        <v>2.4489795918367347</v>
      </c>
      <c r="N764" s="4">
        <f t="shared" si="393"/>
        <v>11.831442463533225</v>
      </c>
      <c r="O764" s="4">
        <f t="shared" si="394"/>
        <v>14.135514018691589</v>
      </c>
      <c r="P764" s="4">
        <f t="shared" si="395"/>
        <v>15.127175368139223</v>
      </c>
      <c r="Q764" s="4">
        <f t="shared" si="396"/>
        <v>3.080568720379147</v>
      </c>
      <c r="V764" s="26" t="s">
        <v>252</v>
      </c>
      <c r="Z764" s="8">
        <f t="shared" si="399"/>
        <v>26</v>
      </c>
      <c r="AA764" s="8">
        <f t="shared" si="397"/>
        <v>73</v>
      </c>
      <c r="AB764" s="50">
        <f t="shared" si="398"/>
        <v>113</v>
      </c>
      <c r="AC764" s="85">
        <f t="shared" si="400"/>
        <v>3.080568720379147</v>
      </c>
      <c r="AD764" s="4">
        <f t="shared" si="401"/>
        <v>11.831442463533225</v>
      </c>
      <c r="AE764" s="4">
        <f t="shared" si="402"/>
        <v>15.127175368139223</v>
      </c>
    </row>
    <row r="765" spans="1:36" ht="15" customHeight="1" x14ac:dyDescent="0.2">
      <c r="B765" s="26" t="s">
        <v>253</v>
      </c>
      <c r="F765" s="8">
        <v>95</v>
      </c>
      <c r="G765" s="8">
        <v>43</v>
      </c>
      <c r="H765" s="8">
        <v>52</v>
      </c>
      <c r="I765" s="8">
        <v>101</v>
      </c>
      <c r="J765" s="50">
        <v>91</v>
      </c>
      <c r="K765" s="8">
        <v>53</v>
      </c>
      <c r="L765" s="85">
        <f t="shared" si="391"/>
        <v>7.0266272189349106</v>
      </c>
      <c r="M765" s="17">
        <f t="shared" si="392"/>
        <v>5.850340136054422</v>
      </c>
      <c r="N765" s="4">
        <f t="shared" si="393"/>
        <v>8.4278768233387353</v>
      </c>
      <c r="O765" s="4">
        <f t="shared" si="394"/>
        <v>11.799065420560748</v>
      </c>
      <c r="P765" s="4">
        <f t="shared" si="395"/>
        <v>12.182061579651942</v>
      </c>
      <c r="Q765" s="4">
        <f t="shared" si="396"/>
        <v>6.2796208530805684</v>
      </c>
      <c r="V765" s="26" t="s">
        <v>253</v>
      </c>
      <c r="Z765" s="8">
        <f t="shared" si="399"/>
        <v>53</v>
      </c>
      <c r="AA765" s="8">
        <f t="shared" si="397"/>
        <v>52</v>
      </c>
      <c r="AB765" s="50">
        <f t="shared" si="398"/>
        <v>91</v>
      </c>
      <c r="AC765" s="85">
        <f t="shared" si="400"/>
        <v>6.2796208530805684</v>
      </c>
      <c r="AD765" s="4">
        <f t="shared" si="401"/>
        <v>8.4278768233387353</v>
      </c>
      <c r="AE765" s="4">
        <f t="shared" si="402"/>
        <v>12.182061579651942</v>
      </c>
    </row>
    <row r="766" spans="1:36" ht="15" customHeight="1" x14ac:dyDescent="0.2">
      <c r="B766" s="26" t="s">
        <v>254</v>
      </c>
      <c r="F766" s="8">
        <v>67</v>
      </c>
      <c r="G766" s="8">
        <v>51</v>
      </c>
      <c r="H766" s="8">
        <v>16</v>
      </c>
      <c r="I766" s="8">
        <v>91</v>
      </c>
      <c r="J766" s="50">
        <v>78</v>
      </c>
      <c r="K766" s="8">
        <v>64</v>
      </c>
      <c r="L766" s="85">
        <f t="shared" si="391"/>
        <v>4.9556213017751478</v>
      </c>
      <c r="M766" s="17">
        <f t="shared" si="392"/>
        <v>6.9387755102040813</v>
      </c>
      <c r="N766" s="4">
        <f t="shared" si="393"/>
        <v>2.5931928687196111</v>
      </c>
      <c r="O766" s="4">
        <f t="shared" si="394"/>
        <v>10.630841121495326</v>
      </c>
      <c r="P766" s="4">
        <f t="shared" si="395"/>
        <v>10.441767068273093</v>
      </c>
      <c r="Q766" s="4">
        <f t="shared" si="396"/>
        <v>7.5829383886255926</v>
      </c>
      <c r="V766" s="26" t="s">
        <v>254</v>
      </c>
      <c r="Z766" s="8">
        <f t="shared" si="399"/>
        <v>64</v>
      </c>
      <c r="AA766" s="8">
        <f t="shared" si="397"/>
        <v>16</v>
      </c>
      <c r="AB766" s="50">
        <f t="shared" si="398"/>
        <v>78</v>
      </c>
      <c r="AC766" s="85">
        <f t="shared" si="400"/>
        <v>7.5829383886255926</v>
      </c>
      <c r="AD766" s="4">
        <f t="shared" si="401"/>
        <v>2.5931928687196111</v>
      </c>
      <c r="AE766" s="4">
        <f t="shared" si="402"/>
        <v>10.441767068273093</v>
      </c>
    </row>
    <row r="767" spans="1:36" ht="15" customHeight="1" x14ac:dyDescent="0.2">
      <c r="B767" s="26" t="s">
        <v>255</v>
      </c>
      <c r="F767" s="8">
        <v>59</v>
      </c>
      <c r="G767" s="8">
        <v>48</v>
      </c>
      <c r="H767" s="8">
        <v>11</v>
      </c>
      <c r="I767" s="8">
        <v>85</v>
      </c>
      <c r="J767" s="50">
        <v>71</v>
      </c>
      <c r="K767" s="8">
        <v>62</v>
      </c>
      <c r="L767" s="85">
        <f t="shared" si="391"/>
        <v>4.3639053254437874</v>
      </c>
      <c r="M767" s="17">
        <f t="shared" si="392"/>
        <v>6.5306122448979593</v>
      </c>
      <c r="N767" s="4">
        <f t="shared" si="393"/>
        <v>1.7828200972447326</v>
      </c>
      <c r="O767" s="4">
        <f t="shared" si="394"/>
        <v>9.9299065420560737</v>
      </c>
      <c r="P767" s="4">
        <f t="shared" si="395"/>
        <v>9.5046854082998671</v>
      </c>
      <c r="Q767" s="4">
        <f t="shared" si="396"/>
        <v>7.3459715639810419</v>
      </c>
      <c r="V767" s="26" t="s">
        <v>255</v>
      </c>
      <c r="Z767" s="8">
        <f t="shared" si="399"/>
        <v>62</v>
      </c>
      <c r="AA767" s="8">
        <f t="shared" si="397"/>
        <v>11</v>
      </c>
      <c r="AB767" s="50">
        <f t="shared" si="398"/>
        <v>71</v>
      </c>
      <c r="AC767" s="85">
        <f t="shared" si="400"/>
        <v>7.3459715639810419</v>
      </c>
      <c r="AD767" s="4">
        <f t="shared" si="401"/>
        <v>1.7828200972447326</v>
      </c>
      <c r="AE767" s="4">
        <f t="shared" si="402"/>
        <v>9.5046854082998671</v>
      </c>
    </row>
    <row r="768" spans="1:36" ht="15" customHeight="1" x14ac:dyDescent="0.2">
      <c r="B768" s="26" t="s">
        <v>256</v>
      </c>
      <c r="F768" s="8">
        <v>92</v>
      </c>
      <c r="G768" s="8">
        <v>81</v>
      </c>
      <c r="H768" s="8">
        <v>11</v>
      </c>
      <c r="I768" s="8">
        <v>86</v>
      </c>
      <c r="J768" s="50">
        <v>71</v>
      </c>
      <c r="K768" s="8">
        <v>96</v>
      </c>
      <c r="L768" s="85">
        <f t="shared" si="391"/>
        <v>6.8047337278106506</v>
      </c>
      <c r="M768" s="17">
        <f t="shared" si="392"/>
        <v>11.020408163265307</v>
      </c>
      <c r="N768" s="4">
        <f t="shared" si="393"/>
        <v>1.7828200972447326</v>
      </c>
      <c r="O768" s="4">
        <f t="shared" si="394"/>
        <v>10.046728971962617</v>
      </c>
      <c r="P768" s="4">
        <f t="shared" si="395"/>
        <v>9.5046854082998671</v>
      </c>
      <c r="Q768" s="4">
        <f t="shared" si="396"/>
        <v>11.374407582938389</v>
      </c>
      <c r="V768" s="26" t="s">
        <v>256</v>
      </c>
      <c r="Z768" s="8">
        <f t="shared" si="399"/>
        <v>96</v>
      </c>
      <c r="AA768" s="8">
        <f t="shared" si="397"/>
        <v>11</v>
      </c>
      <c r="AB768" s="50">
        <f t="shared" si="398"/>
        <v>71</v>
      </c>
      <c r="AC768" s="85">
        <f t="shared" si="400"/>
        <v>11.374407582938389</v>
      </c>
      <c r="AD768" s="4">
        <f t="shared" si="401"/>
        <v>1.7828200972447326</v>
      </c>
      <c r="AE768" s="4">
        <f t="shared" si="402"/>
        <v>9.5046854082998671</v>
      </c>
    </row>
    <row r="769" spans="1:36" ht="15" customHeight="1" x14ac:dyDescent="0.2">
      <c r="B769" s="26" t="s">
        <v>257</v>
      </c>
      <c r="F769" s="8">
        <v>73</v>
      </c>
      <c r="G769" s="8">
        <v>67</v>
      </c>
      <c r="H769" s="8">
        <v>6</v>
      </c>
      <c r="I769" s="8">
        <v>17</v>
      </c>
      <c r="J769" s="50">
        <v>10</v>
      </c>
      <c r="K769" s="8">
        <v>74</v>
      </c>
      <c r="L769" s="85">
        <f t="shared" si="391"/>
        <v>5.3994082840236688</v>
      </c>
      <c r="M769" s="17">
        <f t="shared" si="392"/>
        <v>9.1156462585034017</v>
      </c>
      <c r="N769" s="4">
        <f t="shared" si="393"/>
        <v>0.97244732576985426</v>
      </c>
      <c r="O769" s="4">
        <f t="shared" si="394"/>
        <v>1.9859813084112148</v>
      </c>
      <c r="P769" s="4">
        <f t="shared" si="395"/>
        <v>1.3386880856760375</v>
      </c>
      <c r="Q769" s="4">
        <f t="shared" si="396"/>
        <v>8.7677725118483423</v>
      </c>
      <c r="V769" s="26" t="s">
        <v>257</v>
      </c>
      <c r="Z769" s="8">
        <f t="shared" si="399"/>
        <v>74</v>
      </c>
      <c r="AA769" s="8">
        <f t="shared" si="397"/>
        <v>6</v>
      </c>
      <c r="AB769" s="50">
        <f t="shared" si="398"/>
        <v>10</v>
      </c>
      <c r="AC769" s="85">
        <f t="shared" si="400"/>
        <v>8.7677725118483423</v>
      </c>
      <c r="AD769" s="4">
        <f t="shared" si="401"/>
        <v>0.97244732576985426</v>
      </c>
      <c r="AE769" s="4">
        <f t="shared" si="402"/>
        <v>1.3386880856760375</v>
      </c>
    </row>
    <row r="770" spans="1:36" ht="15" customHeight="1" x14ac:dyDescent="0.2">
      <c r="B770" s="26" t="s">
        <v>250</v>
      </c>
      <c r="F770" s="8">
        <v>220</v>
      </c>
      <c r="G770" s="8">
        <v>196</v>
      </c>
      <c r="H770" s="8">
        <v>24</v>
      </c>
      <c r="I770" s="8">
        <v>14</v>
      </c>
      <c r="J770" s="50">
        <v>8</v>
      </c>
      <c r="K770" s="8">
        <v>202</v>
      </c>
      <c r="L770" s="85">
        <f t="shared" si="391"/>
        <v>16.272189349112427</v>
      </c>
      <c r="M770" s="17">
        <f t="shared" si="392"/>
        <v>26.666666666666668</v>
      </c>
      <c r="N770" s="4">
        <f t="shared" si="393"/>
        <v>3.8897893030794171</v>
      </c>
      <c r="O770" s="4">
        <f t="shared" si="394"/>
        <v>1.6355140186915886</v>
      </c>
      <c r="P770" s="4">
        <f t="shared" si="395"/>
        <v>1.07095046854083</v>
      </c>
      <c r="Q770" s="4">
        <f t="shared" si="396"/>
        <v>23.933649289099527</v>
      </c>
      <c r="V770" s="26" t="s">
        <v>250</v>
      </c>
      <c r="Z770" s="8">
        <f t="shared" si="399"/>
        <v>202</v>
      </c>
      <c r="AA770" s="8">
        <f t="shared" si="397"/>
        <v>24</v>
      </c>
      <c r="AB770" s="50">
        <f t="shared" si="398"/>
        <v>8</v>
      </c>
      <c r="AC770" s="85">
        <f t="shared" si="400"/>
        <v>23.933649289099527</v>
      </c>
      <c r="AD770" s="4">
        <f t="shared" si="401"/>
        <v>3.8897893030794171</v>
      </c>
      <c r="AE770" s="4">
        <f t="shared" si="402"/>
        <v>1.07095046854083</v>
      </c>
    </row>
    <row r="771" spans="1:36" ht="15" customHeight="1" x14ac:dyDescent="0.2">
      <c r="B771" s="26" t="s">
        <v>128</v>
      </c>
      <c r="F771" s="8">
        <v>430</v>
      </c>
      <c r="G771" s="8">
        <v>210</v>
      </c>
      <c r="H771" s="8">
        <v>220</v>
      </c>
      <c r="I771" s="8">
        <v>259</v>
      </c>
      <c r="J771" s="50">
        <v>226</v>
      </c>
      <c r="K771" s="8">
        <v>243</v>
      </c>
      <c r="L771" s="85">
        <f t="shared" si="391"/>
        <v>31.804733727810653</v>
      </c>
      <c r="M771" s="17">
        <f t="shared" si="392"/>
        <v>28.571428571428569</v>
      </c>
      <c r="N771" s="4">
        <f t="shared" si="393"/>
        <v>35.656401944894647</v>
      </c>
      <c r="O771" s="4">
        <f t="shared" si="394"/>
        <v>30.257009345794394</v>
      </c>
      <c r="P771" s="4">
        <f t="shared" si="395"/>
        <v>30.254350736278447</v>
      </c>
      <c r="Q771" s="4">
        <f t="shared" si="396"/>
        <v>28.791469194312796</v>
      </c>
      <c r="V771" s="26" t="s">
        <v>128</v>
      </c>
      <c r="Z771" s="8">
        <f t="shared" si="399"/>
        <v>243</v>
      </c>
      <c r="AA771" s="8">
        <f t="shared" si="397"/>
        <v>220</v>
      </c>
      <c r="AB771" s="50">
        <f t="shared" si="398"/>
        <v>226</v>
      </c>
      <c r="AC771" s="85">
        <f t="shared" si="400"/>
        <v>28.791469194312796</v>
      </c>
      <c r="AD771" s="4">
        <f t="shared" si="401"/>
        <v>35.656401944894647</v>
      </c>
      <c r="AE771" s="4">
        <f t="shared" si="402"/>
        <v>30.254350736278447</v>
      </c>
    </row>
    <row r="772" spans="1:36" ht="15" customHeight="1" x14ac:dyDescent="0.2">
      <c r="B772" s="30" t="s">
        <v>1</v>
      </c>
      <c r="C772" s="21"/>
      <c r="D772" s="21"/>
      <c r="E772" s="22"/>
      <c r="F772" s="31">
        <f t="shared" ref="F772:K772" si="403">SUM(F762:F771)</f>
        <v>1352</v>
      </c>
      <c r="G772" s="31">
        <f t="shared" si="403"/>
        <v>735</v>
      </c>
      <c r="H772" s="31">
        <f t="shared" si="403"/>
        <v>617</v>
      </c>
      <c r="I772" s="31">
        <f t="shared" si="403"/>
        <v>856</v>
      </c>
      <c r="J772" s="51">
        <f t="shared" si="403"/>
        <v>747</v>
      </c>
      <c r="K772" s="31">
        <f t="shared" si="403"/>
        <v>844</v>
      </c>
      <c r="L772" s="86">
        <f t="shared" ref="L772:Q772" si="404">SUM(L762:L771)</f>
        <v>100</v>
      </c>
      <c r="M772" s="18">
        <f t="shared" si="404"/>
        <v>100</v>
      </c>
      <c r="N772" s="6">
        <f t="shared" si="404"/>
        <v>100</v>
      </c>
      <c r="O772" s="6">
        <f t="shared" si="404"/>
        <v>100</v>
      </c>
      <c r="P772" s="6">
        <f t="shared" si="404"/>
        <v>100</v>
      </c>
      <c r="Q772" s="6">
        <f t="shared" si="404"/>
        <v>100</v>
      </c>
      <c r="V772" s="30" t="s">
        <v>1</v>
      </c>
      <c r="W772" s="21"/>
      <c r="X772" s="21"/>
      <c r="Y772" s="22"/>
      <c r="Z772" s="31">
        <f t="shared" ref="Z772:AE772" si="405">SUM(Z762:Z771)</f>
        <v>844</v>
      </c>
      <c r="AA772" s="31">
        <f t="shared" si="405"/>
        <v>617</v>
      </c>
      <c r="AB772" s="51">
        <f t="shared" si="405"/>
        <v>747</v>
      </c>
      <c r="AC772" s="86">
        <f t="shared" si="405"/>
        <v>100</v>
      </c>
      <c r="AD772" s="6">
        <f t="shared" si="405"/>
        <v>100</v>
      </c>
      <c r="AE772" s="6">
        <f t="shared" si="405"/>
        <v>100</v>
      </c>
    </row>
    <row r="773" spans="1:36" ht="15" customHeight="1" x14ac:dyDescent="0.2">
      <c r="B773" s="30" t="s">
        <v>242</v>
      </c>
      <c r="C773" s="21"/>
      <c r="D773" s="21"/>
      <c r="E773" s="22"/>
      <c r="F773" s="31">
        <v>227195.78643086879</v>
      </c>
      <c r="G773" s="31">
        <v>291420.46415591129</v>
      </c>
      <c r="H773" s="31">
        <v>142263.90782722269</v>
      </c>
      <c r="I773" s="31">
        <v>168537.76414354052</v>
      </c>
      <c r="J773" s="31">
        <v>162909.67791495912</v>
      </c>
      <c r="K773" s="31">
        <v>280760.1442293736</v>
      </c>
      <c r="V773" s="30" t="s">
        <v>242</v>
      </c>
      <c r="W773" s="21"/>
      <c r="X773" s="21"/>
      <c r="Y773" s="22"/>
      <c r="Z773" s="31">
        <f>K773</f>
        <v>280760.1442293736</v>
      </c>
      <c r="AA773" s="31">
        <f>H773</f>
        <v>142263.90782722269</v>
      </c>
      <c r="AB773" s="31">
        <f>J773</f>
        <v>162909.67791495912</v>
      </c>
    </row>
    <row r="774" spans="1:36" ht="15" customHeight="1" x14ac:dyDescent="0.2">
      <c r="B774" s="30" t="s">
        <v>315</v>
      </c>
      <c r="C774" s="21"/>
      <c r="D774" s="21"/>
      <c r="E774" s="22"/>
      <c r="F774" s="31">
        <v>207891.76264090481</v>
      </c>
      <c r="G774" s="31">
        <v>270466.3795323128</v>
      </c>
      <c r="H774" s="31">
        <v>128847.49953574741</v>
      </c>
      <c r="I774" s="31">
        <v>163031.74799010513</v>
      </c>
      <c r="J774" s="31">
        <v>159076.05152807391</v>
      </c>
      <c r="K774" s="31">
        <v>260063.81057076511</v>
      </c>
      <c r="V774" s="30" t="s">
        <v>315</v>
      </c>
      <c r="W774" s="21"/>
      <c r="X774" s="21"/>
      <c r="Y774" s="22"/>
      <c r="Z774" s="31">
        <f t="shared" ref="Z774:Z776" si="406">K774</f>
        <v>260063.81057076511</v>
      </c>
      <c r="AA774" s="31">
        <f>H774</f>
        <v>128847.49953574741</v>
      </c>
      <c r="AB774" s="31">
        <f>J774</f>
        <v>159076.05152807391</v>
      </c>
    </row>
    <row r="775" spans="1:36" ht="15" customHeight="1" x14ac:dyDescent="0.2">
      <c r="B775" s="30" t="s">
        <v>243</v>
      </c>
      <c r="C775" s="21"/>
      <c r="D775" s="21"/>
      <c r="E775" s="22"/>
      <c r="F775" s="159">
        <v>1566660</v>
      </c>
      <c r="G775" s="159">
        <v>1566660</v>
      </c>
      <c r="H775" s="159">
        <v>958950</v>
      </c>
      <c r="I775" s="159">
        <v>880400</v>
      </c>
      <c r="J775" s="159">
        <v>845210</v>
      </c>
      <c r="K775" s="159">
        <v>1566660</v>
      </c>
      <c r="V775" s="30" t="s">
        <v>243</v>
      </c>
      <c r="W775" s="21"/>
      <c r="X775" s="21"/>
      <c r="Y775" s="22"/>
      <c r="Z775" s="159">
        <f t="shared" si="406"/>
        <v>1566660</v>
      </c>
      <c r="AA775" s="159">
        <f>H775</f>
        <v>958950</v>
      </c>
      <c r="AB775" s="159">
        <f>J775</f>
        <v>845210</v>
      </c>
    </row>
    <row r="776" spans="1:36" ht="15" customHeight="1" x14ac:dyDescent="0.2">
      <c r="B776" s="30" t="s">
        <v>244</v>
      </c>
      <c r="C776" s="21"/>
      <c r="D776" s="21"/>
      <c r="E776" s="22"/>
      <c r="F776" s="31">
        <v>38000</v>
      </c>
      <c r="G776" s="31">
        <v>70000</v>
      </c>
      <c r="H776" s="31">
        <v>38000</v>
      </c>
      <c r="I776" s="31">
        <v>75900</v>
      </c>
      <c r="J776" s="31">
        <v>75900</v>
      </c>
      <c r="K776" s="31">
        <v>70000</v>
      </c>
      <c r="V776" s="30" t="s">
        <v>244</v>
      </c>
      <c r="W776" s="21"/>
      <c r="X776" s="21"/>
      <c r="Y776" s="22"/>
      <c r="Z776" s="31">
        <f t="shared" si="406"/>
        <v>70000</v>
      </c>
      <c r="AA776" s="31">
        <f>H776</f>
        <v>38000</v>
      </c>
      <c r="AB776" s="31">
        <f>J776</f>
        <v>75900</v>
      </c>
    </row>
    <row r="777" spans="1:36" ht="15" customHeight="1" x14ac:dyDescent="0.2">
      <c r="B777" s="45"/>
      <c r="C777" s="36"/>
      <c r="D777" s="36"/>
      <c r="E777" s="36"/>
      <c r="F777" s="41"/>
      <c r="I777" s="41"/>
      <c r="K777" s="41"/>
      <c r="M777" s="41"/>
      <c r="P777" s="41"/>
      <c r="Q777" s="41"/>
      <c r="V777" s="45"/>
      <c r="W777" s="36"/>
      <c r="X777" s="36"/>
      <c r="Y777" s="36"/>
      <c r="Z777" s="41"/>
      <c r="AE777" s="41"/>
      <c r="AG777" s="41"/>
      <c r="AH777" s="41"/>
      <c r="AI777" s="41"/>
      <c r="AJ777" s="41"/>
    </row>
    <row r="778" spans="1:36" ht="15" customHeight="1" x14ac:dyDescent="0.2">
      <c r="A778" s="556" t="s">
        <v>1002</v>
      </c>
      <c r="B778" s="515"/>
      <c r="C778" s="516"/>
      <c r="D778" s="516"/>
      <c r="E778" s="516"/>
      <c r="F778" s="557"/>
      <c r="G778" s="513"/>
      <c r="H778" s="513"/>
      <c r="I778" s="557"/>
      <c r="J778" s="513"/>
      <c r="K778" s="557"/>
      <c r="L778" s="513"/>
      <c r="M778" s="557"/>
      <c r="N778" s="513"/>
      <c r="O778" s="513"/>
      <c r="P778" s="557"/>
      <c r="Q778" s="557"/>
      <c r="V778" s="45"/>
      <c r="W778" s="36"/>
      <c r="X778" s="36"/>
      <c r="Y778" s="36"/>
      <c r="Z778" s="41"/>
      <c r="AE778" s="41"/>
      <c r="AG778" s="41"/>
      <c r="AH778" s="41"/>
      <c r="AI778" s="41"/>
      <c r="AJ778" s="41"/>
    </row>
    <row r="779" spans="1:36" ht="15" customHeight="1" x14ac:dyDescent="0.2">
      <c r="A779" s="513" t="s">
        <v>695</v>
      </c>
      <c r="B779" s="558"/>
      <c r="C779" s="513"/>
      <c r="D779" s="513"/>
      <c r="E779" s="513"/>
      <c r="F779" s="513"/>
      <c r="G779" s="513"/>
      <c r="H779" s="513"/>
      <c r="I779" s="513"/>
      <c r="J779" s="513"/>
      <c r="K779" s="513"/>
      <c r="L779" s="513"/>
      <c r="M779" s="513"/>
      <c r="N779" s="513"/>
      <c r="O779" s="513"/>
      <c r="P779" s="513"/>
      <c r="Q779" s="513"/>
      <c r="V779" s="15"/>
      <c r="AG779" s="158"/>
      <c r="AH779" s="158"/>
      <c r="AI779" s="158"/>
      <c r="AJ779" s="158"/>
    </row>
    <row r="780" spans="1:36" ht="13.75" customHeight="1" x14ac:dyDescent="0.2">
      <c r="A780" s="513"/>
      <c r="B780" s="559"/>
      <c r="C780" s="560"/>
      <c r="D780" s="560"/>
      <c r="E780" s="560"/>
      <c r="F780" s="561"/>
      <c r="G780" s="562"/>
      <c r="H780" s="563" t="s">
        <v>2</v>
      </c>
      <c r="I780" s="563"/>
      <c r="J780" s="562"/>
      <c r="K780" s="562"/>
      <c r="L780" s="564"/>
      <c r="M780" s="562"/>
      <c r="N780" s="563" t="s">
        <v>3</v>
      </c>
      <c r="O780" s="563"/>
      <c r="P780" s="562"/>
      <c r="Q780" s="565"/>
      <c r="V780" s="47"/>
      <c r="W780" s="25"/>
      <c r="X780" s="25"/>
      <c r="Y780" s="25"/>
      <c r="Z780" s="60"/>
      <c r="AA780" s="63" t="s">
        <v>2</v>
      </c>
      <c r="AB780" s="66"/>
      <c r="AC780" s="82"/>
      <c r="AD780" s="63" t="s">
        <v>3</v>
      </c>
      <c r="AE780" s="64"/>
      <c r="AG780" s="158"/>
      <c r="AH780" s="158"/>
      <c r="AI780" s="158"/>
      <c r="AJ780" s="158"/>
    </row>
    <row r="781" spans="1:36" ht="22.75" customHeight="1" x14ac:dyDescent="0.2">
      <c r="A781" s="513"/>
      <c r="B781" s="566"/>
      <c r="C781" s="513"/>
      <c r="D781" s="513"/>
      <c r="E781" s="567"/>
      <c r="F781" s="568" t="s">
        <v>356</v>
      </c>
      <c r="G781" s="568" t="s">
        <v>170</v>
      </c>
      <c r="H781" s="568" t="s">
        <v>171</v>
      </c>
      <c r="I781" s="568" t="s">
        <v>357</v>
      </c>
      <c r="J781" s="569" t="s">
        <v>173</v>
      </c>
      <c r="K781" s="568" t="s">
        <v>500</v>
      </c>
      <c r="L781" s="570" t="s">
        <v>356</v>
      </c>
      <c r="M781" s="568" t="s">
        <v>170</v>
      </c>
      <c r="N781" s="568" t="s">
        <v>171</v>
      </c>
      <c r="O781" s="568" t="s">
        <v>357</v>
      </c>
      <c r="P781" s="568" t="s">
        <v>173</v>
      </c>
      <c r="Q781" s="568" t="s">
        <v>500</v>
      </c>
      <c r="V781" s="26"/>
      <c r="Y781" s="56"/>
      <c r="Z781" s="73" t="s">
        <v>450</v>
      </c>
      <c r="AA781" s="73" t="s">
        <v>171</v>
      </c>
      <c r="AB781" s="78" t="s">
        <v>173</v>
      </c>
      <c r="AC781" s="81" t="s">
        <v>450</v>
      </c>
      <c r="AD781" s="73" t="s">
        <v>171</v>
      </c>
      <c r="AE781" s="73" t="s">
        <v>173</v>
      </c>
    </row>
    <row r="782" spans="1:36" ht="12" customHeight="1" x14ac:dyDescent="0.2">
      <c r="A782" s="513"/>
      <c r="B782" s="571"/>
      <c r="C782" s="572"/>
      <c r="D782" s="572"/>
      <c r="E782" s="548"/>
      <c r="F782" s="573"/>
      <c r="G782" s="573"/>
      <c r="H782" s="573"/>
      <c r="I782" s="573"/>
      <c r="J782" s="574"/>
      <c r="K782" s="573"/>
      <c r="L782" s="575">
        <f>F795</f>
        <v>794</v>
      </c>
      <c r="M782" s="576">
        <f t="shared" ref="M782:Q782" si="407">G795</f>
        <v>372</v>
      </c>
      <c r="N782" s="576">
        <f t="shared" si="407"/>
        <v>422</v>
      </c>
      <c r="O782" s="576">
        <f t="shared" si="407"/>
        <v>650</v>
      </c>
      <c r="P782" s="576">
        <f t="shared" si="407"/>
        <v>567</v>
      </c>
      <c r="Q782" s="576">
        <f t="shared" si="407"/>
        <v>455</v>
      </c>
      <c r="V782" s="27"/>
      <c r="W782" s="28"/>
      <c r="X782" s="28"/>
      <c r="Y782" s="57"/>
      <c r="Z782" s="29"/>
      <c r="AA782" s="29"/>
      <c r="AB782" s="49"/>
      <c r="AC782" s="83">
        <f>Q782</f>
        <v>455</v>
      </c>
      <c r="AD782" s="2">
        <f>N782</f>
        <v>422</v>
      </c>
      <c r="AE782" s="2">
        <f>P782</f>
        <v>567</v>
      </c>
    </row>
    <row r="783" spans="1:36" ht="15" customHeight="1" x14ac:dyDescent="0.2">
      <c r="A783" s="513"/>
      <c r="B783" s="566" t="s">
        <v>1000</v>
      </c>
      <c r="C783" s="513"/>
      <c r="D783" s="513"/>
      <c r="E783" s="513"/>
      <c r="F783" s="577">
        <v>2</v>
      </c>
      <c r="G783" s="577">
        <v>0</v>
      </c>
      <c r="H783" s="577">
        <v>2</v>
      </c>
      <c r="I783" s="577">
        <v>0</v>
      </c>
      <c r="J783" s="578">
        <v>0</v>
      </c>
      <c r="K783" s="577">
        <v>0</v>
      </c>
      <c r="L783" s="579">
        <f t="shared" ref="L783" si="408">F783/L$782*100</f>
        <v>0.25188916876574308</v>
      </c>
      <c r="M783" s="580">
        <f t="shared" ref="M783" si="409">G783/M$782*100</f>
        <v>0</v>
      </c>
      <c r="N783" s="552">
        <f t="shared" ref="N783" si="410">H783/N$782*100</f>
        <v>0.47393364928909953</v>
      </c>
      <c r="O783" s="552">
        <f t="shared" ref="O783" si="411">I783/O$782*100</f>
        <v>0</v>
      </c>
      <c r="P783" s="552">
        <f t="shared" ref="P783" si="412">J783/P$782*100</f>
        <v>0</v>
      </c>
      <c r="Q783" s="552">
        <f t="shared" ref="Q783" si="413">K783/Q$782*100</f>
        <v>0</v>
      </c>
      <c r="V783" s="26" t="s">
        <v>1000</v>
      </c>
      <c r="Z783" s="8">
        <f t="shared" ref="Z783" si="414">K783</f>
        <v>0</v>
      </c>
      <c r="AA783" s="8">
        <f t="shared" ref="AA783" si="415">H783</f>
        <v>2</v>
      </c>
      <c r="AB783" s="50">
        <f t="shared" ref="AB783" si="416">J783</f>
        <v>0</v>
      </c>
      <c r="AC783" s="85">
        <f t="shared" ref="AC783" si="417">Q783</f>
        <v>0</v>
      </c>
      <c r="AD783" s="4">
        <f t="shared" ref="AD783" si="418">N783</f>
        <v>0.47393364928909953</v>
      </c>
      <c r="AE783" s="4">
        <f t="shared" ref="AE783" si="419">P783</f>
        <v>0</v>
      </c>
    </row>
    <row r="784" spans="1:36" ht="15" customHeight="1" x14ac:dyDescent="0.2">
      <c r="A784" s="513"/>
      <c r="B784" s="566" t="s">
        <v>1001</v>
      </c>
      <c r="C784" s="513"/>
      <c r="D784" s="513"/>
      <c r="E784" s="513"/>
      <c r="F784" s="577">
        <v>25</v>
      </c>
      <c r="G784" s="577">
        <v>3</v>
      </c>
      <c r="H784" s="577">
        <v>22</v>
      </c>
      <c r="I784" s="577">
        <v>3</v>
      </c>
      <c r="J784" s="578">
        <v>3</v>
      </c>
      <c r="K784" s="577">
        <v>3</v>
      </c>
      <c r="L784" s="579">
        <f t="shared" ref="L784:L794" si="420">F784/L$782*100</f>
        <v>3.1486146095717884</v>
      </c>
      <c r="M784" s="580">
        <f t="shared" ref="M784:M794" si="421">G784/M$782*100</f>
        <v>0.80645161290322576</v>
      </c>
      <c r="N784" s="552">
        <f t="shared" ref="N784:N794" si="422">H784/N$782*100</f>
        <v>5.2132701421800949</v>
      </c>
      <c r="O784" s="552">
        <f t="shared" ref="O784:O794" si="423">I784/O$782*100</f>
        <v>0.46153846153846156</v>
      </c>
      <c r="P784" s="552">
        <f t="shared" ref="P784:P794" si="424">J784/P$782*100</f>
        <v>0.52910052910052907</v>
      </c>
      <c r="Q784" s="552">
        <f t="shared" ref="Q784:Q794" si="425">K784/Q$782*100</f>
        <v>0.65934065934065933</v>
      </c>
      <c r="V784" s="26" t="s">
        <v>1001</v>
      </c>
      <c r="Z784" s="8">
        <f t="shared" ref="Z784:Z794" si="426">K784</f>
        <v>3</v>
      </c>
      <c r="AA784" s="8">
        <f t="shared" ref="AA784:AA794" si="427">H784</f>
        <v>22</v>
      </c>
      <c r="AB784" s="50">
        <f t="shared" ref="AB784:AB794" si="428">J784</f>
        <v>3</v>
      </c>
      <c r="AC784" s="85">
        <f t="shared" ref="AC784:AC794" si="429">Q784</f>
        <v>0.65934065934065933</v>
      </c>
      <c r="AD784" s="4">
        <f t="shared" ref="AD784:AD794" si="430">N784</f>
        <v>5.2132701421800949</v>
      </c>
      <c r="AE784" s="4">
        <f t="shared" ref="AE784:AE794" si="431">P784</f>
        <v>0.52910052910052907</v>
      </c>
    </row>
    <row r="785" spans="1:36" ht="15" customHeight="1" x14ac:dyDescent="0.2">
      <c r="A785" s="513"/>
      <c r="B785" s="566" t="s">
        <v>229</v>
      </c>
      <c r="C785" s="513"/>
      <c r="D785" s="513"/>
      <c r="E785" s="513"/>
      <c r="F785" s="577">
        <v>79</v>
      </c>
      <c r="G785" s="577">
        <v>6</v>
      </c>
      <c r="H785" s="577">
        <v>73</v>
      </c>
      <c r="I785" s="577">
        <v>18</v>
      </c>
      <c r="J785" s="578">
        <v>18</v>
      </c>
      <c r="K785" s="577">
        <v>6</v>
      </c>
      <c r="L785" s="579">
        <f t="shared" si="420"/>
        <v>9.9496221662468525</v>
      </c>
      <c r="M785" s="580">
        <f t="shared" si="421"/>
        <v>1.6129032258064515</v>
      </c>
      <c r="N785" s="552">
        <f t="shared" si="422"/>
        <v>17.298578199052134</v>
      </c>
      <c r="O785" s="552">
        <f t="shared" si="423"/>
        <v>2.7692307692307692</v>
      </c>
      <c r="P785" s="552">
        <f t="shared" si="424"/>
        <v>3.1746031746031744</v>
      </c>
      <c r="Q785" s="552">
        <f t="shared" si="425"/>
        <v>1.3186813186813187</v>
      </c>
      <c r="V785" s="26" t="s">
        <v>229</v>
      </c>
      <c r="Z785" s="8">
        <f t="shared" si="426"/>
        <v>6</v>
      </c>
      <c r="AA785" s="8">
        <f t="shared" si="427"/>
        <v>73</v>
      </c>
      <c r="AB785" s="50">
        <f t="shared" si="428"/>
        <v>18</v>
      </c>
      <c r="AC785" s="85">
        <f t="shared" si="429"/>
        <v>1.3186813186813187</v>
      </c>
      <c r="AD785" s="4">
        <f t="shared" si="430"/>
        <v>17.298578199052134</v>
      </c>
      <c r="AE785" s="4">
        <f t="shared" si="431"/>
        <v>3.1746031746031744</v>
      </c>
    </row>
    <row r="786" spans="1:36" ht="15" customHeight="1" x14ac:dyDescent="0.2">
      <c r="A786" s="513"/>
      <c r="B786" s="566" t="s">
        <v>251</v>
      </c>
      <c r="C786" s="513"/>
      <c r="D786" s="513"/>
      <c r="E786" s="513"/>
      <c r="F786" s="577">
        <v>119</v>
      </c>
      <c r="G786" s="577">
        <v>12</v>
      </c>
      <c r="H786" s="577">
        <v>107</v>
      </c>
      <c r="I786" s="577">
        <v>61</v>
      </c>
      <c r="J786" s="578">
        <v>58</v>
      </c>
      <c r="K786" s="577">
        <v>15</v>
      </c>
      <c r="L786" s="579">
        <f t="shared" si="420"/>
        <v>14.987405541561714</v>
      </c>
      <c r="M786" s="580">
        <f t="shared" si="421"/>
        <v>3.225806451612903</v>
      </c>
      <c r="N786" s="552">
        <f t="shared" si="422"/>
        <v>25.355450236966824</v>
      </c>
      <c r="O786" s="552">
        <f t="shared" si="423"/>
        <v>9.384615384615385</v>
      </c>
      <c r="P786" s="552">
        <f t="shared" si="424"/>
        <v>10.229276895943562</v>
      </c>
      <c r="Q786" s="552">
        <f t="shared" si="425"/>
        <v>3.296703296703297</v>
      </c>
      <c r="V786" s="26" t="s">
        <v>251</v>
      </c>
      <c r="Z786" s="8">
        <f t="shared" si="426"/>
        <v>15</v>
      </c>
      <c r="AA786" s="8">
        <f t="shared" si="427"/>
        <v>107</v>
      </c>
      <c r="AB786" s="50">
        <f t="shared" si="428"/>
        <v>58</v>
      </c>
      <c r="AC786" s="85">
        <f t="shared" si="429"/>
        <v>3.296703296703297</v>
      </c>
      <c r="AD786" s="4">
        <f t="shared" si="430"/>
        <v>25.355450236966824</v>
      </c>
      <c r="AE786" s="4">
        <f t="shared" si="431"/>
        <v>10.229276895943562</v>
      </c>
    </row>
    <row r="787" spans="1:36" ht="15" customHeight="1" x14ac:dyDescent="0.2">
      <c r="A787" s="513"/>
      <c r="B787" s="566" t="s">
        <v>252</v>
      </c>
      <c r="C787" s="513"/>
      <c r="D787" s="513"/>
      <c r="E787" s="513"/>
      <c r="F787" s="577">
        <v>90</v>
      </c>
      <c r="G787" s="577">
        <v>18</v>
      </c>
      <c r="H787" s="577">
        <v>72</v>
      </c>
      <c r="I787" s="577">
        <v>120</v>
      </c>
      <c r="J787" s="578">
        <v>112</v>
      </c>
      <c r="K787" s="577">
        <v>26</v>
      </c>
      <c r="L787" s="579">
        <f t="shared" si="420"/>
        <v>11.335012594458437</v>
      </c>
      <c r="M787" s="580">
        <f t="shared" si="421"/>
        <v>4.838709677419355</v>
      </c>
      <c r="N787" s="552">
        <f t="shared" si="422"/>
        <v>17.061611374407583</v>
      </c>
      <c r="O787" s="552">
        <f t="shared" si="423"/>
        <v>18.461538461538463</v>
      </c>
      <c r="P787" s="552">
        <f t="shared" si="424"/>
        <v>19.753086419753085</v>
      </c>
      <c r="Q787" s="552">
        <f t="shared" si="425"/>
        <v>5.7142857142857144</v>
      </c>
      <c r="V787" s="26" t="s">
        <v>252</v>
      </c>
      <c r="Z787" s="8">
        <f t="shared" si="426"/>
        <v>26</v>
      </c>
      <c r="AA787" s="8">
        <f t="shared" si="427"/>
        <v>72</v>
      </c>
      <c r="AB787" s="50">
        <f t="shared" si="428"/>
        <v>112</v>
      </c>
      <c r="AC787" s="85">
        <f t="shared" si="429"/>
        <v>5.7142857142857144</v>
      </c>
      <c r="AD787" s="4">
        <f t="shared" si="430"/>
        <v>17.061611374407583</v>
      </c>
      <c r="AE787" s="4">
        <f t="shared" si="431"/>
        <v>19.753086419753085</v>
      </c>
    </row>
    <row r="788" spans="1:36" ht="15" customHeight="1" x14ac:dyDescent="0.2">
      <c r="A788" s="513"/>
      <c r="B788" s="566" t="s">
        <v>253</v>
      </c>
      <c r="C788" s="513"/>
      <c r="D788" s="513"/>
      <c r="E788" s="513"/>
      <c r="F788" s="577">
        <v>92</v>
      </c>
      <c r="G788" s="577">
        <v>42</v>
      </c>
      <c r="H788" s="577">
        <v>50</v>
      </c>
      <c r="I788" s="577">
        <v>101</v>
      </c>
      <c r="J788" s="578">
        <v>91</v>
      </c>
      <c r="K788" s="577">
        <v>52</v>
      </c>
      <c r="L788" s="579">
        <f t="shared" si="420"/>
        <v>11.586901763224182</v>
      </c>
      <c r="M788" s="580">
        <f t="shared" si="421"/>
        <v>11.29032258064516</v>
      </c>
      <c r="N788" s="552">
        <f t="shared" si="422"/>
        <v>11.848341232227488</v>
      </c>
      <c r="O788" s="552">
        <f t="shared" si="423"/>
        <v>15.538461538461537</v>
      </c>
      <c r="P788" s="552">
        <f t="shared" si="424"/>
        <v>16.049382716049383</v>
      </c>
      <c r="Q788" s="552">
        <f t="shared" si="425"/>
        <v>11.428571428571429</v>
      </c>
      <c r="V788" s="26" t="s">
        <v>253</v>
      </c>
      <c r="Z788" s="8">
        <f t="shared" si="426"/>
        <v>52</v>
      </c>
      <c r="AA788" s="8">
        <f t="shared" si="427"/>
        <v>50</v>
      </c>
      <c r="AB788" s="50">
        <f t="shared" si="428"/>
        <v>91</v>
      </c>
      <c r="AC788" s="85">
        <f t="shared" si="429"/>
        <v>11.428571428571429</v>
      </c>
      <c r="AD788" s="4">
        <f t="shared" si="430"/>
        <v>11.848341232227488</v>
      </c>
      <c r="AE788" s="4">
        <f t="shared" si="431"/>
        <v>16.049382716049383</v>
      </c>
    </row>
    <row r="789" spans="1:36" ht="15" customHeight="1" x14ac:dyDescent="0.2">
      <c r="A789" s="513"/>
      <c r="B789" s="566" t="s">
        <v>254</v>
      </c>
      <c r="C789" s="513"/>
      <c r="D789" s="513"/>
      <c r="E789" s="513"/>
      <c r="F789" s="577">
        <v>65</v>
      </c>
      <c r="G789" s="577">
        <v>51</v>
      </c>
      <c r="H789" s="577">
        <v>14</v>
      </c>
      <c r="I789" s="577">
        <v>91</v>
      </c>
      <c r="J789" s="578">
        <v>78</v>
      </c>
      <c r="K789" s="577">
        <v>64</v>
      </c>
      <c r="L789" s="579">
        <f t="shared" si="420"/>
        <v>8.1863979848866499</v>
      </c>
      <c r="M789" s="580">
        <f t="shared" si="421"/>
        <v>13.709677419354838</v>
      </c>
      <c r="N789" s="552">
        <f t="shared" si="422"/>
        <v>3.3175355450236967</v>
      </c>
      <c r="O789" s="552">
        <f t="shared" si="423"/>
        <v>14.000000000000002</v>
      </c>
      <c r="P789" s="552">
        <f t="shared" si="424"/>
        <v>13.756613756613756</v>
      </c>
      <c r="Q789" s="552">
        <f t="shared" si="425"/>
        <v>14.065934065934066</v>
      </c>
      <c r="V789" s="26" t="s">
        <v>254</v>
      </c>
      <c r="Z789" s="8">
        <f t="shared" si="426"/>
        <v>64</v>
      </c>
      <c r="AA789" s="8">
        <f t="shared" si="427"/>
        <v>14</v>
      </c>
      <c r="AB789" s="50">
        <f t="shared" si="428"/>
        <v>78</v>
      </c>
      <c r="AC789" s="85">
        <f t="shared" si="429"/>
        <v>14.065934065934066</v>
      </c>
      <c r="AD789" s="4">
        <f t="shared" si="430"/>
        <v>3.3175355450236967</v>
      </c>
      <c r="AE789" s="4">
        <f t="shared" si="431"/>
        <v>13.756613756613756</v>
      </c>
    </row>
    <row r="790" spans="1:36" ht="15" customHeight="1" x14ac:dyDescent="0.2">
      <c r="A790" s="513"/>
      <c r="B790" s="566" t="s">
        <v>255</v>
      </c>
      <c r="C790" s="513"/>
      <c r="D790" s="513"/>
      <c r="E790" s="513"/>
      <c r="F790" s="577">
        <v>53</v>
      </c>
      <c r="G790" s="577">
        <v>43</v>
      </c>
      <c r="H790" s="577">
        <v>10</v>
      </c>
      <c r="I790" s="577">
        <v>85</v>
      </c>
      <c r="J790" s="578">
        <v>71</v>
      </c>
      <c r="K790" s="577">
        <v>57</v>
      </c>
      <c r="L790" s="579">
        <f t="shared" si="420"/>
        <v>6.6750629722921913</v>
      </c>
      <c r="M790" s="580">
        <f t="shared" si="421"/>
        <v>11.559139784946236</v>
      </c>
      <c r="N790" s="552">
        <f t="shared" si="422"/>
        <v>2.3696682464454977</v>
      </c>
      <c r="O790" s="552">
        <f t="shared" si="423"/>
        <v>13.076923076923078</v>
      </c>
      <c r="P790" s="552">
        <f t="shared" si="424"/>
        <v>12.522045855379188</v>
      </c>
      <c r="Q790" s="552">
        <f t="shared" si="425"/>
        <v>12.527472527472527</v>
      </c>
      <c r="V790" s="26" t="s">
        <v>255</v>
      </c>
      <c r="Z790" s="8">
        <f t="shared" si="426"/>
        <v>57</v>
      </c>
      <c r="AA790" s="8">
        <f t="shared" si="427"/>
        <v>10</v>
      </c>
      <c r="AB790" s="50">
        <f t="shared" si="428"/>
        <v>71</v>
      </c>
      <c r="AC790" s="85">
        <f t="shared" si="429"/>
        <v>12.527472527472527</v>
      </c>
      <c r="AD790" s="4">
        <f t="shared" si="430"/>
        <v>2.3696682464454977</v>
      </c>
      <c r="AE790" s="4">
        <f t="shared" si="431"/>
        <v>12.522045855379188</v>
      </c>
    </row>
    <row r="791" spans="1:36" ht="15" customHeight="1" x14ac:dyDescent="0.2">
      <c r="A791" s="513"/>
      <c r="B791" s="566" t="s">
        <v>256</v>
      </c>
      <c r="C791" s="513"/>
      <c r="D791" s="513"/>
      <c r="E791" s="513"/>
      <c r="F791" s="577">
        <v>68</v>
      </c>
      <c r="G791" s="577">
        <v>59</v>
      </c>
      <c r="H791" s="577">
        <v>9</v>
      </c>
      <c r="I791" s="577">
        <v>85</v>
      </c>
      <c r="J791" s="578">
        <v>71</v>
      </c>
      <c r="K791" s="577">
        <v>73</v>
      </c>
      <c r="L791" s="579">
        <f t="shared" si="420"/>
        <v>8.5642317380352644</v>
      </c>
      <c r="M791" s="580">
        <f t="shared" si="421"/>
        <v>15.86021505376344</v>
      </c>
      <c r="N791" s="552">
        <f t="shared" si="422"/>
        <v>2.1327014218009479</v>
      </c>
      <c r="O791" s="552">
        <f t="shared" si="423"/>
        <v>13.076923076923078</v>
      </c>
      <c r="P791" s="552">
        <f t="shared" si="424"/>
        <v>12.522045855379188</v>
      </c>
      <c r="Q791" s="552">
        <f t="shared" si="425"/>
        <v>16.043956043956044</v>
      </c>
      <c r="V791" s="26" t="s">
        <v>256</v>
      </c>
      <c r="Z791" s="8">
        <f t="shared" si="426"/>
        <v>73</v>
      </c>
      <c r="AA791" s="8">
        <f t="shared" si="427"/>
        <v>9</v>
      </c>
      <c r="AB791" s="50">
        <f t="shared" si="428"/>
        <v>71</v>
      </c>
      <c r="AC791" s="85">
        <f t="shared" si="429"/>
        <v>16.043956043956044</v>
      </c>
      <c r="AD791" s="4">
        <f t="shared" si="430"/>
        <v>2.1327014218009479</v>
      </c>
      <c r="AE791" s="4">
        <f t="shared" si="431"/>
        <v>12.522045855379188</v>
      </c>
    </row>
    <row r="792" spans="1:36" ht="15" customHeight="1" x14ac:dyDescent="0.2">
      <c r="A792" s="513"/>
      <c r="B792" s="566" t="s">
        <v>257</v>
      </c>
      <c r="C792" s="513"/>
      <c r="D792" s="513"/>
      <c r="E792" s="513"/>
      <c r="F792" s="577">
        <v>33</v>
      </c>
      <c r="G792" s="577">
        <v>32</v>
      </c>
      <c r="H792" s="577">
        <v>1</v>
      </c>
      <c r="I792" s="577">
        <v>17</v>
      </c>
      <c r="J792" s="578">
        <v>10</v>
      </c>
      <c r="K792" s="577">
        <v>39</v>
      </c>
      <c r="L792" s="579">
        <f t="shared" si="420"/>
        <v>4.1561712846347607</v>
      </c>
      <c r="M792" s="580">
        <f t="shared" si="421"/>
        <v>8.6021505376344098</v>
      </c>
      <c r="N792" s="552">
        <f t="shared" si="422"/>
        <v>0.23696682464454977</v>
      </c>
      <c r="O792" s="552">
        <f t="shared" si="423"/>
        <v>2.6153846153846154</v>
      </c>
      <c r="P792" s="552">
        <f t="shared" si="424"/>
        <v>1.7636684303350969</v>
      </c>
      <c r="Q792" s="552">
        <f t="shared" si="425"/>
        <v>8.5714285714285712</v>
      </c>
      <c r="V792" s="26" t="s">
        <v>257</v>
      </c>
      <c r="Z792" s="8">
        <f t="shared" si="426"/>
        <v>39</v>
      </c>
      <c r="AA792" s="8">
        <f t="shared" si="427"/>
        <v>1</v>
      </c>
      <c r="AB792" s="50">
        <f t="shared" si="428"/>
        <v>10</v>
      </c>
      <c r="AC792" s="85">
        <f t="shared" si="429"/>
        <v>8.5714285714285712</v>
      </c>
      <c r="AD792" s="4">
        <f t="shared" si="430"/>
        <v>0.23696682464454977</v>
      </c>
      <c r="AE792" s="4">
        <f t="shared" si="431"/>
        <v>1.7636684303350969</v>
      </c>
    </row>
    <row r="793" spans="1:36" ht="15" customHeight="1" x14ac:dyDescent="0.2">
      <c r="A793" s="513"/>
      <c r="B793" s="566" t="s">
        <v>250</v>
      </c>
      <c r="C793" s="513"/>
      <c r="D793" s="513"/>
      <c r="E793" s="513"/>
      <c r="F793" s="577">
        <v>71</v>
      </c>
      <c r="G793" s="577">
        <v>70</v>
      </c>
      <c r="H793" s="577">
        <v>1</v>
      </c>
      <c r="I793" s="577">
        <v>9</v>
      </c>
      <c r="J793" s="578">
        <v>5</v>
      </c>
      <c r="K793" s="577">
        <v>74</v>
      </c>
      <c r="L793" s="579">
        <f t="shared" si="420"/>
        <v>8.9420654911838788</v>
      </c>
      <c r="M793" s="580">
        <f t="shared" si="421"/>
        <v>18.817204301075268</v>
      </c>
      <c r="N793" s="552">
        <f t="shared" si="422"/>
        <v>0.23696682464454977</v>
      </c>
      <c r="O793" s="552">
        <f t="shared" si="423"/>
        <v>1.3846153846153846</v>
      </c>
      <c r="P793" s="552">
        <f t="shared" si="424"/>
        <v>0.88183421516754845</v>
      </c>
      <c r="Q793" s="552">
        <f t="shared" si="425"/>
        <v>16.263736263736263</v>
      </c>
      <c r="V793" s="26" t="s">
        <v>250</v>
      </c>
      <c r="Z793" s="8">
        <f t="shared" si="426"/>
        <v>74</v>
      </c>
      <c r="AA793" s="8">
        <f t="shared" si="427"/>
        <v>1</v>
      </c>
      <c r="AB793" s="50">
        <f t="shared" si="428"/>
        <v>5</v>
      </c>
      <c r="AC793" s="85">
        <f t="shared" si="429"/>
        <v>16.263736263736263</v>
      </c>
      <c r="AD793" s="4">
        <f t="shared" si="430"/>
        <v>0.23696682464454977</v>
      </c>
      <c r="AE793" s="4">
        <f t="shared" si="431"/>
        <v>0.88183421516754845</v>
      </c>
    </row>
    <row r="794" spans="1:36" ht="15" customHeight="1" x14ac:dyDescent="0.2">
      <c r="A794" s="513"/>
      <c r="B794" s="566" t="s">
        <v>128</v>
      </c>
      <c r="C794" s="513"/>
      <c r="D794" s="513"/>
      <c r="E794" s="513"/>
      <c r="F794" s="577">
        <v>97</v>
      </c>
      <c r="G794" s="577">
        <v>36</v>
      </c>
      <c r="H794" s="577">
        <v>61</v>
      </c>
      <c r="I794" s="577">
        <v>60</v>
      </c>
      <c r="J794" s="578">
        <v>50</v>
      </c>
      <c r="K794" s="577">
        <v>46</v>
      </c>
      <c r="L794" s="579">
        <f t="shared" si="420"/>
        <v>12.216624685138539</v>
      </c>
      <c r="M794" s="580">
        <f t="shared" si="421"/>
        <v>9.67741935483871</v>
      </c>
      <c r="N794" s="552">
        <f t="shared" si="422"/>
        <v>14.454976303317535</v>
      </c>
      <c r="O794" s="552">
        <f t="shared" si="423"/>
        <v>9.2307692307692317</v>
      </c>
      <c r="P794" s="552">
        <f t="shared" si="424"/>
        <v>8.8183421516754841</v>
      </c>
      <c r="Q794" s="552">
        <f t="shared" si="425"/>
        <v>10.109890109890109</v>
      </c>
      <c r="V794" s="26" t="s">
        <v>128</v>
      </c>
      <c r="Z794" s="8">
        <f t="shared" si="426"/>
        <v>46</v>
      </c>
      <c r="AA794" s="8">
        <f t="shared" si="427"/>
        <v>61</v>
      </c>
      <c r="AB794" s="50">
        <f t="shared" si="428"/>
        <v>50</v>
      </c>
      <c r="AC794" s="85">
        <f t="shared" si="429"/>
        <v>10.109890109890109</v>
      </c>
      <c r="AD794" s="4">
        <f t="shared" si="430"/>
        <v>14.454976303317535</v>
      </c>
      <c r="AE794" s="4">
        <f t="shared" si="431"/>
        <v>8.8183421516754841</v>
      </c>
    </row>
    <row r="795" spans="1:36" ht="15" customHeight="1" x14ac:dyDescent="0.2">
      <c r="A795" s="513"/>
      <c r="B795" s="519" t="s">
        <v>1</v>
      </c>
      <c r="C795" s="581"/>
      <c r="D795" s="581"/>
      <c r="E795" s="521"/>
      <c r="F795" s="582">
        <f t="shared" ref="F795:Q795" si="432">SUM(F783:F794)</f>
        <v>794</v>
      </c>
      <c r="G795" s="582">
        <f t="shared" si="432"/>
        <v>372</v>
      </c>
      <c r="H795" s="582">
        <f t="shared" si="432"/>
        <v>422</v>
      </c>
      <c r="I795" s="582">
        <f t="shared" si="432"/>
        <v>650</v>
      </c>
      <c r="J795" s="583">
        <f t="shared" si="432"/>
        <v>567</v>
      </c>
      <c r="K795" s="582">
        <f t="shared" si="432"/>
        <v>455</v>
      </c>
      <c r="L795" s="584">
        <f t="shared" si="432"/>
        <v>100.00000000000001</v>
      </c>
      <c r="M795" s="585">
        <f t="shared" si="432"/>
        <v>100</v>
      </c>
      <c r="N795" s="586">
        <f t="shared" si="432"/>
        <v>100.00000000000001</v>
      </c>
      <c r="O795" s="586">
        <f t="shared" si="432"/>
        <v>100</v>
      </c>
      <c r="P795" s="586">
        <f t="shared" si="432"/>
        <v>100</v>
      </c>
      <c r="Q795" s="586">
        <f t="shared" si="432"/>
        <v>100</v>
      </c>
      <c r="V795" s="30" t="s">
        <v>1</v>
      </c>
      <c r="W795" s="21"/>
      <c r="X795" s="21"/>
      <c r="Y795" s="22"/>
      <c r="Z795" s="31">
        <f t="shared" ref="Z795:AE795" si="433">SUM(Z783:Z794)</f>
        <v>455</v>
      </c>
      <c r="AA795" s="31">
        <f t="shared" si="433"/>
        <v>422</v>
      </c>
      <c r="AB795" s="51">
        <f t="shared" si="433"/>
        <v>567</v>
      </c>
      <c r="AC795" s="86">
        <f t="shared" si="433"/>
        <v>100</v>
      </c>
      <c r="AD795" s="6">
        <f t="shared" si="433"/>
        <v>100.00000000000001</v>
      </c>
      <c r="AE795" s="6">
        <f t="shared" si="433"/>
        <v>100</v>
      </c>
    </row>
    <row r="796" spans="1:36" ht="15" customHeight="1" x14ac:dyDescent="0.2">
      <c r="A796" s="513"/>
      <c r="B796" s="519" t="s">
        <v>242</v>
      </c>
      <c r="C796" s="581"/>
      <c r="D796" s="581"/>
      <c r="E796" s="521"/>
      <c r="F796" s="582">
        <v>169239.3256814921</v>
      </c>
      <c r="G796" s="582">
        <v>221742.30654761905</v>
      </c>
      <c r="H796" s="582">
        <v>120372.28531855956</v>
      </c>
      <c r="I796" s="582">
        <v>165818.0254237288</v>
      </c>
      <c r="J796" s="582">
        <v>160832.67311411991</v>
      </c>
      <c r="K796" s="582">
        <v>218062.48899755502</v>
      </c>
      <c r="L796" s="513"/>
      <c r="M796" s="513"/>
      <c r="N796" s="513"/>
      <c r="O796" s="513"/>
      <c r="P796" s="513"/>
      <c r="Q796" s="513"/>
      <c r="V796" s="30" t="s">
        <v>242</v>
      </c>
      <c r="W796" s="21"/>
      <c r="X796" s="21"/>
      <c r="Y796" s="22"/>
      <c r="Z796" s="31">
        <f>K796</f>
        <v>218062.48899755502</v>
      </c>
      <c r="AA796" s="31">
        <f>H796</f>
        <v>120372.28531855956</v>
      </c>
      <c r="AB796" s="31">
        <f>J796</f>
        <v>160832.67311411991</v>
      </c>
    </row>
    <row r="797" spans="1:36" ht="15" customHeight="1" x14ac:dyDescent="0.2">
      <c r="A797" s="513"/>
      <c r="B797" s="519" t="s">
        <v>315</v>
      </c>
      <c r="C797" s="581"/>
      <c r="D797" s="581"/>
      <c r="E797" s="521"/>
      <c r="F797" s="582">
        <v>162045.50556438792</v>
      </c>
      <c r="G797" s="582">
        <v>217731.95723684211</v>
      </c>
      <c r="H797" s="582">
        <v>118077.70461538462</v>
      </c>
      <c r="I797" s="582">
        <v>162197.06390977444</v>
      </c>
      <c r="J797" s="582">
        <v>158696.44967880085</v>
      </c>
      <c r="K797" s="582">
        <v>212305.60433604335</v>
      </c>
      <c r="L797" s="513"/>
      <c r="M797" s="513"/>
      <c r="N797" s="513"/>
      <c r="O797" s="513"/>
      <c r="P797" s="513"/>
      <c r="Q797" s="513"/>
      <c r="V797" s="30" t="s">
        <v>315</v>
      </c>
      <c r="W797" s="21"/>
      <c r="X797" s="21"/>
      <c r="Y797" s="22"/>
      <c r="Z797" s="31">
        <f t="shared" ref="Z797:Z799" si="434">K797</f>
        <v>212305.60433604335</v>
      </c>
      <c r="AA797" s="31">
        <f>H797</f>
        <v>118077.70461538462</v>
      </c>
      <c r="AB797" s="31">
        <f>J797</f>
        <v>158696.44967880085</v>
      </c>
    </row>
    <row r="798" spans="1:36" ht="15" customHeight="1" x14ac:dyDescent="0.2">
      <c r="A798" s="513"/>
      <c r="B798" s="519" t="s">
        <v>243</v>
      </c>
      <c r="C798" s="581"/>
      <c r="D798" s="581"/>
      <c r="E798" s="521"/>
      <c r="F798" s="587">
        <v>465000</v>
      </c>
      <c r="G798" s="587">
        <v>465000</v>
      </c>
      <c r="H798" s="587">
        <v>327600</v>
      </c>
      <c r="I798" s="587">
        <v>880400</v>
      </c>
      <c r="J798" s="587">
        <v>422850</v>
      </c>
      <c r="K798" s="587">
        <v>880400</v>
      </c>
      <c r="L798" s="513"/>
      <c r="M798" s="513"/>
      <c r="N798" s="513"/>
      <c r="O798" s="513"/>
      <c r="P798" s="513"/>
      <c r="Q798" s="513"/>
      <c r="V798" s="30" t="s">
        <v>243</v>
      </c>
      <c r="W798" s="21"/>
      <c r="X798" s="21"/>
      <c r="Y798" s="22"/>
      <c r="Z798" s="159">
        <f t="shared" si="434"/>
        <v>880400</v>
      </c>
      <c r="AA798" s="159">
        <f>H798</f>
        <v>327600</v>
      </c>
      <c r="AB798" s="159">
        <f>J798</f>
        <v>422850</v>
      </c>
    </row>
    <row r="799" spans="1:36" ht="15" customHeight="1" x14ac:dyDescent="0.2">
      <c r="A799" s="513"/>
      <c r="B799" s="519" t="s">
        <v>244</v>
      </c>
      <c r="C799" s="581"/>
      <c r="D799" s="581"/>
      <c r="E799" s="521"/>
      <c r="F799" s="582">
        <v>38000</v>
      </c>
      <c r="G799" s="582">
        <v>70000</v>
      </c>
      <c r="H799" s="582">
        <v>38000</v>
      </c>
      <c r="I799" s="582">
        <v>75900</v>
      </c>
      <c r="J799" s="582">
        <v>75900</v>
      </c>
      <c r="K799" s="582">
        <v>70000</v>
      </c>
      <c r="L799" s="513"/>
      <c r="M799" s="513"/>
      <c r="N799" s="513"/>
      <c r="O799" s="513"/>
      <c r="P799" s="513"/>
      <c r="Q799" s="513"/>
      <c r="V799" s="30" t="s">
        <v>244</v>
      </c>
      <c r="W799" s="21"/>
      <c r="X799" s="21"/>
      <c r="Y799" s="22"/>
      <c r="Z799" s="31">
        <f t="shared" si="434"/>
        <v>70000</v>
      </c>
      <c r="AA799" s="31">
        <f>H799</f>
        <v>38000</v>
      </c>
      <c r="AB799" s="31">
        <f>J799</f>
        <v>75900</v>
      </c>
    </row>
    <row r="800" spans="1:36" ht="15" customHeight="1" x14ac:dyDescent="0.2">
      <c r="B800" s="45"/>
      <c r="C800" s="36"/>
      <c r="D800" s="36"/>
      <c r="E800" s="36"/>
      <c r="F800" s="41"/>
      <c r="I800" s="41"/>
      <c r="K800" s="41"/>
      <c r="M800" s="41"/>
      <c r="P800" s="41"/>
      <c r="Q800" s="41"/>
      <c r="V800" s="45"/>
      <c r="W800" s="36"/>
      <c r="X800" s="36"/>
      <c r="Y800" s="36"/>
      <c r="Z800" s="41"/>
      <c r="AE800" s="41"/>
      <c r="AG800" s="41"/>
      <c r="AH800" s="41"/>
      <c r="AI800" s="41"/>
      <c r="AJ800" s="41"/>
    </row>
    <row r="801" spans="1:41" ht="15" customHeight="1" x14ac:dyDescent="0.2">
      <c r="A801" s="1" t="s">
        <v>696</v>
      </c>
      <c r="B801" s="15"/>
      <c r="V801" s="15"/>
    </row>
    <row r="802" spans="1:41" ht="13.75" customHeight="1" x14ac:dyDescent="0.2">
      <c r="B802" s="47"/>
      <c r="C802" s="25"/>
      <c r="D802" s="25"/>
      <c r="E802" s="25"/>
      <c r="F802" s="242"/>
      <c r="G802" s="243"/>
      <c r="H802" s="66" t="s">
        <v>2</v>
      </c>
      <c r="I802" s="66"/>
      <c r="J802" s="243"/>
      <c r="K802" s="243"/>
      <c r="L802" s="244"/>
      <c r="M802" s="243"/>
      <c r="N802" s="66" t="s">
        <v>3</v>
      </c>
      <c r="O802" s="66"/>
      <c r="P802" s="243"/>
      <c r="Q802" s="245"/>
      <c r="V802" s="47"/>
      <c r="W802" s="25"/>
      <c r="X802" s="25"/>
      <c r="Y802" s="25"/>
      <c r="Z802" s="60"/>
      <c r="AA802" s="63" t="s">
        <v>2</v>
      </c>
      <c r="AB802" s="66"/>
      <c r="AC802" s="82"/>
      <c r="AD802" s="63" t="s">
        <v>3</v>
      </c>
      <c r="AE802" s="64"/>
    </row>
    <row r="803" spans="1:41" ht="22.75" customHeight="1" x14ac:dyDescent="0.2">
      <c r="B803" s="26"/>
      <c r="E803" s="56"/>
      <c r="F803" s="73" t="s">
        <v>356</v>
      </c>
      <c r="G803" s="73" t="s">
        <v>170</v>
      </c>
      <c r="H803" s="73" t="s">
        <v>171</v>
      </c>
      <c r="I803" s="73" t="s">
        <v>357</v>
      </c>
      <c r="J803" s="78" t="s">
        <v>173</v>
      </c>
      <c r="K803" s="73" t="s">
        <v>500</v>
      </c>
      <c r="L803" s="81" t="s">
        <v>356</v>
      </c>
      <c r="M803" s="73" t="s">
        <v>170</v>
      </c>
      <c r="N803" s="73" t="s">
        <v>171</v>
      </c>
      <c r="O803" s="73" t="s">
        <v>357</v>
      </c>
      <c r="P803" s="73" t="s">
        <v>173</v>
      </c>
      <c r="Q803" s="73" t="s">
        <v>500</v>
      </c>
      <c r="V803" s="26"/>
      <c r="Y803" s="56"/>
      <c r="Z803" s="73" t="s">
        <v>450</v>
      </c>
      <c r="AA803" s="73" t="s">
        <v>171</v>
      </c>
      <c r="AB803" s="78" t="s">
        <v>173</v>
      </c>
      <c r="AC803" s="81" t="s">
        <v>450</v>
      </c>
      <c r="AD803" s="73" t="s">
        <v>171</v>
      </c>
      <c r="AE803" s="73" t="s">
        <v>173</v>
      </c>
    </row>
    <row r="804" spans="1:41" ht="12" customHeight="1" x14ac:dyDescent="0.2">
      <c r="B804" s="27"/>
      <c r="C804" s="28"/>
      <c r="D804" s="28"/>
      <c r="E804" s="57"/>
      <c r="F804" s="29"/>
      <c r="G804" s="29"/>
      <c r="H804" s="29"/>
      <c r="I804" s="29"/>
      <c r="J804" s="49"/>
      <c r="K804" s="29"/>
      <c r="L804" s="83">
        <f t="shared" ref="L804:Q804" si="435">F$13</f>
        <v>1352</v>
      </c>
      <c r="M804" s="2">
        <f t="shared" si="435"/>
        <v>735</v>
      </c>
      <c r="N804" s="2">
        <f t="shared" si="435"/>
        <v>617</v>
      </c>
      <c r="O804" s="2">
        <f t="shared" si="435"/>
        <v>856</v>
      </c>
      <c r="P804" s="2">
        <f t="shared" si="435"/>
        <v>747</v>
      </c>
      <c r="Q804" s="2">
        <f t="shared" si="435"/>
        <v>844</v>
      </c>
      <c r="V804" s="27"/>
      <c r="W804" s="28"/>
      <c r="X804" s="28"/>
      <c r="Y804" s="57"/>
      <c r="Z804" s="29"/>
      <c r="AA804" s="29"/>
      <c r="AB804" s="49"/>
      <c r="AC804" s="83">
        <f>Q804</f>
        <v>844</v>
      </c>
      <c r="AD804" s="2">
        <f>N804</f>
        <v>617</v>
      </c>
      <c r="AE804" s="2">
        <f>P804</f>
        <v>747</v>
      </c>
    </row>
    <row r="805" spans="1:41" ht="15" customHeight="1" x14ac:dyDescent="0.2">
      <c r="B805" s="26" t="s">
        <v>258</v>
      </c>
      <c r="F805" s="8">
        <v>339</v>
      </c>
      <c r="G805" s="8">
        <v>57</v>
      </c>
      <c r="H805" s="8">
        <v>282</v>
      </c>
      <c r="I805" s="8">
        <v>177</v>
      </c>
      <c r="J805" s="50">
        <v>167</v>
      </c>
      <c r="K805" s="8">
        <v>67</v>
      </c>
      <c r="L805" s="85">
        <f>F805/L$804*100</f>
        <v>25.073964497041416</v>
      </c>
      <c r="M805" s="17">
        <f t="shared" ref="M805:Q812" si="436">G805/M$804*100</f>
        <v>7.7551020408163263</v>
      </c>
      <c r="N805" s="4">
        <f t="shared" si="436"/>
        <v>45.705024311183145</v>
      </c>
      <c r="O805" s="4">
        <f t="shared" si="436"/>
        <v>20.677570093457945</v>
      </c>
      <c r="P805" s="4">
        <f t="shared" si="436"/>
        <v>22.356091030789827</v>
      </c>
      <c r="Q805" s="4">
        <f t="shared" si="436"/>
        <v>7.9383886255924168</v>
      </c>
      <c r="V805" s="26" t="s">
        <v>258</v>
      </c>
      <c r="Z805" s="8">
        <f>K805</f>
        <v>67</v>
      </c>
      <c r="AA805" s="8">
        <f t="shared" ref="AA805:AA812" si="437">H805</f>
        <v>282</v>
      </c>
      <c r="AB805" s="50">
        <f t="shared" ref="AB805:AB812" si="438">J805</f>
        <v>167</v>
      </c>
      <c r="AC805" s="85">
        <f>Q805</f>
        <v>7.9383886255924168</v>
      </c>
      <c r="AD805" s="4">
        <f>N805</f>
        <v>45.705024311183145</v>
      </c>
      <c r="AE805" s="4">
        <f>P805</f>
        <v>22.356091030789827</v>
      </c>
      <c r="AK805" s="41"/>
      <c r="AL805" s="41"/>
      <c r="AM805" s="41"/>
      <c r="AN805" s="41"/>
      <c r="AO805" s="41"/>
    </row>
    <row r="806" spans="1:41" ht="15" customHeight="1" x14ac:dyDescent="0.2">
      <c r="B806" s="26" t="s">
        <v>229</v>
      </c>
      <c r="F806" s="8">
        <v>222</v>
      </c>
      <c r="G806" s="8">
        <v>89</v>
      </c>
      <c r="H806" s="8">
        <v>133</v>
      </c>
      <c r="I806" s="8">
        <v>250</v>
      </c>
      <c r="J806" s="50">
        <v>228</v>
      </c>
      <c r="K806" s="8">
        <v>111</v>
      </c>
      <c r="L806" s="85">
        <f t="shared" ref="L806:L812" si="439">F806/L$804*100</f>
        <v>16.420118343195266</v>
      </c>
      <c r="M806" s="17">
        <f t="shared" si="436"/>
        <v>12.108843537414966</v>
      </c>
      <c r="N806" s="4">
        <f t="shared" si="436"/>
        <v>21.555915721231766</v>
      </c>
      <c r="O806" s="4">
        <f t="shared" si="436"/>
        <v>29.205607476635514</v>
      </c>
      <c r="P806" s="4">
        <f t="shared" si="436"/>
        <v>30.522088353413658</v>
      </c>
      <c r="Q806" s="4">
        <f t="shared" si="436"/>
        <v>13.151658767772512</v>
      </c>
      <c r="V806" s="26" t="s">
        <v>229</v>
      </c>
      <c r="Z806" s="8">
        <f t="shared" ref="Z806:Z812" si="440">K806</f>
        <v>111</v>
      </c>
      <c r="AA806" s="8">
        <f t="shared" si="437"/>
        <v>133</v>
      </c>
      <c r="AB806" s="50">
        <f t="shared" si="438"/>
        <v>228</v>
      </c>
      <c r="AC806" s="85">
        <f t="shared" ref="AC806:AC812" si="441">Q806</f>
        <v>13.151658767772512</v>
      </c>
      <c r="AD806" s="4">
        <f t="shared" ref="AD806:AD812" si="442">N806</f>
        <v>21.555915721231766</v>
      </c>
      <c r="AE806" s="4">
        <f t="shared" ref="AE806:AE812" si="443">P806</f>
        <v>30.522088353413658</v>
      </c>
      <c r="AK806" s="41"/>
      <c r="AL806" s="41"/>
      <c r="AM806" s="41"/>
      <c r="AN806" s="41"/>
      <c r="AO806" s="41"/>
    </row>
    <row r="807" spans="1:41" ht="15" customHeight="1" x14ac:dyDescent="0.2">
      <c r="B807" s="26" t="s">
        <v>230</v>
      </c>
      <c r="F807" s="8">
        <v>250</v>
      </c>
      <c r="G807" s="8">
        <v>185</v>
      </c>
      <c r="H807" s="8">
        <v>65</v>
      </c>
      <c r="I807" s="8">
        <v>294</v>
      </c>
      <c r="J807" s="50">
        <v>248</v>
      </c>
      <c r="K807" s="8">
        <v>231</v>
      </c>
      <c r="L807" s="85">
        <f t="shared" si="439"/>
        <v>18.491124260355029</v>
      </c>
      <c r="M807" s="17">
        <f t="shared" si="436"/>
        <v>25.170068027210885</v>
      </c>
      <c r="N807" s="4">
        <f t="shared" si="436"/>
        <v>10.534846029173419</v>
      </c>
      <c r="O807" s="4">
        <f t="shared" si="436"/>
        <v>34.345794392523366</v>
      </c>
      <c r="P807" s="4">
        <f t="shared" si="436"/>
        <v>33.19946452476573</v>
      </c>
      <c r="Q807" s="4">
        <f t="shared" si="436"/>
        <v>27.369668246445499</v>
      </c>
      <c r="V807" s="26" t="s">
        <v>230</v>
      </c>
      <c r="Z807" s="8">
        <f t="shared" si="440"/>
        <v>231</v>
      </c>
      <c r="AA807" s="8">
        <f t="shared" si="437"/>
        <v>65</v>
      </c>
      <c r="AB807" s="50">
        <f t="shared" si="438"/>
        <v>248</v>
      </c>
      <c r="AC807" s="85">
        <f t="shared" si="441"/>
        <v>27.369668246445499</v>
      </c>
      <c r="AD807" s="4">
        <f t="shared" si="442"/>
        <v>10.534846029173419</v>
      </c>
      <c r="AE807" s="4">
        <f t="shared" si="443"/>
        <v>33.19946452476573</v>
      </c>
      <c r="AK807" s="41"/>
      <c r="AL807" s="41"/>
      <c r="AM807" s="41"/>
      <c r="AN807" s="41"/>
      <c r="AO807" s="41"/>
    </row>
    <row r="808" spans="1:41" ht="15" customHeight="1" x14ac:dyDescent="0.2">
      <c r="B808" s="26" t="s">
        <v>247</v>
      </c>
      <c r="F808" s="8">
        <v>161</v>
      </c>
      <c r="G808" s="8">
        <v>134</v>
      </c>
      <c r="H808" s="8">
        <v>27</v>
      </c>
      <c r="I808" s="8">
        <v>14</v>
      </c>
      <c r="J808" s="50">
        <v>5</v>
      </c>
      <c r="K808" s="8">
        <v>143</v>
      </c>
      <c r="L808" s="85">
        <f t="shared" si="439"/>
        <v>11.908284023668639</v>
      </c>
      <c r="M808" s="17">
        <f t="shared" si="436"/>
        <v>18.231292517006803</v>
      </c>
      <c r="N808" s="4">
        <f t="shared" si="436"/>
        <v>4.3760129659643443</v>
      </c>
      <c r="O808" s="4">
        <f t="shared" si="436"/>
        <v>1.6355140186915886</v>
      </c>
      <c r="P808" s="4">
        <f t="shared" si="436"/>
        <v>0.66934404283801874</v>
      </c>
      <c r="Q808" s="4">
        <f t="shared" si="436"/>
        <v>16.94312796208531</v>
      </c>
      <c r="V808" s="26" t="s">
        <v>247</v>
      </c>
      <c r="Z808" s="8">
        <f t="shared" si="440"/>
        <v>143</v>
      </c>
      <c r="AA808" s="8">
        <f t="shared" si="437"/>
        <v>27</v>
      </c>
      <c r="AB808" s="50">
        <f t="shared" si="438"/>
        <v>5</v>
      </c>
      <c r="AC808" s="85">
        <f t="shared" si="441"/>
        <v>16.94312796208531</v>
      </c>
      <c r="AD808" s="4">
        <f t="shared" si="442"/>
        <v>4.3760129659643443</v>
      </c>
      <c r="AE808" s="4">
        <f t="shared" si="443"/>
        <v>0.66934404283801874</v>
      </c>
      <c r="AK808" s="41"/>
      <c r="AL808" s="41"/>
      <c r="AM808" s="41"/>
      <c r="AN808" s="41"/>
      <c r="AO808" s="41"/>
    </row>
    <row r="809" spans="1:41" ht="15" customHeight="1" x14ac:dyDescent="0.2">
      <c r="B809" s="26" t="s">
        <v>259</v>
      </c>
      <c r="F809" s="8">
        <v>122</v>
      </c>
      <c r="G809" s="8">
        <v>114</v>
      </c>
      <c r="H809" s="8">
        <v>8</v>
      </c>
      <c r="I809" s="8">
        <v>6</v>
      </c>
      <c r="J809" s="50">
        <v>4</v>
      </c>
      <c r="K809" s="8">
        <v>116</v>
      </c>
      <c r="L809" s="85">
        <f t="shared" si="439"/>
        <v>9.0236686390532554</v>
      </c>
      <c r="M809" s="17">
        <f t="shared" si="436"/>
        <v>15.510204081632653</v>
      </c>
      <c r="N809" s="4">
        <f t="shared" si="436"/>
        <v>1.2965964343598055</v>
      </c>
      <c r="O809" s="4">
        <f t="shared" si="436"/>
        <v>0.7009345794392523</v>
      </c>
      <c r="P809" s="4">
        <f t="shared" si="436"/>
        <v>0.53547523427041499</v>
      </c>
      <c r="Q809" s="4">
        <f t="shared" si="436"/>
        <v>13.744075829383887</v>
      </c>
      <c r="V809" s="26" t="s">
        <v>259</v>
      </c>
      <c r="Z809" s="8">
        <f t="shared" si="440"/>
        <v>116</v>
      </c>
      <c r="AA809" s="8">
        <f t="shared" si="437"/>
        <v>8</v>
      </c>
      <c r="AB809" s="50">
        <f t="shared" si="438"/>
        <v>4</v>
      </c>
      <c r="AC809" s="85">
        <f t="shared" si="441"/>
        <v>13.744075829383887</v>
      </c>
      <c r="AD809" s="4">
        <f t="shared" si="442"/>
        <v>1.2965964343598055</v>
      </c>
      <c r="AE809" s="4">
        <f t="shared" si="443"/>
        <v>0.53547523427041499</v>
      </c>
      <c r="AK809" s="41"/>
      <c r="AL809" s="41"/>
      <c r="AM809" s="41"/>
      <c r="AN809" s="41"/>
      <c r="AO809" s="41"/>
    </row>
    <row r="810" spans="1:41" ht="15" customHeight="1" x14ac:dyDescent="0.2">
      <c r="B810" s="26" t="s">
        <v>260</v>
      </c>
      <c r="F810" s="8">
        <v>46</v>
      </c>
      <c r="G810" s="8">
        <v>46</v>
      </c>
      <c r="H810" s="8">
        <v>0</v>
      </c>
      <c r="I810" s="8">
        <v>0</v>
      </c>
      <c r="J810" s="50">
        <v>0</v>
      </c>
      <c r="K810" s="8">
        <v>46</v>
      </c>
      <c r="L810" s="85">
        <f t="shared" si="439"/>
        <v>3.4023668639053253</v>
      </c>
      <c r="M810" s="17">
        <f t="shared" si="436"/>
        <v>6.2585034013605449</v>
      </c>
      <c r="N810" s="4">
        <f t="shared" si="436"/>
        <v>0</v>
      </c>
      <c r="O810" s="4">
        <f t="shared" si="436"/>
        <v>0</v>
      </c>
      <c r="P810" s="4">
        <f t="shared" si="436"/>
        <v>0</v>
      </c>
      <c r="Q810" s="4">
        <f t="shared" si="436"/>
        <v>5.4502369668246446</v>
      </c>
      <c r="V810" s="26" t="s">
        <v>260</v>
      </c>
      <c r="Z810" s="8">
        <f t="shared" si="440"/>
        <v>46</v>
      </c>
      <c r="AA810" s="8">
        <f t="shared" si="437"/>
        <v>0</v>
      </c>
      <c r="AB810" s="50">
        <f t="shared" si="438"/>
        <v>0</v>
      </c>
      <c r="AC810" s="85">
        <f t="shared" si="441"/>
        <v>5.4502369668246446</v>
      </c>
      <c r="AD810" s="4">
        <f t="shared" si="442"/>
        <v>0</v>
      </c>
      <c r="AE810" s="4">
        <f t="shared" si="443"/>
        <v>0</v>
      </c>
      <c r="AK810" s="41"/>
      <c r="AL810" s="41"/>
      <c r="AM810" s="41"/>
      <c r="AN810" s="41"/>
      <c r="AO810" s="41"/>
    </row>
    <row r="811" spans="1:41" ht="15" customHeight="1" x14ac:dyDescent="0.2">
      <c r="B811" s="26" t="s">
        <v>261</v>
      </c>
      <c r="F811" s="8">
        <v>28</v>
      </c>
      <c r="G811" s="8">
        <v>25</v>
      </c>
      <c r="H811" s="8">
        <v>3</v>
      </c>
      <c r="I811" s="8">
        <v>2</v>
      </c>
      <c r="J811" s="50">
        <v>1</v>
      </c>
      <c r="K811" s="8">
        <v>26</v>
      </c>
      <c r="L811" s="85">
        <f t="shared" si="439"/>
        <v>2.0710059171597637</v>
      </c>
      <c r="M811" s="17">
        <f t="shared" si="436"/>
        <v>3.4013605442176873</v>
      </c>
      <c r="N811" s="4">
        <f t="shared" si="436"/>
        <v>0.48622366288492713</v>
      </c>
      <c r="O811" s="4">
        <f t="shared" si="436"/>
        <v>0.23364485981308408</v>
      </c>
      <c r="P811" s="4">
        <f t="shared" si="436"/>
        <v>0.13386880856760375</v>
      </c>
      <c r="Q811" s="4">
        <f t="shared" si="436"/>
        <v>3.080568720379147</v>
      </c>
      <c r="V811" s="26" t="s">
        <v>261</v>
      </c>
      <c r="Z811" s="8">
        <f t="shared" si="440"/>
        <v>26</v>
      </c>
      <c r="AA811" s="8">
        <f t="shared" si="437"/>
        <v>3</v>
      </c>
      <c r="AB811" s="50">
        <f t="shared" si="438"/>
        <v>1</v>
      </c>
      <c r="AC811" s="85">
        <f t="shared" si="441"/>
        <v>3.080568720379147</v>
      </c>
      <c r="AD811" s="4">
        <f t="shared" si="442"/>
        <v>0.48622366288492713</v>
      </c>
      <c r="AE811" s="4">
        <f t="shared" si="443"/>
        <v>0.13386880856760375</v>
      </c>
      <c r="AK811" s="41"/>
      <c r="AL811" s="41"/>
      <c r="AM811" s="41"/>
      <c r="AN811" s="41"/>
      <c r="AO811" s="41"/>
    </row>
    <row r="812" spans="1:41" ht="15" customHeight="1" x14ac:dyDescent="0.2">
      <c r="B812" s="26" t="s">
        <v>0</v>
      </c>
      <c r="C812" s="28"/>
      <c r="D812" s="28"/>
      <c r="E812" s="28"/>
      <c r="F812" s="9">
        <v>184</v>
      </c>
      <c r="G812" s="9">
        <v>85</v>
      </c>
      <c r="H812" s="9">
        <v>99</v>
      </c>
      <c r="I812" s="9">
        <v>113</v>
      </c>
      <c r="J812" s="55">
        <v>94</v>
      </c>
      <c r="K812" s="9">
        <v>104</v>
      </c>
      <c r="L812" s="87">
        <f t="shared" si="439"/>
        <v>13.609467455621301</v>
      </c>
      <c r="M812" s="19">
        <f t="shared" si="436"/>
        <v>11.564625850340136</v>
      </c>
      <c r="N812" s="5">
        <f t="shared" si="436"/>
        <v>16.045380875202593</v>
      </c>
      <c r="O812" s="5">
        <f t="shared" si="436"/>
        <v>13.200934579439252</v>
      </c>
      <c r="P812" s="5">
        <f t="shared" si="436"/>
        <v>12.583668005354752</v>
      </c>
      <c r="Q812" s="5">
        <f t="shared" si="436"/>
        <v>12.322274881516588</v>
      </c>
      <c r="V812" s="26" t="s">
        <v>0</v>
      </c>
      <c r="W812" s="28"/>
      <c r="X812" s="28"/>
      <c r="Y812" s="28"/>
      <c r="Z812" s="9">
        <f t="shared" si="440"/>
        <v>104</v>
      </c>
      <c r="AA812" s="9">
        <f t="shared" si="437"/>
        <v>99</v>
      </c>
      <c r="AB812" s="55">
        <f t="shared" si="438"/>
        <v>94</v>
      </c>
      <c r="AC812" s="87">
        <f t="shared" si="441"/>
        <v>12.322274881516588</v>
      </c>
      <c r="AD812" s="5">
        <f t="shared" si="442"/>
        <v>16.045380875202593</v>
      </c>
      <c r="AE812" s="5">
        <f t="shared" si="443"/>
        <v>12.583668005354752</v>
      </c>
    </row>
    <row r="813" spans="1:41" ht="15" customHeight="1" x14ac:dyDescent="0.2">
      <c r="B813" s="30" t="s">
        <v>1</v>
      </c>
      <c r="C813" s="21"/>
      <c r="D813" s="21"/>
      <c r="E813" s="22"/>
      <c r="F813" s="31">
        <f t="shared" ref="F813:K813" si="444">SUM(F805:F812)</f>
        <v>1352</v>
      </c>
      <c r="G813" s="31">
        <f t="shared" si="444"/>
        <v>735</v>
      </c>
      <c r="H813" s="31">
        <f t="shared" si="444"/>
        <v>617</v>
      </c>
      <c r="I813" s="31">
        <f t="shared" si="444"/>
        <v>856</v>
      </c>
      <c r="J813" s="51">
        <f t="shared" si="444"/>
        <v>747</v>
      </c>
      <c r="K813" s="31">
        <f t="shared" si="444"/>
        <v>844</v>
      </c>
      <c r="L813" s="86">
        <f t="shared" ref="L813:Q813" si="445">SUM(L805:L812)</f>
        <v>100</v>
      </c>
      <c r="M813" s="18">
        <f t="shared" si="445"/>
        <v>99.999999999999986</v>
      </c>
      <c r="N813" s="6">
        <f t="shared" si="445"/>
        <v>100</v>
      </c>
      <c r="O813" s="6">
        <f t="shared" si="445"/>
        <v>100</v>
      </c>
      <c r="P813" s="6">
        <f t="shared" si="445"/>
        <v>100</v>
      </c>
      <c r="Q813" s="6">
        <f t="shared" si="445"/>
        <v>100.00000000000001</v>
      </c>
      <c r="V813" s="30" t="s">
        <v>1</v>
      </c>
      <c r="W813" s="21"/>
      <c r="X813" s="21"/>
      <c r="Y813" s="22"/>
      <c r="Z813" s="31">
        <f t="shared" ref="Z813:AE813" si="446">SUM(Z805:Z812)</f>
        <v>844</v>
      </c>
      <c r="AA813" s="31">
        <f t="shared" si="446"/>
        <v>617</v>
      </c>
      <c r="AB813" s="51">
        <f t="shared" si="446"/>
        <v>747</v>
      </c>
      <c r="AC813" s="86">
        <f t="shared" si="446"/>
        <v>100.00000000000001</v>
      </c>
      <c r="AD813" s="6">
        <f t="shared" si="446"/>
        <v>100</v>
      </c>
      <c r="AE813" s="6">
        <f t="shared" si="446"/>
        <v>100</v>
      </c>
    </row>
    <row r="814" spans="1:41" ht="15" customHeight="1" x14ac:dyDescent="0.2">
      <c r="B814" s="30" t="s">
        <v>242</v>
      </c>
      <c r="C814" s="21"/>
      <c r="D814" s="21"/>
      <c r="E814" s="22"/>
      <c r="F814" s="31">
        <v>126839.95291095891</v>
      </c>
      <c r="G814" s="31">
        <v>159333.64153846152</v>
      </c>
      <c r="H814" s="31">
        <v>86066.019305019305</v>
      </c>
      <c r="I814" s="31">
        <v>98475.978465679684</v>
      </c>
      <c r="J814" s="31">
        <v>95969.214395099538</v>
      </c>
      <c r="K814" s="31">
        <v>154144.08378378378</v>
      </c>
      <c r="V814" s="30" t="s">
        <v>242</v>
      </c>
      <c r="W814" s="21"/>
      <c r="X814" s="21"/>
      <c r="Y814" s="22"/>
      <c r="Z814" s="31">
        <f>K814</f>
        <v>154144.08378378378</v>
      </c>
      <c r="AA814" s="31">
        <f>H814</f>
        <v>86066.019305019305</v>
      </c>
      <c r="AB814" s="31">
        <f>J814</f>
        <v>95969.214395099538</v>
      </c>
      <c r="AK814" s="41"/>
      <c r="AL814" s="41"/>
      <c r="AM814" s="41"/>
      <c r="AN814" s="41"/>
      <c r="AO814" s="41"/>
    </row>
    <row r="815" spans="1:41" ht="15" customHeight="1" x14ac:dyDescent="0.2">
      <c r="B815" s="30" t="s">
        <v>315</v>
      </c>
      <c r="C815" s="21"/>
      <c r="D815" s="21"/>
      <c r="E815" s="22"/>
      <c r="F815" s="31">
        <v>121354.83650190114</v>
      </c>
      <c r="G815" s="31">
        <v>155518.84641638226</v>
      </c>
      <c r="H815" s="31">
        <v>81860.040598290594</v>
      </c>
      <c r="I815" s="31">
        <v>96826.757847533634</v>
      </c>
      <c r="J815" s="31">
        <v>95014.98471986418</v>
      </c>
      <c r="K815" s="31">
        <v>149862.28228228228</v>
      </c>
      <c r="V815" s="30" t="s">
        <v>315</v>
      </c>
      <c r="W815" s="21"/>
      <c r="X815" s="21"/>
      <c r="Y815" s="22"/>
      <c r="Z815" s="31">
        <f t="shared" ref="Z815:Z817" si="447">K815</f>
        <v>149862.28228228228</v>
      </c>
      <c r="AA815" s="31">
        <f>H815</f>
        <v>81860.040598290594</v>
      </c>
      <c r="AB815" s="31">
        <f>J815</f>
        <v>95014.98471986418</v>
      </c>
      <c r="AK815" s="41"/>
      <c r="AL815" s="41"/>
      <c r="AM815" s="41"/>
      <c r="AN815" s="41"/>
      <c r="AO815" s="41"/>
    </row>
    <row r="816" spans="1:41" ht="15" customHeight="1" x14ac:dyDescent="0.2">
      <c r="B816" s="30" t="s">
        <v>243</v>
      </c>
      <c r="C816" s="21"/>
      <c r="D816" s="21"/>
      <c r="E816" s="22"/>
      <c r="F816" s="31">
        <v>397760</v>
      </c>
      <c r="G816" s="31">
        <v>397760</v>
      </c>
      <c r="H816" s="31">
        <v>349000</v>
      </c>
      <c r="I816" s="31">
        <v>397210</v>
      </c>
      <c r="J816" s="31">
        <v>397210</v>
      </c>
      <c r="K816" s="31">
        <v>397760</v>
      </c>
      <c r="V816" s="30" t="s">
        <v>243</v>
      </c>
      <c r="W816" s="21"/>
      <c r="X816" s="21"/>
      <c r="Y816" s="22"/>
      <c r="Z816" s="31">
        <f t="shared" si="447"/>
        <v>397760</v>
      </c>
      <c r="AA816" s="31">
        <f>H816</f>
        <v>349000</v>
      </c>
      <c r="AB816" s="31">
        <f>J816</f>
        <v>397210</v>
      </c>
      <c r="AK816" s="41"/>
      <c r="AL816" s="41"/>
      <c r="AM816" s="41"/>
      <c r="AN816" s="41"/>
      <c r="AO816" s="41"/>
    </row>
    <row r="817" spans="1:41" ht="15" customHeight="1" x14ac:dyDescent="0.2">
      <c r="B817" s="30" t="s">
        <v>244</v>
      </c>
      <c r="C817" s="21"/>
      <c r="D817" s="21"/>
      <c r="E817" s="22"/>
      <c r="F817" s="31">
        <v>8000</v>
      </c>
      <c r="G817" s="31">
        <v>37000</v>
      </c>
      <c r="H817" s="31">
        <v>8000</v>
      </c>
      <c r="I817" s="31">
        <v>5000</v>
      </c>
      <c r="J817" s="31">
        <v>5000</v>
      </c>
      <c r="K817" s="31">
        <v>37000</v>
      </c>
      <c r="V817" s="30" t="s">
        <v>244</v>
      </c>
      <c r="W817" s="21"/>
      <c r="X817" s="21"/>
      <c r="Y817" s="22"/>
      <c r="Z817" s="31">
        <f t="shared" si="447"/>
        <v>37000</v>
      </c>
      <c r="AA817" s="31">
        <f>H817</f>
        <v>8000</v>
      </c>
      <c r="AB817" s="31">
        <f>J817</f>
        <v>5000</v>
      </c>
      <c r="AK817" s="41"/>
      <c r="AL817" s="41"/>
      <c r="AM817" s="41"/>
      <c r="AN817" s="41"/>
      <c r="AO817" s="41"/>
    </row>
    <row r="818" spans="1:41" ht="15" customHeight="1" x14ac:dyDescent="0.2">
      <c r="B818" s="45"/>
      <c r="C818" s="36"/>
      <c r="D818" s="36"/>
      <c r="E818" s="36"/>
      <c r="F818" s="41"/>
      <c r="I818" s="41"/>
      <c r="K818" s="41"/>
      <c r="M818" s="41"/>
      <c r="P818" s="41"/>
      <c r="Q818" s="41"/>
      <c r="V818" s="45"/>
      <c r="W818" s="36"/>
      <c r="X818" s="36"/>
      <c r="Y818" s="36"/>
      <c r="Z818" s="41"/>
      <c r="AE818" s="41"/>
    </row>
    <row r="819" spans="1:41" ht="15" customHeight="1" x14ac:dyDescent="0.2">
      <c r="A819" s="1" t="s">
        <v>697</v>
      </c>
      <c r="B819" s="15"/>
      <c r="V819" s="15"/>
    </row>
    <row r="820" spans="1:41" ht="13.75" customHeight="1" x14ac:dyDescent="0.2">
      <c r="B820" s="47"/>
      <c r="C820" s="25"/>
      <c r="D820" s="25"/>
      <c r="E820" s="25"/>
      <c r="F820" s="242"/>
      <c r="G820" s="243"/>
      <c r="H820" s="66" t="s">
        <v>2</v>
      </c>
      <c r="I820" s="66"/>
      <c r="J820" s="243"/>
      <c r="K820" s="243"/>
      <c r="L820" s="244"/>
      <c r="M820" s="243"/>
      <c r="N820" s="66" t="s">
        <v>3</v>
      </c>
      <c r="O820" s="66"/>
      <c r="P820" s="243"/>
      <c r="Q820" s="245"/>
      <c r="V820" s="47"/>
      <c r="W820" s="25"/>
      <c r="X820" s="25"/>
      <c r="Y820" s="25"/>
      <c r="Z820" s="60"/>
      <c r="AA820" s="63" t="s">
        <v>2</v>
      </c>
      <c r="AB820" s="66"/>
      <c r="AC820" s="82"/>
      <c r="AD820" s="63" t="s">
        <v>3</v>
      </c>
      <c r="AE820" s="64"/>
    </row>
    <row r="821" spans="1:41" ht="22.75" customHeight="1" x14ac:dyDescent="0.2">
      <c r="B821" s="26"/>
      <c r="E821" s="56"/>
      <c r="F821" s="73" t="s">
        <v>356</v>
      </c>
      <c r="G821" s="73" t="s">
        <v>170</v>
      </c>
      <c r="H821" s="73" t="s">
        <v>171</v>
      </c>
      <c r="I821" s="73" t="s">
        <v>357</v>
      </c>
      <c r="J821" s="78" t="s">
        <v>173</v>
      </c>
      <c r="K821" s="73" t="s">
        <v>500</v>
      </c>
      <c r="L821" s="81" t="s">
        <v>356</v>
      </c>
      <c r="M821" s="73" t="s">
        <v>170</v>
      </c>
      <c r="N821" s="73" t="s">
        <v>171</v>
      </c>
      <c r="O821" s="73" t="s">
        <v>357</v>
      </c>
      <c r="P821" s="73" t="s">
        <v>173</v>
      </c>
      <c r="Q821" s="73" t="s">
        <v>500</v>
      </c>
      <c r="V821" s="26"/>
      <c r="Y821" s="56"/>
      <c r="Z821" s="73" t="s">
        <v>450</v>
      </c>
      <c r="AA821" s="73" t="s">
        <v>171</v>
      </c>
      <c r="AB821" s="78" t="s">
        <v>173</v>
      </c>
      <c r="AC821" s="81" t="s">
        <v>450</v>
      </c>
      <c r="AD821" s="73" t="s">
        <v>171</v>
      </c>
      <c r="AE821" s="73" t="s">
        <v>173</v>
      </c>
    </row>
    <row r="822" spans="1:41" ht="12" customHeight="1" x14ac:dyDescent="0.2">
      <c r="B822" s="27"/>
      <c r="C822" s="28"/>
      <c r="D822" s="28"/>
      <c r="E822" s="57"/>
      <c r="F822" s="29"/>
      <c r="G822" s="29"/>
      <c r="H822" s="29"/>
      <c r="I822" s="29"/>
      <c r="J822" s="49"/>
      <c r="K822" s="29"/>
      <c r="L822" s="83">
        <f t="shared" ref="L822:Q822" si="448">F$13</f>
        <v>1352</v>
      </c>
      <c r="M822" s="2">
        <f t="shared" si="448"/>
        <v>735</v>
      </c>
      <c r="N822" s="2">
        <f t="shared" si="448"/>
        <v>617</v>
      </c>
      <c r="O822" s="2">
        <f t="shared" si="448"/>
        <v>856</v>
      </c>
      <c r="P822" s="2">
        <f t="shared" si="448"/>
        <v>747</v>
      </c>
      <c r="Q822" s="2">
        <f t="shared" si="448"/>
        <v>844</v>
      </c>
      <c r="V822" s="27"/>
      <c r="W822" s="28"/>
      <c r="X822" s="28"/>
      <c r="Y822" s="57"/>
      <c r="Z822" s="29"/>
      <c r="AA822" s="29"/>
      <c r="AB822" s="49"/>
      <c r="AC822" s="83">
        <f>Q822</f>
        <v>844</v>
      </c>
      <c r="AD822" s="2">
        <f>N822</f>
        <v>617</v>
      </c>
      <c r="AE822" s="2">
        <f>P822</f>
        <v>747</v>
      </c>
    </row>
    <row r="823" spans="1:41" ht="14.65" customHeight="1" x14ac:dyDescent="0.2">
      <c r="B823" s="26" t="s">
        <v>231</v>
      </c>
      <c r="F823" s="8">
        <v>66</v>
      </c>
      <c r="G823" s="8">
        <v>11</v>
      </c>
      <c r="H823" s="8">
        <v>55</v>
      </c>
      <c r="I823" s="8">
        <v>16</v>
      </c>
      <c r="J823" s="50">
        <v>16</v>
      </c>
      <c r="K823" s="8">
        <v>11</v>
      </c>
      <c r="L823" s="85">
        <f>F823/L$822*100</f>
        <v>4.8816568047337281</v>
      </c>
      <c r="M823" s="17">
        <f t="shared" ref="M823:Q831" si="449">G823/M$822*100</f>
        <v>1.4965986394557822</v>
      </c>
      <c r="N823" s="4">
        <f t="shared" si="449"/>
        <v>8.9141004862236617</v>
      </c>
      <c r="O823" s="4">
        <f t="shared" si="449"/>
        <v>1.8691588785046727</v>
      </c>
      <c r="P823" s="4">
        <f t="shared" si="449"/>
        <v>2.14190093708166</v>
      </c>
      <c r="Q823" s="4">
        <f t="shared" si="449"/>
        <v>1.3033175355450237</v>
      </c>
      <c r="V823" s="26" t="s">
        <v>231</v>
      </c>
      <c r="Z823" s="8">
        <f>K823</f>
        <v>11</v>
      </c>
      <c r="AA823" s="8">
        <f t="shared" ref="AA823:AA831" si="450">H823</f>
        <v>55</v>
      </c>
      <c r="AB823" s="50">
        <f t="shared" ref="AB823:AB831" si="451">J823</f>
        <v>16</v>
      </c>
      <c r="AC823" s="85">
        <f>Q823</f>
        <v>1.3033175355450237</v>
      </c>
      <c r="AD823" s="4">
        <f>N823</f>
        <v>8.9141004862236617</v>
      </c>
      <c r="AE823" s="4">
        <f>P823</f>
        <v>2.14190093708166</v>
      </c>
      <c r="AK823" s="41"/>
      <c r="AL823" s="41"/>
      <c r="AM823" s="41"/>
      <c r="AN823" s="41"/>
      <c r="AO823" s="41"/>
    </row>
    <row r="824" spans="1:41" ht="14.65" customHeight="1" x14ac:dyDescent="0.2">
      <c r="B824" s="26" t="s">
        <v>232</v>
      </c>
      <c r="F824" s="8">
        <v>149</v>
      </c>
      <c r="G824" s="8">
        <v>19</v>
      </c>
      <c r="H824" s="8">
        <v>130</v>
      </c>
      <c r="I824" s="8">
        <v>61</v>
      </c>
      <c r="J824" s="50">
        <v>57</v>
      </c>
      <c r="K824" s="8">
        <v>23</v>
      </c>
      <c r="L824" s="85">
        <f t="shared" ref="L824:L831" si="452">F824/L$822*100</f>
        <v>11.020710059171597</v>
      </c>
      <c r="M824" s="17">
        <f t="shared" si="449"/>
        <v>2.5850340136054419</v>
      </c>
      <c r="N824" s="4">
        <f t="shared" si="449"/>
        <v>21.069692058346838</v>
      </c>
      <c r="O824" s="4">
        <f t="shared" si="449"/>
        <v>7.1261682242990645</v>
      </c>
      <c r="P824" s="4">
        <f t="shared" si="449"/>
        <v>7.6305220883534144</v>
      </c>
      <c r="Q824" s="4">
        <f t="shared" si="449"/>
        <v>2.7251184834123223</v>
      </c>
      <c r="V824" s="26" t="s">
        <v>232</v>
      </c>
      <c r="Z824" s="8">
        <f t="shared" ref="Z824:Z831" si="453">K824</f>
        <v>23</v>
      </c>
      <c r="AA824" s="8">
        <f t="shared" si="450"/>
        <v>130</v>
      </c>
      <c r="AB824" s="50">
        <f t="shared" si="451"/>
        <v>57</v>
      </c>
      <c r="AC824" s="85">
        <f t="shared" ref="AC824:AC831" si="454">Q824</f>
        <v>2.7251184834123223</v>
      </c>
      <c r="AD824" s="4">
        <f t="shared" ref="AD824:AD831" si="455">N824</f>
        <v>21.069692058346838</v>
      </c>
      <c r="AE824" s="4">
        <f t="shared" ref="AE824:AE831" si="456">P824</f>
        <v>7.6305220883534144</v>
      </c>
      <c r="AK824" s="41"/>
      <c r="AL824" s="41"/>
      <c r="AM824" s="41"/>
      <c r="AN824" s="41"/>
      <c r="AO824" s="41"/>
    </row>
    <row r="825" spans="1:41" ht="14.65" customHeight="1" x14ac:dyDescent="0.2">
      <c r="B825" s="26" t="s">
        <v>233</v>
      </c>
      <c r="F825" s="8">
        <v>178</v>
      </c>
      <c r="G825" s="8">
        <v>44</v>
      </c>
      <c r="H825" s="8">
        <v>134</v>
      </c>
      <c r="I825" s="8">
        <v>132</v>
      </c>
      <c r="J825" s="50">
        <v>120</v>
      </c>
      <c r="K825" s="8">
        <v>56</v>
      </c>
      <c r="L825" s="85">
        <f t="shared" si="452"/>
        <v>13.165680473372781</v>
      </c>
      <c r="M825" s="17">
        <f t="shared" si="449"/>
        <v>5.9863945578231288</v>
      </c>
      <c r="N825" s="4">
        <f t="shared" si="449"/>
        <v>21.717990275526741</v>
      </c>
      <c r="O825" s="4">
        <f t="shared" si="449"/>
        <v>15.420560747663551</v>
      </c>
      <c r="P825" s="4">
        <f t="shared" si="449"/>
        <v>16.064257028112451</v>
      </c>
      <c r="Q825" s="4">
        <f t="shared" si="449"/>
        <v>6.6350710900473935</v>
      </c>
      <c r="V825" s="26" t="s">
        <v>233</v>
      </c>
      <c r="Z825" s="8">
        <f t="shared" si="453"/>
        <v>56</v>
      </c>
      <c r="AA825" s="8">
        <f t="shared" si="450"/>
        <v>134</v>
      </c>
      <c r="AB825" s="50">
        <f t="shared" si="451"/>
        <v>120</v>
      </c>
      <c r="AC825" s="85">
        <f t="shared" si="454"/>
        <v>6.6350710900473935</v>
      </c>
      <c r="AD825" s="4">
        <f t="shared" si="455"/>
        <v>21.717990275526741</v>
      </c>
      <c r="AE825" s="4">
        <f t="shared" si="456"/>
        <v>16.064257028112451</v>
      </c>
      <c r="AK825" s="41"/>
      <c r="AL825" s="41"/>
      <c r="AM825" s="41"/>
      <c r="AN825" s="41"/>
      <c r="AO825" s="41"/>
    </row>
    <row r="826" spans="1:41" ht="14.65" customHeight="1" x14ac:dyDescent="0.2">
      <c r="B826" s="26" t="s">
        <v>224</v>
      </c>
      <c r="F826" s="8">
        <v>183</v>
      </c>
      <c r="G826" s="8">
        <v>63</v>
      </c>
      <c r="H826" s="8">
        <v>120</v>
      </c>
      <c r="I826" s="8">
        <v>157</v>
      </c>
      <c r="J826" s="50">
        <v>143</v>
      </c>
      <c r="K826" s="8">
        <v>77</v>
      </c>
      <c r="L826" s="85">
        <f t="shared" si="452"/>
        <v>13.535502958579881</v>
      </c>
      <c r="M826" s="17">
        <f t="shared" si="449"/>
        <v>8.5714285714285712</v>
      </c>
      <c r="N826" s="4">
        <f t="shared" si="449"/>
        <v>19.448946515397083</v>
      </c>
      <c r="O826" s="4">
        <f t="shared" si="449"/>
        <v>18.341121495327105</v>
      </c>
      <c r="P826" s="4">
        <f t="shared" si="449"/>
        <v>19.143239625167336</v>
      </c>
      <c r="Q826" s="4">
        <f t="shared" si="449"/>
        <v>9.1232227488151665</v>
      </c>
      <c r="V826" s="26" t="s">
        <v>224</v>
      </c>
      <c r="Z826" s="8">
        <f t="shared" si="453"/>
        <v>77</v>
      </c>
      <c r="AA826" s="8">
        <f t="shared" si="450"/>
        <v>120</v>
      </c>
      <c r="AB826" s="50">
        <f t="shared" si="451"/>
        <v>143</v>
      </c>
      <c r="AC826" s="85">
        <f t="shared" si="454"/>
        <v>9.1232227488151665</v>
      </c>
      <c r="AD826" s="4">
        <f t="shared" si="455"/>
        <v>19.448946515397083</v>
      </c>
      <c r="AE826" s="4">
        <f t="shared" si="456"/>
        <v>19.143239625167336</v>
      </c>
      <c r="AK826" s="41"/>
      <c r="AL826" s="41"/>
      <c r="AM826" s="41"/>
      <c r="AN826" s="41"/>
      <c r="AO826" s="41"/>
    </row>
    <row r="827" spans="1:41" ht="14.65" customHeight="1" x14ac:dyDescent="0.2">
      <c r="B827" s="26" t="s">
        <v>225</v>
      </c>
      <c r="F827" s="8">
        <v>129</v>
      </c>
      <c r="G827" s="8">
        <v>82</v>
      </c>
      <c r="H827" s="8">
        <v>47</v>
      </c>
      <c r="I827" s="8">
        <v>169</v>
      </c>
      <c r="J827" s="50">
        <v>154</v>
      </c>
      <c r="K827" s="8">
        <v>97</v>
      </c>
      <c r="L827" s="85">
        <f t="shared" si="452"/>
        <v>9.5414201183431953</v>
      </c>
      <c r="M827" s="17">
        <f t="shared" si="449"/>
        <v>11.156462585034014</v>
      </c>
      <c r="N827" s="4">
        <f t="shared" si="449"/>
        <v>7.6175040518638575</v>
      </c>
      <c r="O827" s="4">
        <f t="shared" si="449"/>
        <v>19.74299065420561</v>
      </c>
      <c r="P827" s="4">
        <f t="shared" si="449"/>
        <v>20.615796519410978</v>
      </c>
      <c r="Q827" s="4">
        <f t="shared" si="449"/>
        <v>11.492890995260662</v>
      </c>
      <c r="V827" s="26" t="s">
        <v>225</v>
      </c>
      <c r="Z827" s="8">
        <f t="shared" si="453"/>
        <v>97</v>
      </c>
      <c r="AA827" s="8">
        <f t="shared" si="450"/>
        <v>47</v>
      </c>
      <c r="AB827" s="50">
        <f t="shared" si="451"/>
        <v>154</v>
      </c>
      <c r="AC827" s="85">
        <f t="shared" si="454"/>
        <v>11.492890995260662</v>
      </c>
      <c r="AD827" s="4">
        <f t="shared" si="455"/>
        <v>7.6175040518638575</v>
      </c>
      <c r="AE827" s="4">
        <f t="shared" si="456"/>
        <v>20.615796519410978</v>
      </c>
      <c r="AK827" s="41"/>
      <c r="AL827" s="41"/>
      <c r="AM827" s="41"/>
      <c r="AN827" s="41"/>
      <c r="AO827" s="41"/>
    </row>
    <row r="828" spans="1:41" ht="14.65" customHeight="1" x14ac:dyDescent="0.2">
      <c r="B828" s="26" t="s">
        <v>262</v>
      </c>
      <c r="F828" s="8">
        <v>159</v>
      </c>
      <c r="G828" s="8">
        <v>106</v>
      </c>
      <c r="H828" s="8">
        <v>53</v>
      </c>
      <c r="I828" s="8">
        <v>241</v>
      </c>
      <c r="J828" s="50">
        <v>208</v>
      </c>
      <c r="K828" s="8">
        <v>139</v>
      </c>
      <c r="L828" s="85">
        <f t="shared" si="452"/>
        <v>11.760355029585799</v>
      </c>
      <c r="M828" s="17">
        <f t="shared" si="449"/>
        <v>14.421768707482993</v>
      </c>
      <c r="N828" s="4">
        <f t="shared" si="449"/>
        <v>8.589951377633712</v>
      </c>
      <c r="O828" s="4">
        <f t="shared" si="449"/>
        <v>28.154205607476634</v>
      </c>
      <c r="P828" s="4">
        <f t="shared" si="449"/>
        <v>27.844712182061581</v>
      </c>
      <c r="Q828" s="4">
        <f t="shared" si="449"/>
        <v>16.469194312796208</v>
      </c>
      <c r="V828" s="26" t="s">
        <v>262</v>
      </c>
      <c r="Z828" s="8">
        <f t="shared" si="453"/>
        <v>139</v>
      </c>
      <c r="AA828" s="8">
        <f t="shared" si="450"/>
        <v>53</v>
      </c>
      <c r="AB828" s="50">
        <f t="shared" si="451"/>
        <v>208</v>
      </c>
      <c r="AC828" s="85">
        <f t="shared" si="454"/>
        <v>16.469194312796208</v>
      </c>
      <c r="AD828" s="4">
        <f t="shared" si="455"/>
        <v>8.589951377633712</v>
      </c>
      <c r="AE828" s="4">
        <f t="shared" si="456"/>
        <v>27.844712182061581</v>
      </c>
      <c r="AK828" s="41"/>
      <c r="AL828" s="41"/>
      <c r="AM828" s="41"/>
      <c r="AN828" s="41"/>
      <c r="AO828" s="41"/>
    </row>
    <row r="829" spans="1:41" ht="14.65" customHeight="1" x14ac:dyDescent="0.2">
      <c r="B829" s="26" t="s">
        <v>263</v>
      </c>
      <c r="F829" s="8">
        <v>92</v>
      </c>
      <c r="G829" s="8">
        <v>70</v>
      </c>
      <c r="H829" s="8">
        <v>22</v>
      </c>
      <c r="I829" s="8">
        <v>47</v>
      </c>
      <c r="J829" s="50">
        <v>35</v>
      </c>
      <c r="K829" s="8">
        <v>82</v>
      </c>
      <c r="L829" s="85">
        <f t="shared" si="452"/>
        <v>6.8047337278106506</v>
      </c>
      <c r="M829" s="17">
        <f t="shared" si="449"/>
        <v>9.5238095238095237</v>
      </c>
      <c r="N829" s="4">
        <f t="shared" si="449"/>
        <v>3.5656401944894651</v>
      </c>
      <c r="O829" s="4">
        <f t="shared" si="449"/>
        <v>5.490654205607477</v>
      </c>
      <c r="P829" s="4">
        <f t="shared" si="449"/>
        <v>4.6854082998661308</v>
      </c>
      <c r="Q829" s="4">
        <f t="shared" si="449"/>
        <v>9.7156398104265413</v>
      </c>
      <c r="V829" s="26" t="s">
        <v>263</v>
      </c>
      <c r="Z829" s="8">
        <f t="shared" si="453"/>
        <v>82</v>
      </c>
      <c r="AA829" s="8">
        <f t="shared" si="450"/>
        <v>22</v>
      </c>
      <c r="AB829" s="50">
        <f t="shared" si="451"/>
        <v>35</v>
      </c>
      <c r="AC829" s="85">
        <f t="shared" si="454"/>
        <v>9.7156398104265413</v>
      </c>
      <c r="AD829" s="4">
        <f t="shared" si="455"/>
        <v>3.5656401944894651</v>
      </c>
      <c r="AE829" s="4">
        <f t="shared" si="456"/>
        <v>4.6854082998661308</v>
      </c>
      <c r="AK829" s="41"/>
      <c r="AL829" s="41"/>
      <c r="AM829" s="41"/>
      <c r="AN829" s="41"/>
      <c r="AO829" s="41"/>
    </row>
    <row r="830" spans="1:41" ht="14.65" customHeight="1" x14ac:dyDescent="0.2">
      <c r="B830" s="26" t="s">
        <v>235</v>
      </c>
      <c r="F830" s="8">
        <v>330</v>
      </c>
      <c r="G830" s="8">
        <v>303</v>
      </c>
      <c r="H830" s="8">
        <v>27</v>
      </c>
      <c r="I830" s="8">
        <v>15</v>
      </c>
      <c r="J830" s="50">
        <v>5</v>
      </c>
      <c r="K830" s="8">
        <v>313</v>
      </c>
      <c r="L830" s="85">
        <f t="shared" si="452"/>
        <v>24.408284023668639</v>
      </c>
      <c r="M830" s="17">
        <f t="shared" si="449"/>
        <v>41.224489795918366</v>
      </c>
      <c r="N830" s="4">
        <f t="shared" si="449"/>
        <v>4.3760129659643443</v>
      </c>
      <c r="O830" s="4">
        <f t="shared" si="449"/>
        <v>1.7523364485981308</v>
      </c>
      <c r="P830" s="4">
        <f t="shared" si="449"/>
        <v>0.66934404283801874</v>
      </c>
      <c r="Q830" s="4">
        <f t="shared" si="449"/>
        <v>37.085308056872037</v>
      </c>
      <c r="V830" s="26" t="s">
        <v>235</v>
      </c>
      <c r="Z830" s="8">
        <f t="shared" si="453"/>
        <v>313</v>
      </c>
      <c r="AA830" s="8">
        <f t="shared" si="450"/>
        <v>27</v>
      </c>
      <c r="AB830" s="50">
        <f t="shared" si="451"/>
        <v>5</v>
      </c>
      <c r="AC830" s="85">
        <f t="shared" si="454"/>
        <v>37.085308056872037</v>
      </c>
      <c r="AD830" s="4">
        <f t="shared" si="455"/>
        <v>4.3760129659643443</v>
      </c>
      <c r="AE830" s="4">
        <f t="shared" si="456"/>
        <v>0.66934404283801874</v>
      </c>
      <c r="AK830" s="41"/>
      <c r="AL830" s="41"/>
      <c r="AM830" s="41"/>
      <c r="AN830" s="41"/>
      <c r="AO830" s="41"/>
    </row>
    <row r="831" spans="1:41" ht="14.65" customHeight="1" x14ac:dyDescent="0.2">
      <c r="B831" s="26" t="s">
        <v>0</v>
      </c>
      <c r="C831" s="28"/>
      <c r="D831" s="28"/>
      <c r="E831" s="28"/>
      <c r="F831" s="9">
        <v>66</v>
      </c>
      <c r="G831" s="9">
        <v>37</v>
      </c>
      <c r="H831" s="9">
        <v>29</v>
      </c>
      <c r="I831" s="9">
        <v>18</v>
      </c>
      <c r="J831" s="55">
        <v>9</v>
      </c>
      <c r="K831" s="9">
        <v>46</v>
      </c>
      <c r="L831" s="87">
        <f t="shared" si="452"/>
        <v>4.8816568047337281</v>
      </c>
      <c r="M831" s="19">
        <f t="shared" si="449"/>
        <v>5.0340136054421762</v>
      </c>
      <c r="N831" s="5">
        <f t="shared" si="449"/>
        <v>4.7001620745542949</v>
      </c>
      <c r="O831" s="5">
        <f t="shared" si="449"/>
        <v>2.1028037383177569</v>
      </c>
      <c r="P831" s="5">
        <f t="shared" si="449"/>
        <v>1.2048192771084338</v>
      </c>
      <c r="Q831" s="5">
        <f t="shared" si="449"/>
        <v>5.4502369668246446</v>
      </c>
      <c r="V831" s="26" t="s">
        <v>0</v>
      </c>
      <c r="W831" s="28"/>
      <c r="X831" s="28"/>
      <c r="Y831" s="28"/>
      <c r="Z831" s="9">
        <f t="shared" si="453"/>
        <v>46</v>
      </c>
      <c r="AA831" s="9">
        <f t="shared" si="450"/>
        <v>29</v>
      </c>
      <c r="AB831" s="55">
        <f t="shared" si="451"/>
        <v>9</v>
      </c>
      <c r="AC831" s="87">
        <f t="shared" si="454"/>
        <v>5.4502369668246446</v>
      </c>
      <c r="AD831" s="5">
        <f t="shared" si="455"/>
        <v>4.7001620745542949</v>
      </c>
      <c r="AE831" s="5">
        <f t="shared" si="456"/>
        <v>1.2048192771084338</v>
      </c>
      <c r="AK831" s="41"/>
      <c r="AL831" s="41"/>
      <c r="AM831" s="41"/>
      <c r="AN831" s="41"/>
      <c r="AO831" s="41"/>
    </row>
    <row r="832" spans="1:41" ht="15" customHeight="1" x14ac:dyDescent="0.2">
      <c r="B832" s="30" t="s">
        <v>1</v>
      </c>
      <c r="C832" s="21"/>
      <c r="D832" s="21"/>
      <c r="E832" s="22"/>
      <c r="F832" s="31">
        <f t="shared" ref="F832:K832" si="457">SUM(F823:F831)</f>
        <v>1352</v>
      </c>
      <c r="G832" s="31">
        <f t="shared" si="457"/>
        <v>735</v>
      </c>
      <c r="H832" s="31">
        <f t="shared" si="457"/>
        <v>617</v>
      </c>
      <c r="I832" s="31">
        <f t="shared" si="457"/>
        <v>856</v>
      </c>
      <c r="J832" s="51">
        <f t="shared" si="457"/>
        <v>747</v>
      </c>
      <c r="K832" s="31">
        <f t="shared" si="457"/>
        <v>844</v>
      </c>
      <c r="L832" s="86">
        <f t="shared" ref="L832:Q832" si="458">SUM(L823:L831)</f>
        <v>100</v>
      </c>
      <c r="M832" s="18">
        <f t="shared" si="458"/>
        <v>100</v>
      </c>
      <c r="N832" s="6">
        <f t="shared" si="458"/>
        <v>100</v>
      </c>
      <c r="O832" s="6">
        <f t="shared" si="458"/>
        <v>100</v>
      </c>
      <c r="P832" s="6">
        <f t="shared" si="458"/>
        <v>100</v>
      </c>
      <c r="Q832" s="6">
        <f t="shared" si="458"/>
        <v>100</v>
      </c>
      <c r="V832" s="30" t="s">
        <v>1</v>
      </c>
      <c r="W832" s="21"/>
      <c r="X832" s="21"/>
      <c r="Y832" s="22"/>
      <c r="Z832" s="31">
        <f t="shared" ref="Z832:AE832" si="459">SUM(Z823:Z831)</f>
        <v>844</v>
      </c>
      <c r="AA832" s="31">
        <f t="shared" si="459"/>
        <v>617</v>
      </c>
      <c r="AB832" s="51">
        <f t="shared" si="459"/>
        <v>747</v>
      </c>
      <c r="AC832" s="86">
        <f t="shared" si="459"/>
        <v>100</v>
      </c>
      <c r="AD832" s="6">
        <f t="shared" si="459"/>
        <v>100</v>
      </c>
      <c r="AE832" s="6">
        <f t="shared" si="459"/>
        <v>100</v>
      </c>
    </row>
    <row r="833" spans="1:41" ht="15" customHeight="1" x14ac:dyDescent="0.2">
      <c r="B833" s="30" t="s">
        <v>242</v>
      </c>
      <c r="C833" s="21"/>
      <c r="D833" s="21"/>
      <c r="E833" s="22"/>
      <c r="F833" s="31">
        <v>70118.677293934685</v>
      </c>
      <c r="G833" s="31">
        <v>99766.797994269335</v>
      </c>
      <c r="H833" s="31">
        <v>34924.139455782315</v>
      </c>
      <c r="I833" s="31">
        <v>44371.720763723148</v>
      </c>
      <c r="J833" s="31">
        <v>42518.891598915987</v>
      </c>
      <c r="K833" s="31">
        <v>94538.577694235588</v>
      </c>
      <c r="V833" s="30" t="s">
        <v>242</v>
      </c>
      <c r="W833" s="21"/>
      <c r="X833" s="21"/>
      <c r="Y833" s="22"/>
      <c r="Z833" s="31">
        <f>K833</f>
        <v>94538.577694235588</v>
      </c>
      <c r="AA833" s="31">
        <f>H833</f>
        <v>34924.139455782315</v>
      </c>
      <c r="AB833" s="31">
        <f>J833</f>
        <v>42518.891598915987</v>
      </c>
      <c r="AK833" s="41"/>
      <c r="AL833" s="41"/>
      <c r="AM833" s="41"/>
      <c r="AN833" s="41"/>
      <c r="AO833" s="41"/>
    </row>
    <row r="834" spans="1:41" ht="15" customHeight="1" x14ac:dyDescent="0.2">
      <c r="B834" s="30" t="s">
        <v>315</v>
      </c>
      <c r="C834" s="21"/>
      <c r="D834" s="21"/>
      <c r="E834" s="22"/>
      <c r="F834" s="31">
        <v>63400.433506044908</v>
      </c>
      <c r="G834" s="31">
        <v>95123.722222222219</v>
      </c>
      <c r="H834" s="31">
        <v>30185.743396226415</v>
      </c>
      <c r="I834" s="31">
        <v>42784.85978835979</v>
      </c>
      <c r="J834" s="31">
        <v>41658.343843843846</v>
      </c>
      <c r="K834" s="31">
        <v>89451.576388888891</v>
      </c>
      <c r="V834" s="30" t="s">
        <v>315</v>
      </c>
      <c r="W834" s="21"/>
      <c r="X834" s="21"/>
      <c r="Y834" s="22"/>
      <c r="Z834" s="31">
        <f t="shared" ref="Z834:Z836" si="460">K834</f>
        <v>89451.576388888891</v>
      </c>
      <c r="AA834" s="31">
        <f>H834</f>
        <v>30185.743396226415</v>
      </c>
      <c r="AB834" s="31">
        <f>J834</f>
        <v>41658.343843843846</v>
      </c>
      <c r="AK834" s="41"/>
      <c r="AL834" s="41"/>
      <c r="AM834" s="41"/>
      <c r="AN834" s="41"/>
      <c r="AO834" s="41"/>
    </row>
    <row r="835" spans="1:41" ht="15" customHeight="1" x14ac:dyDescent="0.2">
      <c r="B835" s="30" t="s">
        <v>243</v>
      </c>
      <c r="C835" s="21"/>
      <c r="D835" s="21"/>
      <c r="E835" s="22"/>
      <c r="F835" s="31">
        <v>345950</v>
      </c>
      <c r="G835" s="31">
        <v>345950</v>
      </c>
      <c r="H835" s="31">
        <v>275000</v>
      </c>
      <c r="I835" s="31">
        <v>286000</v>
      </c>
      <c r="J835" s="31">
        <v>286000</v>
      </c>
      <c r="K835" s="31">
        <v>345950</v>
      </c>
      <c r="V835" s="30" t="s">
        <v>243</v>
      </c>
      <c r="W835" s="21"/>
      <c r="X835" s="21"/>
      <c r="Y835" s="22"/>
      <c r="Z835" s="31">
        <f t="shared" si="460"/>
        <v>345950</v>
      </c>
      <c r="AA835" s="31">
        <f>H835</f>
        <v>275000</v>
      </c>
      <c r="AB835" s="31">
        <f>J835</f>
        <v>286000</v>
      </c>
      <c r="AK835" s="41"/>
      <c r="AL835" s="41"/>
      <c r="AM835" s="41"/>
      <c r="AN835" s="41"/>
      <c r="AO835" s="41"/>
    </row>
    <row r="836" spans="1:41" ht="15" customHeight="1" x14ac:dyDescent="0.2">
      <c r="B836" s="30" t="s">
        <v>244</v>
      </c>
      <c r="C836" s="21"/>
      <c r="D836" s="21"/>
      <c r="E836" s="22"/>
      <c r="F836" s="31">
        <v>1500</v>
      </c>
      <c r="G836" s="31">
        <v>1500</v>
      </c>
      <c r="H836" s="31">
        <v>2000</v>
      </c>
      <c r="I836" s="31">
        <v>1500</v>
      </c>
      <c r="J836" s="31">
        <v>1500</v>
      </c>
      <c r="K836" s="31">
        <v>1500</v>
      </c>
      <c r="V836" s="30" t="s">
        <v>244</v>
      </c>
      <c r="W836" s="21"/>
      <c r="X836" s="21"/>
      <c r="Y836" s="22"/>
      <c r="Z836" s="31">
        <f t="shared" si="460"/>
        <v>1500</v>
      </c>
      <c r="AA836" s="31">
        <f>H836</f>
        <v>2000</v>
      </c>
      <c r="AB836" s="31">
        <f>J836</f>
        <v>1500</v>
      </c>
      <c r="AK836" s="41"/>
      <c r="AL836" s="41"/>
      <c r="AM836" s="41"/>
      <c r="AN836" s="41"/>
      <c r="AO836" s="41"/>
    </row>
    <row r="837" spans="1:41" ht="12" customHeight="1" x14ac:dyDescent="0.2">
      <c r="B837" s="52" t="s">
        <v>75</v>
      </c>
      <c r="C837" s="36"/>
      <c r="D837" s="36"/>
      <c r="E837" s="36"/>
      <c r="F837" s="70"/>
      <c r="G837" s="70"/>
      <c r="H837" s="70"/>
      <c r="I837" s="71"/>
      <c r="J837" s="70"/>
      <c r="K837" s="70"/>
      <c r="L837" s="70"/>
      <c r="M837" s="37"/>
      <c r="O837" s="70"/>
      <c r="V837" s="52" t="s">
        <v>75</v>
      </c>
      <c r="W837" s="36"/>
      <c r="X837" s="36"/>
      <c r="Y837" s="36"/>
      <c r="Z837" s="70"/>
      <c r="AA837" s="70"/>
      <c r="AB837" s="70"/>
      <c r="AC837" s="70"/>
    </row>
    <row r="838" spans="1:41" ht="10" customHeight="1" x14ac:dyDescent="0.2">
      <c r="B838" s="45"/>
      <c r="C838" s="36"/>
      <c r="D838" s="36"/>
      <c r="E838" s="36"/>
      <c r="F838" s="70"/>
      <c r="G838" s="70"/>
      <c r="H838" s="70"/>
      <c r="I838" s="71"/>
      <c r="J838" s="70"/>
      <c r="K838" s="70"/>
      <c r="L838" s="70"/>
      <c r="M838" s="37"/>
      <c r="O838" s="70"/>
      <c r="V838" s="45"/>
      <c r="W838" s="36"/>
      <c r="X838" s="36"/>
      <c r="Y838" s="36"/>
      <c r="Z838" s="70"/>
      <c r="AA838" s="70"/>
      <c r="AB838" s="70"/>
      <c r="AC838" s="70"/>
    </row>
    <row r="839" spans="1:41" ht="15" customHeight="1" x14ac:dyDescent="0.2">
      <c r="A839" s="1" t="s">
        <v>698</v>
      </c>
      <c r="B839" s="15"/>
      <c r="V839" s="15"/>
    </row>
    <row r="840" spans="1:41" ht="13.75" customHeight="1" x14ac:dyDescent="0.2">
      <c r="B840" s="47"/>
      <c r="C840" s="25"/>
      <c r="D840" s="25"/>
      <c r="E840" s="25"/>
      <c r="F840" s="242"/>
      <c r="G840" s="243"/>
      <c r="H840" s="66" t="s">
        <v>2</v>
      </c>
      <c r="I840" s="66"/>
      <c r="J840" s="243"/>
      <c r="K840" s="243"/>
      <c r="L840" s="244"/>
      <c r="M840" s="243"/>
      <c r="N840" s="66" t="s">
        <v>3</v>
      </c>
      <c r="O840" s="66"/>
      <c r="P840" s="243"/>
      <c r="Q840" s="245"/>
      <c r="V840" s="47"/>
      <c r="W840" s="25"/>
      <c r="X840" s="25"/>
      <c r="Y840" s="25"/>
      <c r="Z840" s="60"/>
      <c r="AA840" s="63" t="s">
        <v>2</v>
      </c>
      <c r="AB840" s="66"/>
      <c r="AC840" s="82"/>
      <c r="AD840" s="63" t="s">
        <v>3</v>
      </c>
      <c r="AE840" s="64"/>
    </row>
    <row r="841" spans="1:41" ht="22.75" customHeight="1" x14ac:dyDescent="0.2">
      <c r="B841" s="26"/>
      <c r="E841" s="56"/>
      <c r="F841" s="73" t="s">
        <v>356</v>
      </c>
      <c r="G841" s="73" t="s">
        <v>170</v>
      </c>
      <c r="H841" s="73" t="s">
        <v>171</v>
      </c>
      <c r="I841" s="73" t="s">
        <v>357</v>
      </c>
      <c r="J841" s="78" t="s">
        <v>173</v>
      </c>
      <c r="K841" s="73" t="s">
        <v>500</v>
      </c>
      <c r="L841" s="81" t="s">
        <v>356</v>
      </c>
      <c r="M841" s="73" t="s">
        <v>170</v>
      </c>
      <c r="N841" s="73" t="s">
        <v>171</v>
      </c>
      <c r="O841" s="73" t="s">
        <v>357</v>
      </c>
      <c r="P841" s="73" t="s">
        <v>173</v>
      </c>
      <c r="Q841" s="73" t="s">
        <v>500</v>
      </c>
      <c r="V841" s="26"/>
      <c r="Y841" s="56"/>
      <c r="Z841" s="73" t="s">
        <v>450</v>
      </c>
      <c r="AA841" s="73" t="s">
        <v>171</v>
      </c>
      <c r="AB841" s="78" t="s">
        <v>173</v>
      </c>
      <c r="AC841" s="81" t="s">
        <v>450</v>
      </c>
      <c r="AD841" s="73" t="s">
        <v>171</v>
      </c>
      <c r="AE841" s="73" t="s">
        <v>173</v>
      </c>
    </row>
    <row r="842" spans="1:41" ht="12" customHeight="1" x14ac:dyDescent="0.2">
      <c r="B842" s="27"/>
      <c r="C842" s="28"/>
      <c r="D842" s="28"/>
      <c r="E842" s="57"/>
      <c r="F842" s="29"/>
      <c r="G842" s="29"/>
      <c r="H842" s="29"/>
      <c r="I842" s="29"/>
      <c r="J842" s="49"/>
      <c r="K842" s="29"/>
      <c r="L842" s="83">
        <f t="shared" ref="L842:Q842" si="461">F$13</f>
        <v>1352</v>
      </c>
      <c r="M842" s="2">
        <f t="shared" si="461"/>
        <v>735</v>
      </c>
      <c r="N842" s="2">
        <f t="shared" si="461"/>
        <v>617</v>
      </c>
      <c r="O842" s="2">
        <f t="shared" si="461"/>
        <v>856</v>
      </c>
      <c r="P842" s="2">
        <f t="shared" si="461"/>
        <v>747</v>
      </c>
      <c r="Q842" s="2">
        <f t="shared" si="461"/>
        <v>844</v>
      </c>
      <c r="V842" s="27"/>
      <c r="W842" s="28"/>
      <c r="X842" s="28"/>
      <c r="Y842" s="57"/>
      <c r="Z842" s="29"/>
      <c r="AA842" s="29"/>
      <c r="AB842" s="49"/>
      <c r="AC842" s="83">
        <f>Q842</f>
        <v>844</v>
      </c>
      <c r="AD842" s="2">
        <f>N842</f>
        <v>617</v>
      </c>
      <c r="AE842" s="2">
        <f>P842</f>
        <v>747</v>
      </c>
    </row>
    <row r="843" spans="1:41" ht="14.65" customHeight="1" x14ac:dyDescent="0.2">
      <c r="B843" s="26" t="s">
        <v>223</v>
      </c>
      <c r="F843" s="8">
        <v>24</v>
      </c>
      <c r="G843" s="8">
        <v>4</v>
      </c>
      <c r="H843" s="8">
        <v>20</v>
      </c>
      <c r="I843" s="8">
        <v>14</v>
      </c>
      <c r="J843" s="50">
        <v>13</v>
      </c>
      <c r="K843" s="8">
        <v>5</v>
      </c>
      <c r="L843" s="85">
        <f>F843/L$842*100</f>
        <v>1.7751479289940828</v>
      </c>
      <c r="M843" s="17">
        <f t="shared" ref="M843:Q853" si="462">G843/M$842*100</f>
        <v>0.54421768707482987</v>
      </c>
      <c r="N843" s="4">
        <f t="shared" si="462"/>
        <v>3.2414910858995136</v>
      </c>
      <c r="O843" s="4">
        <f t="shared" si="462"/>
        <v>1.6355140186915886</v>
      </c>
      <c r="P843" s="4">
        <f t="shared" si="462"/>
        <v>1.7402945113788488</v>
      </c>
      <c r="Q843" s="4">
        <f t="shared" si="462"/>
        <v>0.59241706161137442</v>
      </c>
      <c r="V843" s="26" t="s">
        <v>223</v>
      </c>
      <c r="Z843" s="8">
        <f>K843</f>
        <v>5</v>
      </c>
      <c r="AA843" s="8">
        <f t="shared" ref="AA843:AA853" si="463">H843</f>
        <v>20</v>
      </c>
      <c r="AB843" s="50">
        <f t="shared" ref="AB843:AB853" si="464">J843</f>
        <v>13</v>
      </c>
      <c r="AC843" s="85">
        <f>Q843</f>
        <v>0.59241706161137442</v>
      </c>
      <c r="AD843" s="4">
        <f>N843</f>
        <v>3.2414910858995136</v>
      </c>
      <c r="AE843" s="4">
        <f>P843</f>
        <v>1.7402945113788488</v>
      </c>
      <c r="AK843" s="41"/>
      <c r="AL843" s="41"/>
      <c r="AM843" s="41"/>
      <c r="AN843" s="41"/>
      <c r="AO843" s="41"/>
    </row>
    <row r="844" spans="1:41" ht="14.65" customHeight="1" x14ac:dyDescent="0.2">
      <c r="B844" s="26" t="s">
        <v>231</v>
      </c>
      <c r="F844" s="8">
        <v>67</v>
      </c>
      <c r="G844" s="8">
        <v>9</v>
      </c>
      <c r="H844" s="8">
        <v>58</v>
      </c>
      <c r="I844" s="8">
        <v>45</v>
      </c>
      <c r="J844" s="50">
        <v>45</v>
      </c>
      <c r="K844" s="8">
        <v>9</v>
      </c>
      <c r="L844" s="85">
        <f t="shared" ref="L844:L853" si="465">F844/L$842*100</f>
        <v>4.9556213017751478</v>
      </c>
      <c r="M844" s="17">
        <f t="shared" si="462"/>
        <v>1.2244897959183674</v>
      </c>
      <c r="N844" s="4">
        <f t="shared" si="462"/>
        <v>9.4003241491085898</v>
      </c>
      <c r="O844" s="4">
        <f t="shared" si="462"/>
        <v>5.2570093457943923</v>
      </c>
      <c r="P844" s="4">
        <f t="shared" si="462"/>
        <v>6.024096385542169</v>
      </c>
      <c r="Q844" s="4">
        <f t="shared" si="462"/>
        <v>1.066350710900474</v>
      </c>
      <c r="V844" s="26" t="s">
        <v>231</v>
      </c>
      <c r="Z844" s="8">
        <f t="shared" ref="Z844:Z853" si="466">K844</f>
        <v>9</v>
      </c>
      <c r="AA844" s="8">
        <f t="shared" si="463"/>
        <v>58</v>
      </c>
      <c r="AB844" s="50">
        <f t="shared" si="464"/>
        <v>45</v>
      </c>
      <c r="AC844" s="85">
        <f t="shared" ref="AC844:AC853" si="467">Q844</f>
        <v>1.066350710900474</v>
      </c>
      <c r="AD844" s="4">
        <f t="shared" ref="AD844:AD853" si="468">N844</f>
        <v>9.4003241491085898</v>
      </c>
      <c r="AE844" s="4">
        <f t="shared" ref="AE844:AE853" si="469">P844</f>
        <v>6.024096385542169</v>
      </c>
      <c r="AK844" s="41"/>
      <c r="AL844" s="41"/>
      <c r="AM844" s="41"/>
      <c r="AN844" s="41"/>
      <c r="AO844" s="41"/>
    </row>
    <row r="845" spans="1:41" ht="14.65" customHeight="1" x14ac:dyDescent="0.2">
      <c r="B845" s="26" t="s">
        <v>232</v>
      </c>
      <c r="F845" s="8">
        <v>173</v>
      </c>
      <c r="G845" s="8">
        <v>21</v>
      </c>
      <c r="H845" s="8">
        <v>152</v>
      </c>
      <c r="I845" s="8">
        <v>254</v>
      </c>
      <c r="J845" s="50">
        <v>246</v>
      </c>
      <c r="K845" s="8">
        <v>29</v>
      </c>
      <c r="L845" s="85">
        <f t="shared" si="465"/>
        <v>12.795857988165679</v>
      </c>
      <c r="M845" s="17">
        <f t="shared" si="462"/>
        <v>2.8571428571428572</v>
      </c>
      <c r="N845" s="4">
        <f t="shared" si="462"/>
        <v>24.635332252836303</v>
      </c>
      <c r="O845" s="4">
        <f t="shared" si="462"/>
        <v>29.672897196261683</v>
      </c>
      <c r="P845" s="4">
        <f t="shared" si="462"/>
        <v>32.931726907630519</v>
      </c>
      <c r="Q845" s="4">
        <f t="shared" si="462"/>
        <v>3.4360189573459716</v>
      </c>
      <c r="V845" s="26" t="s">
        <v>232</v>
      </c>
      <c r="Z845" s="8">
        <f t="shared" si="466"/>
        <v>29</v>
      </c>
      <c r="AA845" s="8">
        <f t="shared" si="463"/>
        <v>152</v>
      </c>
      <c r="AB845" s="50">
        <f t="shared" si="464"/>
        <v>246</v>
      </c>
      <c r="AC845" s="85">
        <f t="shared" si="467"/>
        <v>3.4360189573459716</v>
      </c>
      <c r="AD845" s="4">
        <f t="shared" si="468"/>
        <v>24.635332252836303</v>
      </c>
      <c r="AE845" s="4">
        <f t="shared" si="469"/>
        <v>32.931726907630519</v>
      </c>
      <c r="AK845" s="41"/>
      <c r="AL845" s="41"/>
      <c r="AM845" s="41"/>
      <c r="AN845" s="41"/>
      <c r="AO845" s="41"/>
    </row>
    <row r="846" spans="1:41" ht="14.65" customHeight="1" x14ac:dyDescent="0.2">
      <c r="B846" s="26" t="s">
        <v>233</v>
      </c>
      <c r="F846" s="8">
        <v>201</v>
      </c>
      <c r="G846" s="8">
        <v>49</v>
      </c>
      <c r="H846" s="8">
        <v>152</v>
      </c>
      <c r="I846" s="8">
        <v>319</v>
      </c>
      <c r="J846" s="50">
        <v>292</v>
      </c>
      <c r="K846" s="8">
        <v>76</v>
      </c>
      <c r="L846" s="85">
        <f t="shared" si="465"/>
        <v>14.866863905325445</v>
      </c>
      <c r="M846" s="17">
        <f t="shared" si="462"/>
        <v>6.666666666666667</v>
      </c>
      <c r="N846" s="4">
        <f t="shared" si="462"/>
        <v>24.635332252836303</v>
      </c>
      <c r="O846" s="4">
        <f t="shared" si="462"/>
        <v>37.266355140186917</v>
      </c>
      <c r="P846" s="4">
        <f t="shared" si="462"/>
        <v>39.08969210174029</v>
      </c>
      <c r="Q846" s="4">
        <f t="shared" si="462"/>
        <v>9.0047393364928912</v>
      </c>
      <c r="V846" s="26" t="s">
        <v>233</v>
      </c>
      <c r="Z846" s="8">
        <f t="shared" si="466"/>
        <v>76</v>
      </c>
      <c r="AA846" s="8">
        <f t="shared" si="463"/>
        <v>152</v>
      </c>
      <c r="AB846" s="50">
        <f t="shared" si="464"/>
        <v>292</v>
      </c>
      <c r="AC846" s="85">
        <f t="shared" si="467"/>
        <v>9.0047393364928912</v>
      </c>
      <c r="AD846" s="4">
        <f t="shared" si="468"/>
        <v>24.635332252836303</v>
      </c>
      <c r="AE846" s="4">
        <f t="shared" si="469"/>
        <v>39.08969210174029</v>
      </c>
      <c r="AK846" s="41"/>
      <c r="AL846" s="41"/>
      <c r="AM846" s="41"/>
      <c r="AN846" s="41"/>
      <c r="AO846" s="41"/>
    </row>
    <row r="847" spans="1:41" ht="14.65" customHeight="1" x14ac:dyDescent="0.2">
      <c r="B847" s="26" t="s">
        <v>224</v>
      </c>
      <c r="F847" s="8">
        <v>177</v>
      </c>
      <c r="G847" s="8">
        <v>68</v>
      </c>
      <c r="H847" s="8">
        <v>109</v>
      </c>
      <c r="I847" s="8">
        <v>119</v>
      </c>
      <c r="J847" s="50">
        <v>101</v>
      </c>
      <c r="K847" s="8">
        <v>86</v>
      </c>
      <c r="L847" s="85">
        <f t="shared" si="465"/>
        <v>13.091715976331361</v>
      </c>
      <c r="M847" s="17">
        <f t="shared" si="462"/>
        <v>9.2517006802721085</v>
      </c>
      <c r="N847" s="4">
        <f t="shared" si="462"/>
        <v>17.666126418152352</v>
      </c>
      <c r="O847" s="4">
        <f t="shared" si="462"/>
        <v>13.901869158878505</v>
      </c>
      <c r="P847" s="4">
        <f t="shared" si="462"/>
        <v>13.520749665327978</v>
      </c>
      <c r="Q847" s="4">
        <f t="shared" si="462"/>
        <v>10.189573459715639</v>
      </c>
      <c r="V847" s="26" t="s">
        <v>224</v>
      </c>
      <c r="Z847" s="8">
        <f t="shared" si="466"/>
        <v>86</v>
      </c>
      <c r="AA847" s="8">
        <f t="shared" si="463"/>
        <v>109</v>
      </c>
      <c r="AB847" s="50">
        <f t="shared" si="464"/>
        <v>101</v>
      </c>
      <c r="AC847" s="85">
        <f t="shared" si="467"/>
        <v>10.189573459715639</v>
      </c>
      <c r="AD847" s="4">
        <f t="shared" si="468"/>
        <v>17.666126418152352</v>
      </c>
      <c r="AE847" s="4">
        <f t="shared" si="469"/>
        <v>13.520749665327978</v>
      </c>
      <c r="AK847" s="41"/>
      <c r="AL847" s="41"/>
      <c r="AM847" s="41"/>
      <c r="AN847" s="41"/>
      <c r="AO847" s="41"/>
    </row>
    <row r="848" spans="1:41" ht="14.65" customHeight="1" x14ac:dyDescent="0.2">
      <c r="B848" s="26" t="s">
        <v>225</v>
      </c>
      <c r="F848" s="8">
        <v>119</v>
      </c>
      <c r="G848" s="8">
        <v>84</v>
      </c>
      <c r="H848" s="8">
        <v>35</v>
      </c>
      <c r="I848" s="8">
        <v>40</v>
      </c>
      <c r="J848" s="50">
        <v>26</v>
      </c>
      <c r="K848" s="8">
        <v>98</v>
      </c>
      <c r="L848" s="85">
        <f t="shared" si="465"/>
        <v>8.8017751479289945</v>
      </c>
      <c r="M848" s="17">
        <f t="shared" si="462"/>
        <v>11.428571428571429</v>
      </c>
      <c r="N848" s="4">
        <f t="shared" si="462"/>
        <v>5.6726094003241485</v>
      </c>
      <c r="O848" s="4">
        <f t="shared" si="462"/>
        <v>4.6728971962616823</v>
      </c>
      <c r="P848" s="4">
        <f t="shared" si="462"/>
        <v>3.4805890227576977</v>
      </c>
      <c r="Q848" s="4">
        <f t="shared" si="462"/>
        <v>11.611374407582939</v>
      </c>
      <c r="V848" s="26" t="s">
        <v>225</v>
      </c>
      <c r="Z848" s="8">
        <f t="shared" si="466"/>
        <v>98</v>
      </c>
      <c r="AA848" s="8">
        <f t="shared" si="463"/>
        <v>35</v>
      </c>
      <c r="AB848" s="50">
        <f t="shared" si="464"/>
        <v>26</v>
      </c>
      <c r="AC848" s="85">
        <f t="shared" si="467"/>
        <v>11.611374407582939</v>
      </c>
      <c r="AD848" s="4">
        <f t="shared" si="468"/>
        <v>5.6726094003241485</v>
      </c>
      <c r="AE848" s="4">
        <f t="shared" si="469"/>
        <v>3.4805890227576977</v>
      </c>
      <c r="AK848" s="41"/>
      <c r="AL848" s="41"/>
      <c r="AM848" s="41"/>
      <c r="AN848" s="41"/>
      <c r="AO848" s="41"/>
    </row>
    <row r="849" spans="1:41" ht="14.65" customHeight="1" x14ac:dyDescent="0.2">
      <c r="B849" s="26" t="s">
        <v>226</v>
      </c>
      <c r="F849" s="8">
        <v>94</v>
      </c>
      <c r="G849" s="8">
        <v>75</v>
      </c>
      <c r="H849" s="8">
        <v>19</v>
      </c>
      <c r="I849" s="8">
        <v>24</v>
      </c>
      <c r="J849" s="50">
        <v>12</v>
      </c>
      <c r="K849" s="8">
        <v>87</v>
      </c>
      <c r="L849" s="85">
        <f t="shared" si="465"/>
        <v>6.9526627218934909</v>
      </c>
      <c r="M849" s="17">
        <f t="shared" si="462"/>
        <v>10.204081632653061</v>
      </c>
      <c r="N849" s="4">
        <f t="shared" si="462"/>
        <v>3.0794165316045379</v>
      </c>
      <c r="O849" s="4">
        <f t="shared" si="462"/>
        <v>2.8037383177570092</v>
      </c>
      <c r="P849" s="4">
        <f t="shared" si="462"/>
        <v>1.6064257028112447</v>
      </c>
      <c r="Q849" s="4">
        <f t="shared" si="462"/>
        <v>10.308056872037914</v>
      </c>
      <c r="V849" s="26" t="s">
        <v>226</v>
      </c>
      <c r="Z849" s="8">
        <f t="shared" si="466"/>
        <v>87</v>
      </c>
      <c r="AA849" s="8">
        <f t="shared" si="463"/>
        <v>19</v>
      </c>
      <c r="AB849" s="50">
        <f t="shared" si="464"/>
        <v>12</v>
      </c>
      <c r="AC849" s="85">
        <f t="shared" si="467"/>
        <v>10.308056872037914</v>
      </c>
      <c r="AD849" s="4">
        <f t="shared" si="468"/>
        <v>3.0794165316045379</v>
      </c>
      <c r="AE849" s="4">
        <f t="shared" si="469"/>
        <v>1.6064257028112447</v>
      </c>
      <c r="AK849" s="41"/>
      <c r="AL849" s="41"/>
      <c r="AM849" s="41"/>
      <c r="AN849" s="41"/>
      <c r="AO849" s="41"/>
    </row>
    <row r="850" spans="1:41" ht="14.65" customHeight="1" x14ac:dyDescent="0.2">
      <c r="B850" s="26" t="s">
        <v>234</v>
      </c>
      <c r="F850" s="8">
        <v>95</v>
      </c>
      <c r="G850" s="8">
        <v>80</v>
      </c>
      <c r="H850" s="8">
        <v>15</v>
      </c>
      <c r="I850" s="8">
        <v>14</v>
      </c>
      <c r="J850" s="50">
        <v>2</v>
      </c>
      <c r="K850" s="8">
        <v>92</v>
      </c>
      <c r="L850" s="85">
        <f t="shared" si="465"/>
        <v>7.0266272189349106</v>
      </c>
      <c r="M850" s="17">
        <f t="shared" si="462"/>
        <v>10.884353741496598</v>
      </c>
      <c r="N850" s="4">
        <f t="shared" si="462"/>
        <v>2.4311183144246353</v>
      </c>
      <c r="O850" s="4">
        <f t="shared" si="462"/>
        <v>1.6355140186915886</v>
      </c>
      <c r="P850" s="4">
        <f t="shared" si="462"/>
        <v>0.2677376171352075</v>
      </c>
      <c r="Q850" s="4">
        <f t="shared" si="462"/>
        <v>10.900473933649289</v>
      </c>
      <c r="V850" s="26" t="s">
        <v>234</v>
      </c>
      <c r="Z850" s="8">
        <f t="shared" si="466"/>
        <v>92</v>
      </c>
      <c r="AA850" s="8">
        <f t="shared" si="463"/>
        <v>15</v>
      </c>
      <c r="AB850" s="50">
        <f t="shared" si="464"/>
        <v>2</v>
      </c>
      <c r="AC850" s="85">
        <f t="shared" si="467"/>
        <v>10.900473933649289</v>
      </c>
      <c r="AD850" s="4">
        <f t="shared" si="468"/>
        <v>2.4311183144246353</v>
      </c>
      <c r="AE850" s="4">
        <f t="shared" si="469"/>
        <v>0.2677376171352075</v>
      </c>
      <c r="AK850" s="41"/>
      <c r="AL850" s="41"/>
      <c r="AM850" s="41"/>
      <c r="AN850" s="41"/>
      <c r="AO850" s="41"/>
    </row>
    <row r="851" spans="1:41" ht="14.65" customHeight="1" x14ac:dyDescent="0.2">
      <c r="B851" s="26" t="s">
        <v>229</v>
      </c>
      <c r="F851" s="8">
        <v>49</v>
      </c>
      <c r="G851" s="8">
        <v>43</v>
      </c>
      <c r="H851" s="8">
        <v>6</v>
      </c>
      <c r="I851" s="8">
        <v>6</v>
      </c>
      <c r="J851" s="50">
        <v>1</v>
      </c>
      <c r="K851" s="8">
        <v>48</v>
      </c>
      <c r="L851" s="85">
        <f t="shared" si="465"/>
        <v>3.6242603550295858</v>
      </c>
      <c r="M851" s="17">
        <f t="shared" si="462"/>
        <v>5.850340136054422</v>
      </c>
      <c r="N851" s="4">
        <f t="shared" si="462"/>
        <v>0.97244732576985426</v>
      </c>
      <c r="O851" s="4">
        <f t="shared" si="462"/>
        <v>0.7009345794392523</v>
      </c>
      <c r="P851" s="4">
        <f t="shared" si="462"/>
        <v>0.13386880856760375</v>
      </c>
      <c r="Q851" s="4">
        <f t="shared" si="462"/>
        <v>5.6872037914691944</v>
      </c>
      <c r="V851" s="26" t="s">
        <v>229</v>
      </c>
      <c r="Z851" s="8">
        <f t="shared" si="466"/>
        <v>48</v>
      </c>
      <c r="AA851" s="8">
        <f t="shared" si="463"/>
        <v>6</v>
      </c>
      <c r="AB851" s="50">
        <f t="shared" si="464"/>
        <v>1</v>
      </c>
      <c r="AC851" s="85">
        <f t="shared" si="467"/>
        <v>5.6872037914691944</v>
      </c>
      <c r="AD851" s="4">
        <f t="shared" si="468"/>
        <v>0.97244732576985426</v>
      </c>
      <c r="AE851" s="4">
        <f t="shared" si="469"/>
        <v>0.13386880856760375</v>
      </c>
      <c r="AK851" s="41"/>
      <c r="AL851" s="41"/>
      <c r="AM851" s="41"/>
      <c r="AN851" s="41"/>
      <c r="AO851" s="41"/>
    </row>
    <row r="852" spans="1:41" ht="14.65" customHeight="1" x14ac:dyDescent="0.2">
      <c r="B852" s="26" t="s">
        <v>235</v>
      </c>
      <c r="F852" s="8">
        <v>288</v>
      </c>
      <c r="G852" s="8">
        <v>265</v>
      </c>
      <c r="H852" s="8">
        <v>23</v>
      </c>
      <c r="I852" s="8">
        <v>3</v>
      </c>
      <c r="J852" s="50">
        <v>0</v>
      </c>
      <c r="K852" s="8">
        <v>268</v>
      </c>
      <c r="L852" s="85">
        <f t="shared" si="465"/>
        <v>21.301775147928996</v>
      </c>
      <c r="M852" s="17">
        <f t="shared" si="462"/>
        <v>36.054421768707485</v>
      </c>
      <c r="N852" s="4">
        <f t="shared" si="462"/>
        <v>3.7277147487844409</v>
      </c>
      <c r="O852" s="4">
        <f t="shared" si="462"/>
        <v>0.35046728971962615</v>
      </c>
      <c r="P852" s="4">
        <f t="shared" si="462"/>
        <v>0</v>
      </c>
      <c r="Q852" s="4">
        <f t="shared" si="462"/>
        <v>31.753554502369667</v>
      </c>
      <c r="V852" s="26" t="s">
        <v>235</v>
      </c>
      <c r="Z852" s="8">
        <f t="shared" si="466"/>
        <v>268</v>
      </c>
      <c r="AA852" s="8">
        <f t="shared" si="463"/>
        <v>23</v>
      </c>
      <c r="AB852" s="50">
        <f t="shared" si="464"/>
        <v>0</v>
      </c>
      <c r="AC852" s="85">
        <f t="shared" si="467"/>
        <v>31.753554502369667</v>
      </c>
      <c r="AD852" s="4">
        <f t="shared" si="468"/>
        <v>3.7277147487844409</v>
      </c>
      <c r="AE852" s="4">
        <f t="shared" si="469"/>
        <v>0</v>
      </c>
      <c r="AK852" s="41"/>
      <c r="AL852" s="41"/>
      <c r="AM852" s="41"/>
      <c r="AN852" s="41"/>
      <c r="AO852" s="41"/>
    </row>
    <row r="853" spans="1:41" ht="14.65" customHeight="1" x14ac:dyDescent="0.2">
      <c r="B853" s="26" t="s">
        <v>0</v>
      </c>
      <c r="C853" s="28"/>
      <c r="D853" s="28"/>
      <c r="E853" s="28"/>
      <c r="F853" s="9">
        <v>65</v>
      </c>
      <c r="G853" s="9">
        <v>37</v>
      </c>
      <c r="H853" s="9">
        <v>28</v>
      </c>
      <c r="I853" s="9">
        <v>18</v>
      </c>
      <c r="J853" s="55">
        <v>9</v>
      </c>
      <c r="K853" s="9">
        <v>46</v>
      </c>
      <c r="L853" s="87">
        <f t="shared" si="465"/>
        <v>4.8076923076923084</v>
      </c>
      <c r="M853" s="19">
        <f t="shared" si="462"/>
        <v>5.0340136054421762</v>
      </c>
      <c r="N853" s="5">
        <f t="shared" si="462"/>
        <v>4.5380875202593192</v>
      </c>
      <c r="O853" s="5">
        <f t="shared" si="462"/>
        <v>2.1028037383177569</v>
      </c>
      <c r="P853" s="5">
        <f t="shared" si="462"/>
        <v>1.2048192771084338</v>
      </c>
      <c r="Q853" s="5">
        <f t="shared" si="462"/>
        <v>5.4502369668246446</v>
      </c>
      <c r="V853" s="26" t="s">
        <v>0</v>
      </c>
      <c r="W853" s="28"/>
      <c r="X853" s="28"/>
      <c r="Y853" s="28"/>
      <c r="Z853" s="9">
        <f t="shared" si="466"/>
        <v>46</v>
      </c>
      <c r="AA853" s="9">
        <f t="shared" si="463"/>
        <v>28</v>
      </c>
      <c r="AB853" s="55">
        <f t="shared" si="464"/>
        <v>9</v>
      </c>
      <c r="AC853" s="87">
        <f t="shared" si="467"/>
        <v>5.4502369668246446</v>
      </c>
      <c r="AD853" s="5">
        <f t="shared" si="468"/>
        <v>4.5380875202593192</v>
      </c>
      <c r="AE853" s="5">
        <f t="shared" si="469"/>
        <v>1.2048192771084338</v>
      </c>
      <c r="AK853" s="41"/>
      <c r="AL853" s="41"/>
      <c r="AM853" s="41"/>
      <c r="AN853" s="41"/>
      <c r="AO853" s="41"/>
    </row>
    <row r="854" spans="1:41" ht="15" customHeight="1" x14ac:dyDescent="0.2">
      <c r="B854" s="30" t="s">
        <v>1</v>
      </c>
      <c r="C854" s="21"/>
      <c r="D854" s="21"/>
      <c r="E854" s="22"/>
      <c r="F854" s="31">
        <f t="shared" ref="F854:K854" si="470">SUM(F843:F853)</f>
        <v>1352</v>
      </c>
      <c r="G854" s="31">
        <f t="shared" si="470"/>
        <v>735</v>
      </c>
      <c r="H854" s="31">
        <f t="shared" si="470"/>
        <v>617</v>
      </c>
      <c r="I854" s="31">
        <f t="shared" si="470"/>
        <v>856</v>
      </c>
      <c r="J854" s="51">
        <f t="shared" si="470"/>
        <v>747</v>
      </c>
      <c r="K854" s="31">
        <f t="shared" si="470"/>
        <v>844</v>
      </c>
      <c r="L854" s="86">
        <f t="shared" ref="L854:Q854" si="471">SUM(L843:L853)</f>
        <v>99.999999999999986</v>
      </c>
      <c r="M854" s="18">
        <f t="shared" si="471"/>
        <v>100</v>
      </c>
      <c r="N854" s="6">
        <f t="shared" si="471"/>
        <v>99.999999999999986</v>
      </c>
      <c r="O854" s="6">
        <f t="shared" si="471"/>
        <v>100</v>
      </c>
      <c r="P854" s="6">
        <f t="shared" si="471"/>
        <v>100</v>
      </c>
      <c r="Q854" s="6">
        <f t="shared" si="471"/>
        <v>100.00000000000001</v>
      </c>
      <c r="V854" s="30" t="s">
        <v>1</v>
      </c>
      <c r="W854" s="21"/>
      <c r="X854" s="21"/>
      <c r="Y854" s="22"/>
      <c r="Z854" s="31">
        <f t="shared" ref="Z854:AE854" si="472">SUM(Z843:Z853)</f>
        <v>844</v>
      </c>
      <c r="AA854" s="31">
        <f t="shared" si="472"/>
        <v>617</v>
      </c>
      <c r="AB854" s="51">
        <f t="shared" si="472"/>
        <v>747</v>
      </c>
      <c r="AC854" s="86">
        <f t="shared" si="472"/>
        <v>100.00000000000001</v>
      </c>
      <c r="AD854" s="6">
        <f t="shared" si="472"/>
        <v>99.999999999999986</v>
      </c>
      <c r="AE854" s="6">
        <f t="shared" si="472"/>
        <v>100</v>
      </c>
      <c r="AK854" s="41"/>
      <c r="AL854" s="41"/>
      <c r="AM854" s="41"/>
      <c r="AN854" s="41"/>
      <c r="AO854" s="41"/>
    </row>
    <row r="855" spans="1:41" ht="15" customHeight="1" x14ac:dyDescent="0.2">
      <c r="B855" s="30" t="s">
        <v>632</v>
      </c>
      <c r="C855" s="21"/>
      <c r="D855" s="21"/>
      <c r="E855" s="22"/>
      <c r="F855" s="31">
        <v>58824.691530691533</v>
      </c>
      <c r="G855" s="31">
        <v>83532.131805157594</v>
      </c>
      <c r="H855" s="31">
        <v>29544.906621392191</v>
      </c>
      <c r="I855" s="31">
        <v>23826.5</v>
      </c>
      <c r="J855" s="31">
        <v>21290.723577235771</v>
      </c>
      <c r="K855" s="31">
        <v>78395.339598997496</v>
      </c>
      <c r="V855" s="30" t="s">
        <v>632</v>
      </c>
      <c r="W855" s="21"/>
      <c r="X855" s="21"/>
      <c r="Y855" s="22"/>
      <c r="Z855" s="31">
        <f>K855</f>
        <v>78395.339598997496</v>
      </c>
      <c r="AA855" s="31">
        <f>H855</f>
        <v>29544.906621392191</v>
      </c>
      <c r="AB855" s="31">
        <f>J855</f>
        <v>21290.723577235771</v>
      </c>
      <c r="AK855" s="41"/>
      <c r="AL855" s="41"/>
      <c r="AM855" s="41"/>
      <c r="AN855" s="41"/>
      <c r="AO855" s="41"/>
    </row>
    <row r="856" spans="1:41" ht="15" customHeight="1" x14ac:dyDescent="0.2">
      <c r="B856" s="30" t="s">
        <v>387</v>
      </c>
      <c r="C856" s="21"/>
      <c r="D856" s="21"/>
      <c r="E856" s="22"/>
      <c r="F856" s="31">
        <v>59942.500395882817</v>
      </c>
      <c r="G856" s="31">
        <v>84013.585014409226</v>
      </c>
      <c r="H856" s="31">
        <v>30583.391915641478</v>
      </c>
      <c r="I856" s="31">
        <v>24231.319174757282</v>
      </c>
      <c r="J856" s="31">
        <v>21672.48827586207</v>
      </c>
      <c r="K856" s="31">
        <v>78889.635561160147</v>
      </c>
      <c r="V856" s="30" t="s">
        <v>387</v>
      </c>
      <c r="W856" s="21"/>
      <c r="X856" s="21"/>
      <c r="Y856" s="22"/>
      <c r="Z856" s="31">
        <f>K856</f>
        <v>78889.635561160147</v>
      </c>
      <c r="AA856" s="31">
        <f>H856</f>
        <v>30583.391915641478</v>
      </c>
      <c r="AB856" s="31">
        <f>J856</f>
        <v>21672.48827586207</v>
      </c>
      <c r="AK856" s="41"/>
      <c r="AL856" s="41"/>
      <c r="AM856" s="41"/>
      <c r="AN856" s="41"/>
      <c r="AO856" s="41"/>
    </row>
    <row r="857" spans="1:41" ht="15" customHeight="1" x14ac:dyDescent="0.2">
      <c r="B857" s="30" t="s">
        <v>315</v>
      </c>
      <c r="C857" s="21"/>
      <c r="D857" s="21"/>
      <c r="E857" s="22"/>
      <c r="F857" s="31">
        <v>55207.62295081967</v>
      </c>
      <c r="G857" s="31">
        <v>81851.238095238092</v>
      </c>
      <c r="H857" s="31">
        <v>24904.542372881355</v>
      </c>
      <c r="I857" s="31">
        <v>22513.621693121691</v>
      </c>
      <c r="J857" s="31">
        <v>20748.96996996997</v>
      </c>
      <c r="K857" s="31">
        <v>76332.726388888885</v>
      </c>
      <c r="V857" s="30" t="s">
        <v>315</v>
      </c>
      <c r="W857" s="21"/>
      <c r="X857" s="21"/>
      <c r="Y857" s="22"/>
      <c r="Z857" s="31">
        <f t="shared" ref="Z857:Z859" si="473">K857</f>
        <v>76332.726388888885</v>
      </c>
      <c r="AA857" s="31">
        <f>H857</f>
        <v>24904.542372881355</v>
      </c>
      <c r="AB857" s="31">
        <f>J857</f>
        <v>20748.96996996997</v>
      </c>
      <c r="AK857" s="41"/>
      <c r="AL857" s="41"/>
      <c r="AM857" s="41"/>
      <c r="AN857" s="41"/>
      <c r="AO857" s="41"/>
    </row>
    <row r="858" spans="1:41" ht="15" customHeight="1" x14ac:dyDescent="0.2">
      <c r="B858" s="30" t="s">
        <v>243</v>
      </c>
      <c r="C858" s="21"/>
      <c r="D858" s="21"/>
      <c r="E858" s="22"/>
      <c r="F858" s="31">
        <v>275000</v>
      </c>
      <c r="G858" s="31">
        <v>265000</v>
      </c>
      <c r="H858" s="31">
        <v>275000</v>
      </c>
      <c r="I858" s="31">
        <v>172500</v>
      </c>
      <c r="J858" s="31">
        <v>85580</v>
      </c>
      <c r="K858" s="31">
        <v>265000</v>
      </c>
      <c r="V858" s="30" t="s">
        <v>243</v>
      </c>
      <c r="W858" s="21"/>
      <c r="X858" s="21"/>
      <c r="Y858" s="22"/>
      <c r="Z858" s="31">
        <f t="shared" si="473"/>
        <v>265000</v>
      </c>
      <c r="AA858" s="31">
        <f>H858</f>
        <v>275000</v>
      </c>
      <c r="AB858" s="31">
        <f>J858</f>
        <v>85580</v>
      </c>
      <c r="AK858" s="41"/>
      <c r="AL858" s="41"/>
      <c r="AM858" s="41"/>
      <c r="AN858" s="41"/>
      <c r="AO858" s="41"/>
    </row>
    <row r="859" spans="1:41" ht="15" customHeight="1" x14ac:dyDescent="0.2">
      <c r="B859" s="30" t="s">
        <v>244</v>
      </c>
      <c r="C859" s="21"/>
      <c r="D859" s="21"/>
      <c r="E859" s="22"/>
      <c r="F859" s="31">
        <v>300</v>
      </c>
      <c r="G859" s="31">
        <v>1500</v>
      </c>
      <c r="H859" s="31">
        <v>300</v>
      </c>
      <c r="I859" s="31">
        <v>1500</v>
      </c>
      <c r="J859" s="31">
        <v>1500</v>
      </c>
      <c r="K859" s="31">
        <v>1500</v>
      </c>
      <c r="V859" s="30" t="s">
        <v>244</v>
      </c>
      <c r="W859" s="21"/>
      <c r="X859" s="21"/>
      <c r="Y859" s="22"/>
      <c r="Z859" s="31">
        <f t="shared" si="473"/>
        <v>1500</v>
      </c>
      <c r="AA859" s="31">
        <f>H859</f>
        <v>300</v>
      </c>
      <c r="AB859" s="31">
        <f>J859</f>
        <v>1500</v>
      </c>
      <c r="AK859" s="41"/>
      <c r="AL859" s="41"/>
      <c r="AM859" s="41"/>
      <c r="AN859" s="41"/>
      <c r="AO859" s="41"/>
    </row>
    <row r="860" spans="1:41" ht="12" customHeight="1" x14ac:dyDescent="0.2">
      <c r="B860" s="52" t="s">
        <v>75</v>
      </c>
      <c r="C860" s="36"/>
      <c r="D860" s="36"/>
      <c r="E860" s="36"/>
      <c r="F860" s="70"/>
      <c r="G860" s="70"/>
      <c r="H860" s="70"/>
      <c r="I860" s="71"/>
      <c r="J860" s="70"/>
      <c r="K860" s="70"/>
      <c r="L860" s="70"/>
      <c r="M860" s="37"/>
      <c r="O860" s="70"/>
      <c r="V860" s="52" t="s">
        <v>75</v>
      </c>
      <c r="W860" s="36"/>
      <c r="X860" s="36"/>
      <c r="Y860" s="36"/>
      <c r="Z860" s="70"/>
      <c r="AA860" s="70"/>
      <c r="AB860" s="70"/>
      <c r="AC860" s="70"/>
    </row>
    <row r="861" spans="1:41" ht="10" customHeight="1" x14ac:dyDescent="0.2">
      <c r="B861" s="45"/>
      <c r="C861" s="36"/>
      <c r="D861" s="36"/>
      <c r="E861" s="36"/>
      <c r="F861" s="70"/>
      <c r="G861" s="70"/>
      <c r="H861" s="70"/>
      <c r="I861" s="71"/>
      <c r="J861" s="70"/>
      <c r="K861" s="70"/>
      <c r="L861" s="70"/>
      <c r="M861" s="37"/>
      <c r="O861" s="70"/>
      <c r="V861" s="45"/>
      <c r="W861" s="36"/>
      <c r="X861" s="36"/>
      <c r="Y861" s="36"/>
      <c r="Z861" s="70"/>
      <c r="AA861" s="70"/>
      <c r="AB861" s="70"/>
      <c r="AC861" s="70"/>
    </row>
    <row r="862" spans="1:41" ht="15" customHeight="1" x14ac:dyDescent="0.2">
      <c r="A862" s="1" t="s">
        <v>699</v>
      </c>
      <c r="B862" s="15"/>
      <c r="O862" s="70"/>
      <c r="V862" s="15"/>
    </row>
    <row r="863" spans="1:41" ht="13.75" customHeight="1" x14ac:dyDescent="0.2">
      <c r="B863" s="47"/>
      <c r="C863" s="25"/>
      <c r="D863" s="25"/>
      <c r="E863" s="25"/>
      <c r="F863" s="242"/>
      <c r="G863" s="243"/>
      <c r="H863" s="66" t="s">
        <v>2</v>
      </c>
      <c r="I863" s="66"/>
      <c r="J863" s="243"/>
      <c r="K863" s="243"/>
      <c r="L863" s="244"/>
      <c r="M863" s="243"/>
      <c r="N863" s="66" t="s">
        <v>3</v>
      </c>
      <c r="O863" s="66"/>
      <c r="P863" s="243"/>
      <c r="Q863" s="245"/>
      <c r="V863" s="47"/>
      <c r="W863" s="25"/>
      <c r="X863" s="25"/>
      <c r="Y863" s="25"/>
      <c r="Z863" s="60"/>
      <c r="AA863" s="63" t="s">
        <v>2</v>
      </c>
      <c r="AB863" s="66"/>
      <c r="AC863" s="82"/>
      <c r="AD863" s="63" t="s">
        <v>3</v>
      </c>
      <c r="AE863" s="64"/>
    </row>
    <row r="864" spans="1:41" ht="22.75" customHeight="1" x14ac:dyDescent="0.2">
      <c r="B864" s="26"/>
      <c r="E864" s="56"/>
      <c r="F864" s="73" t="s">
        <v>356</v>
      </c>
      <c r="G864" s="73" t="s">
        <v>170</v>
      </c>
      <c r="H864" s="73" t="s">
        <v>171</v>
      </c>
      <c r="I864" s="73" t="s">
        <v>357</v>
      </c>
      <c r="J864" s="78" t="s">
        <v>173</v>
      </c>
      <c r="K864" s="73" t="s">
        <v>500</v>
      </c>
      <c r="L864" s="81" t="s">
        <v>356</v>
      </c>
      <c r="M864" s="73" t="s">
        <v>170</v>
      </c>
      <c r="N864" s="73" t="s">
        <v>171</v>
      </c>
      <c r="O864" s="73" t="s">
        <v>357</v>
      </c>
      <c r="P864" s="73" t="s">
        <v>173</v>
      </c>
      <c r="Q864" s="73" t="s">
        <v>500</v>
      </c>
      <c r="V864" s="26"/>
      <c r="Y864" s="56"/>
      <c r="Z864" s="73" t="s">
        <v>450</v>
      </c>
      <c r="AA864" s="73" t="s">
        <v>171</v>
      </c>
      <c r="AB864" s="78" t="s">
        <v>173</v>
      </c>
      <c r="AC864" s="81" t="s">
        <v>450</v>
      </c>
      <c r="AD864" s="73" t="s">
        <v>171</v>
      </c>
      <c r="AE864" s="73" t="s">
        <v>173</v>
      </c>
    </row>
    <row r="865" spans="2:41" ht="12" customHeight="1" x14ac:dyDescent="0.2">
      <c r="B865" s="27"/>
      <c r="C865" s="28"/>
      <c r="D865" s="28"/>
      <c r="E865" s="57"/>
      <c r="F865" s="29"/>
      <c r="G865" s="29"/>
      <c r="H865" s="29"/>
      <c r="I865" s="29"/>
      <c r="J865" s="49"/>
      <c r="K865" s="29"/>
      <c r="L865" s="83">
        <f t="shared" ref="L865:Q865" si="474">F$13</f>
        <v>1352</v>
      </c>
      <c r="M865" s="2">
        <f t="shared" si="474"/>
        <v>735</v>
      </c>
      <c r="N865" s="2">
        <f t="shared" si="474"/>
        <v>617</v>
      </c>
      <c r="O865" s="2">
        <f t="shared" si="474"/>
        <v>856</v>
      </c>
      <c r="P865" s="2">
        <f t="shared" si="474"/>
        <v>747</v>
      </c>
      <c r="Q865" s="2">
        <f t="shared" si="474"/>
        <v>844</v>
      </c>
      <c r="V865" s="27"/>
      <c r="W865" s="28"/>
      <c r="X865" s="28"/>
      <c r="Y865" s="57"/>
      <c r="Z865" s="29"/>
      <c r="AA865" s="29"/>
      <c r="AB865" s="49"/>
      <c r="AC865" s="83">
        <f>Q865</f>
        <v>844</v>
      </c>
      <c r="AD865" s="2">
        <f>N865</f>
        <v>617</v>
      </c>
      <c r="AE865" s="2">
        <f>P865</f>
        <v>747</v>
      </c>
    </row>
    <row r="866" spans="2:41" ht="14.65" customHeight="1" x14ac:dyDescent="0.2">
      <c r="B866" s="26" t="s">
        <v>223</v>
      </c>
      <c r="F866" s="8">
        <v>957</v>
      </c>
      <c r="G866" s="8">
        <v>511</v>
      </c>
      <c r="H866" s="8">
        <v>446</v>
      </c>
      <c r="I866" s="8">
        <v>168</v>
      </c>
      <c r="J866" s="50">
        <v>111</v>
      </c>
      <c r="K866" s="8">
        <v>568</v>
      </c>
      <c r="L866" s="85">
        <f>F866/L$865*100</f>
        <v>70.784023668639051</v>
      </c>
      <c r="M866" s="17">
        <f t="shared" ref="M866:Q874" si="475">G866/M$865*100</f>
        <v>69.523809523809518</v>
      </c>
      <c r="N866" s="4">
        <f t="shared" si="475"/>
        <v>72.285251215559157</v>
      </c>
      <c r="O866" s="4">
        <f t="shared" si="475"/>
        <v>19.626168224299064</v>
      </c>
      <c r="P866" s="4">
        <f t="shared" si="475"/>
        <v>14.859437751004014</v>
      </c>
      <c r="Q866" s="4">
        <f t="shared" si="475"/>
        <v>67.29857819905213</v>
      </c>
      <c r="V866" s="26" t="s">
        <v>223</v>
      </c>
      <c r="Z866" s="8">
        <f>K866</f>
        <v>568</v>
      </c>
      <c r="AA866" s="8">
        <f t="shared" ref="AA866:AA874" si="476">H866</f>
        <v>446</v>
      </c>
      <c r="AB866" s="50">
        <f t="shared" ref="AB866:AB874" si="477">J866</f>
        <v>111</v>
      </c>
      <c r="AC866" s="85">
        <f>Q866</f>
        <v>67.29857819905213</v>
      </c>
      <c r="AD866" s="4">
        <f>N866</f>
        <v>72.285251215559157</v>
      </c>
      <c r="AE866" s="4">
        <f>P866</f>
        <v>14.859437751004014</v>
      </c>
      <c r="AK866" s="41"/>
      <c r="AL866" s="41"/>
      <c r="AM866" s="41"/>
      <c r="AN866" s="41"/>
      <c r="AO866" s="41"/>
    </row>
    <row r="867" spans="2:41" ht="14.65" customHeight="1" x14ac:dyDescent="0.2">
      <c r="B867" s="26" t="s">
        <v>231</v>
      </c>
      <c r="F867" s="8">
        <v>62</v>
      </c>
      <c r="G867" s="8">
        <v>26</v>
      </c>
      <c r="H867" s="8">
        <v>36</v>
      </c>
      <c r="I867" s="8">
        <v>74</v>
      </c>
      <c r="J867" s="50">
        <v>72</v>
      </c>
      <c r="K867" s="8">
        <v>28</v>
      </c>
      <c r="L867" s="85">
        <f t="shared" ref="L867:L874" si="478">F867/L$865*100</f>
        <v>4.5857988165680474</v>
      </c>
      <c r="M867" s="17">
        <f t="shared" si="475"/>
        <v>3.5374149659863949</v>
      </c>
      <c r="N867" s="4">
        <f t="shared" si="475"/>
        <v>5.8346839546191251</v>
      </c>
      <c r="O867" s="4">
        <f t="shared" si="475"/>
        <v>8.6448598130841123</v>
      </c>
      <c r="P867" s="4">
        <f t="shared" si="475"/>
        <v>9.6385542168674707</v>
      </c>
      <c r="Q867" s="4">
        <f t="shared" si="475"/>
        <v>3.3175355450236967</v>
      </c>
      <c r="V867" s="26" t="s">
        <v>231</v>
      </c>
      <c r="Z867" s="8">
        <f t="shared" ref="Z867:Z874" si="479">K867</f>
        <v>28</v>
      </c>
      <c r="AA867" s="8">
        <f t="shared" si="476"/>
        <v>36</v>
      </c>
      <c r="AB867" s="50">
        <f t="shared" si="477"/>
        <v>72</v>
      </c>
      <c r="AC867" s="85">
        <f t="shared" ref="AC867:AC874" si="480">Q867</f>
        <v>3.3175355450236967</v>
      </c>
      <c r="AD867" s="4">
        <f t="shared" ref="AD867:AD874" si="481">N867</f>
        <v>5.8346839546191251</v>
      </c>
      <c r="AE867" s="4">
        <f t="shared" ref="AE867:AE874" si="482">P867</f>
        <v>9.6385542168674707</v>
      </c>
      <c r="AK867" s="41"/>
      <c r="AL867" s="41"/>
      <c r="AM867" s="41"/>
      <c r="AN867" s="41"/>
      <c r="AO867" s="41"/>
    </row>
    <row r="868" spans="2:41" ht="14.65" customHeight="1" x14ac:dyDescent="0.2">
      <c r="B868" s="26" t="s">
        <v>232</v>
      </c>
      <c r="F868" s="8">
        <v>65</v>
      </c>
      <c r="G868" s="8">
        <v>15</v>
      </c>
      <c r="H868" s="8">
        <v>50</v>
      </c>
      <c r="I868" s="8">
        <v>195</v>
      </c>
      <c r="J868" s="50">
        <v>189</v>
      </c>
      <c r="K868" s="8">
        <v>21</v>
      </c>
      <c r="L868" s="85">
        <f t="shared" si="478"/>
        <v>4.8076923076923084</v>
      </c>
      <c r="M868" s="17">
        <f t="shared" si="475"/>
        <v>2.0408163265306123</v>
      </c>
      <c r="N868" s="4">
        <f t="shared" si="475"/>
        <v>8.1037277147487838</v>
      </c>
      <c r="O868" s="4">
        <f t="shared" si="475"/>
        <v>22.780373831775702</v>
      </c>
      <c r="P868" s="4">
        <f t="shared" si="475"/>
        <v>25.301204819277107</v>
      </c>
      <c r="Q868" s="4">
        <f t="shared" si="475"/>
        <v>2.4881516587677726</v>
      </c>
      <c r="V868" s="26" t="s">
        <v>232</v>
      </c>
      <c r="Z868" s="8">
        <f t="shared" si="479"/>
        <v>21</v>
      </c>
      <c r="AA868" s="8">
        <f t="shared" si="476"/>
        <v>50</v>
      </c>
      <c r="AB868" s="50">
        <f t="shared" si="477"/>
        <v>189</v>
      </c>
      <c r="AC868" s="85">
        <f t="shared" si="480"/>
        <v>2.4881516587677726</v>
      </c>
      <c r="AD868" s="4">
        <f t="shared" si="481"/>
        <v>8.1037277147487838</v>
      </c>
      <c r="AE868" s="4">
        <f t="shared" si="482"/>
        <v>25.301204819277107</v>
      </c>
      <c r="AK868" s="41"/>
      <c r="AL868" s="41"/>
      <c r="AM868" s="41"/>
      <c r="AN868" s="41"/>
      <c r="AO868" s="41"/>
    </row>
    <row r="869" spans="2:41" ht="14.65" customHeight="1" x14ac:dyDescent="0.2">
      <c r="B869" s="26" t="s">
        <v>233</v>
      </c>
      <c r="F869" s="8">
        <v>42</v>
      </c>
      <c r="G869" s="8">
        <v>17</v>
      </c>
      <c r="H869" s="8">
        <v>25</v>
      </c>
      <c r="I869" s="8">
        <v>146</v>
      </c>
      <c r="J869" s="50">
        <v>138</v>
      </c>
      <c r="K869" s="8">
        <v>25</v>
      </c>
      <c r="L869" s="85">
        <f t="shared" si="478"/>
        <v>3.1065088757396451</v>
      </c>
      <c r="M869" s="17">
        <f t="shared" si="475"/>
        <v>2.3129251700680271</v>
      </c>
      <c r="N869" s="4">
        <f t="shared" si="475"/>
        <v>4.0518638573743919</v>
      </c>
      <c r="O869" s="4">
        <f t="shared" si="475"/>
        <v>17.056074766355138</v>
      </c>
      <c r="P869" s="4">
        <f t="shared" si="475"/>
        <v>18.473895582329316</v>
      </c>
      <c r="Q869" s="4">
        <f t="shared" si="475"/>
        <v>2.9620853080568721</v>
      </c>
      <c r="V869" s="26" t="s">
        <v>233</v>
      </c>
      <c r="Z869" s="8">
        <f t="shared" si="479"/>
        <v>25</v>
      </c>
      <c r="AA869" s="8">
        <f t="shared" si="476"/>
        <v>25</v>
      </c>
      <c r="AB869" s="50">
        <f t="shared" si="477"/>
        <v>138</v>
      </c>
      <c r="AC869" s="85">
        <f t="shared" si="480"/>
        <v>2.9620853080568721</v>
      </c>
      <c r="AD869" s="4">
        <f t="shared" si="481"/>
        <v>4.0518638573743919</v>
      </c>
      <c r="AE869" s="4">
        <f t="shared" si="482"/>
        <v>18.473895582329316</v>
      </c>
      <c r="AK869" s="41"/>
      <c r="AL869" s="41"/>
      <c r="AM869" s="41"/>
      <c r="AN869" s="41"/>
      <c r="AO869" s="41"/>
    </row>
    <row r="870" spans="2:41" ht="14.65" customHeight="1" x14ac:dyDescent="0.2">
      <c r="B870" s="26" t="s">
        <v>224</v>
      </c>
      <c r="F870" s="8">
        <v>48</v>
      </c>
      <c r="G870" s="8">
        <v>22</v>
      </c>
      <c r="H870" s="8">
        <v>26</v>
      </c>
      <c r="I870" s="8">
        <v>149</v>
      </c>
      <c r="J870" s="50">
        <v>134</v>
      </c>
      <c r="K870" s="8">
        <v>37</v>
      </c>
      <c r="L870" s="85">
        <f t="shared" si="478"/>
        <v>3.5502958579881656</v>
      </c>
      <c r="M870" s="17">
        <f t="shared" si="475"/>
        <v>2.9931972789115644</v>
      </c>
      <c r="N870" s="4">
        <f t="shared" si="475"/>
        <v>4.2139384116693677</v>
      </c>
      <c r="O870" s="4">
        <f t="shared" si="475"/>
        <v>17.406542056074766</v>
      </c>
      <c r="P870" s="4">
        <f t="shared" si="475"/>
        <v>17.938420348058905</v>
      </c>
      <c r="Q870" s="4">
        <f t="shared" si="475"/>
        <v>4.3838862559241711</v>
      </c>
      <c r="V870" s="26" t="s">
        <v>224</v>
      </c>
      <c r="Z870" s="8">
        <f t="shared" si="479"/>
        <v>37</v>
      </c>
      <c r="AA870" s="8">
        <f t="shared" si="476"/>
        <v>26</v>
      </c>
      <c r="AB870" s="50">
        <f t="shared" si="477"/>
        <v>134</v>
      </c>
      <c r="AC870" s="85">
        <f t="shared" si="480"/>
        <v>4.3838862559241711</v>
      </c>
      <c r="AD870" s="4">
        <f t="shared" si="481"/>
        <v>4.2139384116693677</v>
      </c>
      <c r="AE870" s="4">
        <f t="shared" si="482"/>
        <v>17.938420348058905</v>
      </c>
      <c r="AK870" s="41"/>
      <c r="AL870" s="41"/>
      <c r="AM870" s="41"/>
      <c r="AN870" s="41"/>
      <c r="AO870" s="41"/>
    </row>
    <row r="871" spans="2:41" ht="14.65" customHeight="1" x14ac:dyDescent="0.2">
      <c r="B871" s="26" t="s">
        <v>225</v>
      </c>
      <c r="F871" s="8">
        <v>8</v>
      </c>
      <c r="G871" s="8">
        <v>6</v>
      </c>
      <c r="H871" s="8">
        <v>2</v>
      </c>
      <c r="I871" s="8">
        <v>79</v>
      </c>
      <c r="J871" s="50">
        <v>73</v>
      </c>
      <c r="K871" s="8">
        <v>12</v>
      </c>
      <c r="L871" s="85">
        <f t="shared" si="478"/>
        <v>0.59171597633136097</v>
      </c>
      <c r="M871" s="17">
        <f t="shared" si="475"/>
        <v>0.81632653061224492</v>
      </c>
      <c r="N871" s="4">
        <f t="shared" si="475"/>
        <v>0.32414910858995138</v>
      </c>
      <c r="O871" s="4">
        <f t="shared" si="475"/>
        <v>9.2289719626168214</v>
      </c>
      <c r="P871" s="4">
        <f t="shared" si="475"/>
        <v>9.7724230254350726</v>
      </c>
      <c r="Q871" s="4">
        <f t="shared" si="475"/>
        <v>1.4218009478672986</v>
      </c>
      <c r="V871" s="26" t="s">
        <v>225</v>
      </c>
      <c r="Z871" s="8">
        <f t="shared" si="479"/>
        <v>12</v>
      </c>
      <c r="AA871" s="8">
        <f t="shared" si="476"/>
        <v>2</v>
      </c>
      <c r="AB871" s="50">
        <f t="shared" si="477"/>
        <v>73</v>
      </c>
      <c r="AC871" s="85">
        <f t="shared" si="480"/>
        <v>1.4218009478672986</v>
      </c>
      <c r="AD871" s="4">
        <f t="shared" si="481"/>
        <v>0.32414910858995138</v>
      </c>
      <c r="AE871" s="4">
        <f t="shared" si="482"/>
        <v>9.7724230254350726</v>
      </c>
      <c r="AK871" s="41"/>
      <c r="AL871" s="41"/>
      <c r="AM871" s="41"/>
      <c r="AN871" s="41"/>
      <c r="AO871" s="41"/>
    </row>
    <row r="872" spans="2:41" ht="14.65" customHeight="1" x14ac:dyDescent="0.2">
      <c r="B872" s="26" t="s">
        <v>264</v>
      </c>
      <c r="F872" s="8">
        <v>88</v>
      </c>
      <c r="G872" s="8">
        <v>80</v>
      </c>
      <c r="H872" s="8">
        <v>8</v>
      </c>
      <c r="I872" s="8">
        <v>23</v>
      </c>
      <c r="J872" s="50">
        <v>18</v>
      </c>
      <c r="K872" s="8">
        <v>85</v>
      </c>
      <c r="L872" s="85">
        <f t="shared" si="478"/>
        <v>6.5088757396449708</v>
      </c>
      <c r="M872" s="17">
        <f t="shared" si="475"/>
        <v>10.884353741496598</v>
      </c>
      <c r="N872" s="4">
        <f t="shared" si="475"/>
        <v>1.2965964343598055</v>
      </c>
      <c r="O872" s="4">
        <f t="shared" si="475"/>
        <v>2.6869158878504673</v>
      </c>
      <c r="P872" s="4">
        <f t="shared" si="475"/>
        <v>2.4096385542168677</v>
      </c>
      <c r="Q872" s="4">
        <f t="shared" si="475"/>
        <v>10.071090047393366</v>
      </c>
      <c r="V872" s="26" t="s">
        <v>264</v>
      </c>
      <c r="Z872" s="8">
        <f t="shared" si="479"/>
        <v>85</v>
      </c>
      <c r="AA872" s="8">
        <f t="shared" si="476"/>
        <v>8</v>
      </c>
      <c r="AB872" s="50">
        <f t="shared" si="477"/>
        <v>18</v>
      </c>
      <c r="AC872" s="85">
        <f t="shared" si="480"/>
        <v>10.071090047393366</v>
      </c>
      <c r="AD872" s="4">
        <f t="shared" si="481"/>
        <v>1.2965964343598055</v>
      </c>
      <c r="AE872" s="4">
        <f t="shared" si="482"/>
        <v>2.4096385542168677</v>
      </c>
      <c r="AK872" s="41"/>
      <c r="AL872" s="41"/>
      <c r="AM872" s="41"/>
      <c r="AN872" s="41"/>
      <c r="AO872" s="41"/>
    </row>
    <row r="873" spans="2:41" ht="14.65" customHeight="1" x14ac:dyDescent="0.2">
      <c r="B873" s="26" t="s">
        <v>235</v>
      </c>
      <c r="F873" s="8">
        <v>25</v>
      </c>
      <c r="G873" s="8">
        <v>23</v>
      </c>
      <c r="H873" s="8">
        <v>2</v>
      </c>
      <c r="I873" s="8">
        <v>4</v>
      </c>
      <c r="J873" s="50">
        <v>3</v>
      </c>
      <c r="K873" s="8">
        <v>24</v>
      </c>
      <c r="L873" s="85">
        <f t="shared" si="478"/>
        <v>1.849112426035503</v>
      </c>
      <c r="M873" s="17">
        <f t="shared" si="475"/>
        <v>3.1292517006802725</v>
      </c>
      <c r="N873" s="4">
        <f t="shared" si="475"/>
        <v>0.32414910858995138</v>
      </c>
      <c r="O873" s="4">
        <f t="shared" si="475"/>
        <v>0.46728971962616817</v>
      </c>
      <c r="P873" s="4">
        <f t="shared" si="475"/>
        <v>0.40160642570281119</v>
      </c>
      <c r="Q873" s="4">
        <f t="shared" si="475"/>
        <v>2.8436018957345972</v>
      </c>
      <c r="V873" s="26" t="s">
        <v>235</v>
      </c>
      <c r="Z873" s="8">
        <f t="shared" si="479"/>
        <v>24</v>
      </c>
      <c r="AA873" s="8">
        <f t="shared" si="476"/>
        <v>2</v>
      </c>
      <c r="AB873" s="50">
        <f t="shared" si="477"/>
        <v>3</v>
      </c>
      <c r="AC873" s="85">
        <f t="shared" si="480"/>
        <v>2.8436018957345972</v>
      </c>
      <c r="AD873" s="4">
        <f t="shared" si="481"/>
        <v>0.32414910858995138</v>
      </c>
      <c r="AE873" s="4">
        <f t="shared" si="482"/>
        <v>0.40160642570281119</v>
      </c>
      <c r="AK873" s="41"/>
      <c r="AL873" s="41"/>
      <c r="AM873" s="41"/>
      <c r="AN873" s="41"/>
      <c r="AO873" s="41"/>
    </row>
    <row r="874" spans="2:41" ht="14.65" customHeight="1" x14ac:dyDescent="0.2">
      <c r="B874" s="26" t="s">
        <v>0</v>
      </c>
      <c r="C874" s="28"/>
      <c r="D874" s="28"/>
      <c r="E874" s="28"/>
      <c r="F874" s="9">
        <v>57</v>
      </c>
      <c r="G874" s="9">
        <v>35</v>
      </c>
      <c r="H874" s="9">
        <v>22</v>
      </c>
      <c r="I874" s="9">
        <v>18</v>
      </c>
      <c r="J874" s="55">
        <v>9</v>
      </c>
      <c r="K874" s="9">
        <v>44</v>
      </c>
      <c r="L874" s="87">
        <f t="shared" si="478"/>
        <v>4.2159763313609471</v>
      </c>
      <c r="M874" s="19">
        <f t="shared" si="475"/>
        <v>4.7619047619047619</v>
      </c>
      <c r="N874" s="5">
        <f t="shared" si="475"/>
        <v>3.5656401944894651</v>
      </c>
      <c r="O874" s="5">
        <f t="shared" si="475"/>
        <v>2.1028037383177569</v>
      </c>
      <c r="P874" s="5">
        <f t="shared" si="475"/>
        <v>1.2048192771084338</v>
      </c>
      <c r="Q874" s="5">
        <f t="shared" si="475"/>
        <v>5.2132701421800949</v>
      </c>
      <c r="V874" s="26" t="s">
        <v>0</v>
      </c>
      <c r="W874" s="28"/>
      <c r="X874" s="28"/>
      <c r="Y874" s="28"/>
      <c r="Z874" s="9">
        <f t="shared" si="479"/>
        <v>44</v>
      </c>
      <c r="AA874" s="9">
        <f t="shared" si="476"/>
        <v>22</v>
      </c>
      <c r="AB874" s="55">
        <f t="shared" si="477"/>
        <v>9</v>
      </c>
      <c r="AC874" s="87">
        <f t="shared" si="480"/>
        <v>5.2132701421800949</v>
      </c>
      <c r="AD874" s="5">
        <f t="shared" si="481"/>
        <v>3.5656401944894651</v>
      </c>
      <c r="AE874" s="5">
        <f t="shared" si="482"/>
        <v>1.2048192771084338</v>
      </c>
      <c r="AK874" s="41"/>
      <c r="AL874" s="41"/>
      <c r="AM874" s="41"/>
      <c r="AN874" s="41"/>
      <c r="AO874" s="41"/>
    </row>
    <row r="875" spans="2:41" ht="15" customHeight="1" x14ac:dyDescent="0.2">
      <c r="B875" s="30" t="s">
        <v>1</v>
      </c>
      <c r="C875" s="21"/>
      <c r="D875" s="21"/>
      <c r="E875" s="22"/>
      <c r="F875" s="31">
        <f t="shared" ref="F875:K875" si="483">SUM(F866:F874)</f>
        <v>1352</v>
      </c>
      <c r="G875" s="31">
        <f t="shared" si="483"/>
        <v>735</v>
      </c>
      <c r="H875" s="31">
        <f t="shared" si="483"/>
        <v>617</v>
      </c>
      <c r="I875" s="31">
        <f t="shared" si="483"/>
        <v>856</v>
      </c>
      <c r="J875" s="51">
        <f t="shared" si="483"/>
        <v>747</v>
      </c>
      <c r="K875" s="31">
        <f t="shared" si="483"/>
        <v>844</v>
      </c>
      <c r="L875" s="86">
        <f t="shared" ref="L875:Q875" si="484">SUM(L866:L874)</f>
        <v>99.999999999999986</v>
      </c>
      <c r="M875" s="18">
        <f t="shared" si="484"/>
        <v>100</v>
      </c>
      <c r="N875" s="6">
        <f t="shared" si="484"/>
        <v>99.999999999999986</v>
      </c>
      <c r="O875" s="6">
        <f t="shared" si="484"/>
        <v>100</v>
      </c>
      <c r="P875" s="6">
        <f t="shared" si="484"/>
        <v>99.999999999999986</v>
      </c>
      <c r="Q875" s="6">
        <f t="shared" si="484"/>
        <v>100</v>
      </c>
      <c r="V875" s="30" t="s">
        <v>1</v>
      </c>
      <c r="W875" s="21"/>
      <c r="X875" s="21"/>
      <c r="Y875" s="22"/>
      <c r="Z875" s="31">
        <f t="shared" ref="Z875:AE875" si="485">SUM(Z866:Z874)</f>
        <v>844</v>
      </c>
      <c r="AA875" s="31">
        <f t="shared" si="485"/>
        <v>617</v>
      </c>
      <c r="AB875" s="51">
        <f t="shared" si="485"/>
        <v>747</v>
      </c>
      <c r="AC875" s="86">
        <f t="shared" si="485"/>
        <v>100</v>
      </c>
      <c r="AD875" s="6">
        <f t="shared" si="485"/>
        <v>99.999999999999986</v>
      </c>
      <c r="AE875" s="6">
        <f t="shared" si="485"/>
        <v>99.999999999999986</v>
      </c>
    </row>
    <row r="876" spans="2:41" ht="15" customHeight="1" x14ac:dyDescent="0.2">
      <c r="B876" s="30" t="s">
        <v>632</v>
      </c>
      <c r="C876" s="21"/>
      <c r="D876" s="21"/>
      <c r="E876" s="22"/>
      <c r="F876" s="31">
        <v>11170.070270270271</v>
      </c>
      <c r="G876" s="31">
        <v>16188.281428571428</v>
      </c>
      <c r="H876" s="31">
        <v>5266.2924369747898</v>
      </c>
      <c r="I876" s="31">
        <v>20545.220763723151</v>
      </c>
      <c r="J876" s="31">
        <v>21228.168021680216</v>
      </c>
      <c r="K876" s="31">
        <v>16102.88</v>
      </c>
      <c r="V876" s="30" t="s">
        <v>632</v>
      </c>
      <c r="W876" s="21"/>
      <c r="X876" s="21"/>
      <c r="Y876" s="22"/>
      <c r="Z876" s="31">
        <f>K876</f>
        <v>16102.88</v>
      </c>
      <c r="AA876" s="31">
        <f>H876</f>
        <v>5266.2924369747898</v>
      </c>
      <c r="AB876" s="31">
        <f>J876</f>
        <v>21228.168021680216</v>
      </c>
      <c r="AK876" s="41"/>
      <c r="AL876" s="41"/>
      <c r="AM876" s="41"/>
      <c r="AN876" s="41"/>
      <c r="AO876" s="41"/>
    </row>
    <row r="877" spans="2:41" ht="15" customHeight="1" x14ac:dyDescent="0.2">
      <c r="B877" s="30" t="s">
        <v>387</v>
      </c>
      <c r="C877" s="21"/>
      <c r="D877" s="21"/>
      <c r="E877" s="22"/>
      <c r="F877" s="31">
        <v>42796.571005917162</v>
      </c>
      <c r="G877" s="31">
        <v>59956.597883597882</v>
      </c>
      <c r="H877" s="31">
        <v>21029.825503355703</v>
      </c>
      <c r="I877" s="31">
        <v>25696.858208955226</v>
      </c>
      <c r="J877" s="31">
        <v>24986.26475279107</v>
      </c>
      <c r="K877" s="31">
        <v>55527.172413793101</v>
      </c>
      <c r="V877" s="30" t="s">
        <v>387</v>
      </c>
      <c r="W877" s="21"/>
      <c r="X877" s="21"/>
      <c r="Y877" s="22"/>
      <c r="Z877" s="31">
        <f>K877</f>
        <v>55527.172413793101</v>
      </c>
      <c r="AA877" s="31">
        <f>H877</f>
        <v>21029.825503355703</v>
      </c>
      <c r="AB877" s="31">
        <f>J877</f>
        <v>24986.26475279107</v>
      </c>
      <c r="AK877" s="41"/>
      <c r="AL877" s="41"/>
      <c r="AM877" s="41"/>
      <c r="AN877" s="41"/>
      <c r="AO877" s="41"/>
    </row>
    <row r="878" spans="2:41" ht="15" customHeight="1" x14ac:dyDescent="0.2">
      <c r="B878" s="30" t="s">
        <v>315</v>
      </c>
      <c r="C878" s="21"/>
      <c r="D878" s="21"/>
      <c r="E878" s="22"/>
      <c r="F878" s="31">
        <v>6687.1353898886036</v>
      </c>
      <c r="G878" s="31">
        <v>11771.026984126984</v>
      </c>
      <c r="H878" s="31">
        <v>3118.9739292364989</v>
      </c>
      <c r="I878" s="31">
        <v>19157.847883597882</v>
      </c>
      <c r="J878" s="31">
        <v>20095.001501501501</v>
      </c>
      <c r="K878" s="31">
        <v>11753.352777777778</v>
      </c>
      <c r="V878" s="30" t="s">
        <v>315</v>
      </c>
      <c r="W878" s="21"/>
      <c r="X878" s="21"/>
      <c r="Y878" s="22"/>
      <c r="Z878" s="31">
        <f t="shared" ref="Z878:Z880" si="486">K878</f>
        <v>11753.352777777778</v>
      </c>
      <c r="AA878" s="31">
        <f>H878</f>
        <v>3118.9739292364989</v>
      </c>
      <c r="AB878" s="31">
        <f>J878</f>
        <v>20095.001501501501</v>
      </c>
      <c r="AK878" s="41"/>
      <c r="AL878" s="41"/>
      <c r="AM878" s="41"/>
      <c r="AN878" s="41"/>
      <c r="AO878" s="41"/>
    </row>
    <row r="879" spans="2:41" ht="15" customHeight="1" x14ac:dyDescent="0.2">
      <c r="B879" s="30" t="s">
        <v>243</v>
      </c>
      <c r="C879" s="21"/>
      <c r="D879" s="21"/>
      <c r="E879" s="22"/>
      <c r="F879" s="31">
        <v>209000</v>
      </c>
      <c r="G879" s="31">
        <v>209000</v>
      </c>
      <c r="H879" s="31">
        <v>165000</v>
      </c>
      <c r="I879" s="31">
        <v>220000</v>
      </c>
      <c r="J879" s="31">
        <v>220000</v>
      </c>
      <c r="K879" s="31">
        <v>209000</v>
      </c>
      <c r="V879" s="30" t="s">
        <v>243</v>
      </c>
      <c r="W879" s="21"/>
      <c r="X879" s="21"/>
      <c r="Y879" s="22"/>
      <c r="Z879" s="31">
        <f t="shared" si="486"/>
        <v>209000</v>
      </c>
      <c r="AA879" s="31">
        <f>H879</f>
        <v>165000</v>
      </c>
      <c r="AB879" s="31">
        <f>J879</f>
        <v>220000</v>
      </c>
      <c r="AK879" s="41"/>
      <c r="AL879" s="41"/>
      <c r="AM879" s="41"/>
      <c r="AN879" s="41"/>
      <c r="AO879" s="41"/>
    </row>
    <row r="880" spans="2:41" ht="15" customHeight="1" x14ac:dyDescent="0.2">
      <c r="B880" s="30" t="s">
        <v>244</v>
      </c>
      <c r="C880" s="21"/>
      <c r="D880" s="21"/>
      <c r="E880" s="22"/>
      <c r="F880" s="31">
        <v>500</v>
      </c>
      <c r="G880" s="31">
        <v>500</v>
      </c>
      <c r="H880" s="31">
        <v>1500</v>
      </c>
      <c r="I880" s="31">
        <v>510</v>
      </c>
      <c r="J880" s="31">
        <v>510</v>
      </c>
      <c r="K880" s="31">
        <v>500</v>
      </c>
      <c r="V880" s="30" t="s">
        <v>244</v>
      </c>
      <c r="W880" s="21"/>
      <c r="X880" s="21"/>
      <c r="Y880" s="22"/>
      <c r="Z880" s="31">
        <f t="shared" si="486"/>
        <v>500</v>
      </c>
      <c r="AA880" s="31">
        <f>H880</f>
        <v>1500</v>
      </c>
      <c r="AB880" s="31">
        <f>J880</f>
        <v>510</v>
      </c>
      <c r="AK880" s="41"/>
      <c r="AL880" s="41"/>
      <c r="AM880" s="41"/>
      <c r="AN880" s="41"/>
      <c r="AO880" s="41"/>
    </row>
    <row r="881" spans="1:41" ht="12" customHeight="1" x14ac:dyDescent="0.2">
      <c r="B881" s="52" t="s">
        <v>75</v>
      </c>
      <c r="C881" s="36"/>
      <c r="D881" s="36"/>
      <c r="E881" s="36"/>
      <c r="F881" s="70"/>
      <c r="G881" s="70"/>
      <c r="H881" s="70"/>
      <c r="I881" s="71"/>
      <c r="J881" s="70"/>
      <c r="K881" s="70"/>
      <c r="L881" s="70"/>
      <c r="M881" s="37"/>
      <c r="O881" s="70"/>
      <c r="V881" s="52" t="s">
        <v>75</v>
      </c>
      <c r="W881" s="36"/>
      <c r="X881" s="36"/>
      <c r="Y881" s="36"/>
      <c r="Z881" s="70"/>
      <c r="AA881" s="70"/>
      <c r="AB881" s="70"/>
      <c r="AC881" s="70"/>
    </row>
    <row r="882" spans="1:41" ht="10" customHeight="1" x14ac:dyDescent="0.2">
      <c r="B882" s="45"/>
      <c r="C882" s="36"/>
      <c r="D882" s="36"/>
      <c r="E882" s="36"/>
      <c r="F882" s="70"/>
      <c r="G882" s="70"/>
      <c r="H882" s="70"/>
      <c r="I882" s="71"/>
      <c r="J882" s="70"/>
      <c r="K882" s="70"/>
      <c r="L882" s="70"/>
      <c r="M882" s="37"/>
      <c r="O882" s="70"/>
      <c r="V882" s="45"/>
      <c r="W882" s="36"/>
      <c r="X882" s="36"/>
      <c r="Y882" s="36"/>
      <c r="Z882" s="70"/>
      <c r="AA882" s="70"/>
      <c r="AB882" s="70"/>
      <c r="AC882" s="70"/>
    </row>
    <row r="883" spans="1:41" ht="15" customHeight="1" x14ac:dyDescent="0.2">
      <c r="A883" s="1" t="s">
        <v>700</v>
      </c>
      <c r="B883" s="15"/>
      <c r="O883" s="70"/>
      <c r="V883" s="15"/>
    </row>
    <row r="884" spans="1:41" ht="13.75" customHeight="1" x14ac:dyDescent="0.2">
      <c r="B884" s="47"/>
      <c r="C884" s="25"/>
      <c r="D884" s="25"/>
      <c r="E884" s="25"/>
      <c r="F884" s="242"/>
      <c r="G884" s="243"/>
      <c r="H884" s="66" t="s">
        <v>2</v>
      </c>
      <c r="I884" s="66"/>
      <c r="J884" s="243"/>
      <c r="K884" s="243"/>
      <c r="L884" s="244"/>
      <c r="M884" s="243"/>
      <c r="N884" s="66" t="s">
        <v>3</v>
      </c>
      <c r="O884" s="66"/>
      <c r="P884" s="243"/>
      <c r="Q884" s="245"/>
      <c r="V884" s="47"/>
      <c r="W884" s="25"/>
      <c r="X884" s="25"/>
      <c r="Y884" s="25"/>
      <c r="Z884" s="60"/>
      <c r="AA884" s="63" t="s">
        <v>2</v>
      </c>
      <c r="AB884" s="66"/>
      <c r="AC884" s="82"/>
      <c r="AD884" s="63" t="s">
        <v>3</v>
      </c>
      <c r="AE884" s="64"/>
    </row>
    <row r="885" spans="1:41" ht="22.75" customHeight="1" x14ac:dyDescent="0.2">
      <c r="B885" s="26"/>
      <c r="E885" s="56"/>
      <c r="F885" s="73" t="s">
        <v>356</v>
      </c>
      <c r="G885" s="73" t="s">
        <v>170</v>
      </c>
      <c r="H885" s="73" t="s">
        <v>171</v>
      </c>
      <c r="I885" s="73" t="s">
        <v>357</v>
      </c>
      <c r="J885" s="78" t="s">
        <v>173</v>
      </c>
      <c r="K885" s="73" t="s">
        <v>500</v>
      </c>
      <c r="L885" s="81" t="s">
        <v>356</v>
      </c>
      <c r="M885" s="73" t="s">
        <v>170</v>
      </c>
      <c r="N885" s="73" t="s">
        <v>171</v>
      </c>
      <c r="O885" s="73" t="s">
        <v>357</v>
      </c>
      <c r="P885" s="73" t="s">
        <v>173</v>
      </c>
      <c r="Q885" s="73" t="s">
        <v>500</v>
      </c>
      <c r="V885" s="26"/>
      <c r="Y885" s="56"/>
      <c r="Z885" s="73" t="s">
        <v>450</v>
      </c>
      <c r="AA885" s="73" t="s">
        <v>171</v>
      </c>
      <c r="AB885" s="78" t="s">
        <v>173</v>
      </c>
      <c r="AC885" s="81" t="s">
        <v>450</v>
      </c>
      <c r="AD885" s="73" t="s">
        <v>171</v>
      </c>
      <c r="AE885" s="73" t="s">
        <v>173</v>
      </c>
    </row>
    <row r="886" spans="1:41" ht="12" customHeight="1" x14ac:dyDescent="0.2">
      <c r="B886" s="27"/>
      <c r="C886" s="28"/>
      <c r="D886" s="28"/>
      <c r="E886" s="57"/>
      <c r="F886" s="29"/>
      <c r="G886" s="29"/>
      <c r="H886" s="29"/>
      <c r="I886" s="29"/>
      <c r="J886" s="49"/>
      <c r="K886" s="29"/>
      <c r="L886" s="83">
        <f t="shared" ref="L886:Q886" si="487">F$13</f>
        <v>1352</v>
      </c>
      <c r="M886" s="2">
        <f t="shared" si="487"/>
        <v>735</v>
      </c>
      <c r="N886" s="2">
        <f t="shared" si="487"/>
        <v>617</v>
      </c>
      <c r="O886" s="2">
        <f t="shared" si="487"/>
        <v>856</v>
      </c>
      <c r="P886" s="2">
        <f t="shared" si="487"/>
        <v>747</v>
      </c>
      <c r="Q886" s="2">
        <f t="shared" si="487"/>
        <v>844</v>
      </c>
      <c r="V886" s="27"/>
      <c r="W886" s="28"/>
      <c r="X886" s="28"/>
      <c r="Y886" s="57"/>
      <c r="Z886" s="29"/>
      <c r="AA886" s="29"/>
      <c r="AB886" s="49"/>
      <c r="AC886" s="83">
        <f>Q886</f>
        <v>844</v>
      </c>
      <c r="AD886" s="2">
        <f>N886</f>
        <v>617</v>
      </c>
      <c r="AE886" s="2">
        <f>P886</f>
        <v>747</v>
      </c>
    </row>
    <row r="887" spans="1:41" ht="14.65" customHeight="1" x14ac:dyDescent="0.2">
      <c r="B887" s="26" t="s">
        <v>223</v>
      </c>
      <c r="F887" s="8">
        <v>6</v>
      </c>
      <c r="G887" s="8">
        <v>1</v>
      </c>
      <c r="H887" s="8">
        <v>5</v>
      </c>
      <c r="I887" s="8">
        <v>12</v>
      </c>
      <c r="J887" s="50">
        <v>12</v>
      </c>
      <c r="K887" s="8">
        <v>1</v>
      </c>
      <c r="L887" s="85">
        <f>F887/L$886*100</f>
        <v>0.4437869822485207</v>
      </c>
      <c r="M887" s="17">
        <f t="shared" ref="M887:Q895" si="488">G887/M$886*100</f>
        <v>0.13605442176870747</v>
      </c>
      <c r="N887" s="4">
        <f t="shared" si="488"/>
        <v>0.81037277147487841</v>
      </c>
      <c r="O887" s="4">
        <f t="shared" si="488"/>
        <v>1.4018691588785046</v>
      </c>
      <c r="P887" s="4">
        <f t="shared" si="488"/>
        <v>1.6064257028112447</v>
      </c>
      <c r="Q887" s="4">
        <f t="shared" si="488"/>
        <v>0.11848341232227488</v>
      </c>
      <c r="V887" s="26" t="s">
        <v>223</v>
      </c>
      <c r="Z887" s="8">
        <f>K887</f>
        <v>1</v>
      </c>
      <c r="AA887" s="8">
        <f t="shared" ref="AA887:AA895" si="489">H887</f>
        <v>5</v>
      </c>
      <c r="AB887" s="50">
        <f t="shared" ref="AB887:AB895" si="490">J887</f>
        <v>12</v>
      </c>
      <c r="AC887" s="85">
        <f>Q887</f>
        <v>0.11848341232227488</v>
      </c>
      <c r="AD887" s="4">
        <f>N887</f>
        <v>0.81037277147487841</v>
      </c>
      <c r="AE887" s="4">
        <f>P887</f>
        <v>1.6064257028112447</v>
      </c>
      <c r="AK887" s="41"/>
      <c r="AL887" s="41"/>
      <c r="AM887" s="41"/>
      <c r="AN887" s="41"/>
      <c r="AO887" s="41"/>
    </row>
    <row r="888" spans="1:41" ht="14.65" customHeight="1" x14ac:dyDescent="0.2">
      <c r="B888" s="26" t="s">
        <v>231</v>
      </c>
      <c r="F888" s="8">
        <v>1</v>
      </c>
      <c r="G888" s="8">
        <v>0</v>
      </c>
      <c r="H888" s="8">
        <v>1</v>
      </c>
      <c r="I888" s="8">
        <v>0</v>
      </c>
      <c r="J888" s="50">
        <v>0</v>
      </c>
      <c r="K888" s="8">
        <v>0</v>
      </c>
      <c r="L888" s="85">
        <f t="shared" ref="L888:L895" si="491">F888/L$886*100</f>
        <v>7.3964497041420121E-2</v>
      </c>
      <c r="M888" s="17">
        <f t="shared" si="488"/>
        <v>0</v>
      </c>
      <c r="N888" s="4">
        <f t="shared" si="488"/>
        <v>0.16207455429497569</v>
      </c>
      <c r="O888" s="4">
        <f t="shared" si="488"/>
        <v>0</v>
      </c>
      <c r="P888" s="4">
        <f t="shared" si="488"/>
        <v>0</v>
      </c>
      <c r="Q888" s="4">
        <f t="shared" si="488"/>
        <v>0</v>
      </c>
      <c r="V888" s="26" t="s">
        <v>231</v>
      </c>
      <c r="Z888" s="8">
        <f t="shared" ref="Z888:Z895" si="492">K888</f>
        <v>0</v>
      </c>
      <c r="AA888" s="8">
        <f t="shared" si="489"/>
        <v>1</v>
      </c>
      <c r="AB888" s="50">
        <f t="shared" si="490"/>
        <v>0</v>
      </c>
      <c r="AC888" s="85">
        <f t="shared" ref="AC888:AC895" si="493">Q888</f>
        <v>0</v>
      </c>
      <c r="AD888" s="4">
        <f t="shared" ref="AD888:AD895" si="494">N888</f>
        <v>0.16207455429497569</v>
      </c>
      <c r="AE888" s="4">
        <f t="shared" ref="AE888:AE895" si="495">P888</f>
        <v>0</v>
      </c>
      <c r="AK888" s="41"/>
      <c r="AL888" s="41"/>
      <c r="AM888" s="41"/>
      <c r="AN888" s="41"/>
      <c r="AO888" s="41"/>
    </row>
    <row r="889" spans="1:41" ht="14.65" customHeight="1" x14ac:dyDescent="0.2">
      <c r="B889" s="26" t="s">
        <v>232</v>
      </c>
      <c r="F889" s="8">
        <v>4</v>
      </c>
      <c r="G889" s="8">
        <v>0</v>
      </c>
      <c r="H889" s="8">
        <v>4</v>
      </c>
      <c r="I889" s="8">
        <v>6</v>
      </c>
      <c r="J889" s="50">
        <v>4</v>
      </c>
      <c r="K889" s="8">
        <v>2</v>
      </c>
      <c r="L889" s="85">
        <f t="shared" si="491"/>
        <v>0.29585798816568049</v>
      </c>
      <c r="M889" s="17">
        <f t="shared" si="488"/>
        <v>0</v>
      </c>
      <c r="N889" s="4">
        <f t="shared" si="488"/>
        <v>0.64829821717990277</v>
      </c>
      <c r="O889" s="4">
        <f t="shared" si="488"/>
        <v>0.7009345794392523</v>
      </c>
      <c r="P889" s="4">
        <f t="shared" si="488"/>
        <v>0.53547523427041499</v>
      </c>
      <c r="Q889" s="4">
        <f t="shared" si="488"/>
        <v>0.23696682464454977</v>
      </c>
      <c r="V889" s="26" t="s">
        <v>232</v>
      </c>
      <c r="Z889" s="8">
        <f t="shared" si="492"/>
        <v>2</v>
      </c>
      <c r="AA889" s="8">
        <f t="shared" si="489"/>
        <v>4</v>
      </c>
      <c r="AB889" s="50">
        <f t="shared" si="490"/>
        <v>4</v>
      </c>
      <c r="AC889" s="85">
        <f t="shared" si="493"/>
        <v>0.23696682464454977</v>
      </c>
      <c r="AD889" s="4">
        <f t="shared" si="494"/>
        <v>0.64829821717990277</v>
      </c>
      <c r="AE889" s="4">
        <f t="shared" si="495"/>
        <v>0.53547523427041499</v>
      </c>
      <c r="AK889" s="41"/>
      <c r="AL889" s="41"/>
      <c r="AM889" s="41"/>
      <c r="AN889" s="41"/>
      <c r="AO889" s="41"/>
    </row>
    <row r="890" spans="1:41" ht="14.65" customHeight="1" x14ac:dyDescent="0.2">
      <c r="B890" s="26" t="s">
        <v>233</v>
      </c>
      <c r="F890" s="8">
        <v>20</v>
      </c>
      <c r="G890" s="8">
        <v>6</v>
      </c>
      <c r="H890" s="8">
        <v>14</v>
      </c>
      <c r="I890" s="8">
        <v>4</v>
      </c>
      <c r="J890" s="50">
        <v>4</v>
      </c>
      <c r="K890" s="8">
        <v>6</v>
      </c>
      <c r="L890" s="85">
        <f t="shared" si="491"/>
        <v>1.4792899408284024</v>
      </c>
      <c r="M890" s="17">
        <f t="shared" si="488"/>
        <v>0.81632653061224492</v>
      </c>
      <c r="N890" s="4">
        <f t="shared" si="488"/>
        <v>2.2690437601296596</v>
      </c>
      <c r="O890" s="4">
        <f t="shared" si="488"/>
        <v>0.46728971962616817</v>
      </c>
      <c r="P890" s="4">
        <f t="shared" si="488"/>
        <v>0.53547523427041499</v>
      </c>
      <c r="Q890" s="4">
        <f t="shared" si="488"/>
        <v>0.7109004739336493</v>
      </c>
      <c r="V890" s="26" t="s">
        <v>233</v>
      </c>
      <c r="Z890" s="8">
        <f t="shared" si="492"/>
        <v>6</v>
      </c>
      <c r="AA890" s="8">
        <f t="shared" si="489"/>
        <v>14</v>
      </c>
      <c r="AB890" s="50">
        <f t="shared" si="490"/>
        <v>4</v>
      </c>
      <c r="AC890" s="85">
        <f t="shared" si="493"/>
        <v>0.7109004739336493</v>
      </c>
      <c r="AD890" s="4">
        <f t="shared" si="494"/>
        <v>2.2690437601296596</v>
      </c>
      <c r="AE890" s="4">
        <f t="shared" si="495"/>
        <v>0.53547523427041499</v>
      </c>
      <c r="AK890" s="41"/>
      <c r="AL890" s="41"/>
      <c r="AM890" s="41"/>
      <c r="AN890" s="41"/>
      <c r="AO890" s="41"/>
    </row>
    <row r="891" spans="1:41" ht="14.65" customHeight="1" x14ac:dyDescent="0.2">
      <c r="B891" s="26" t="s">
        <v>224</v>
      </c>
      <c r="F891" s="8">
        <v>333</v>
      </c>
      <c r="G891" s="8">
        <v>174</v>
      </c>
      <c r="H891" s="8">
        <v>159</v>
      </c>
      <c r="I891" s="8">
        <v>52</v>
      </c>
      <c r="J891" s="50">
        <v>47</v>
      </c>
      <c r="K891" s="8">
        <v>179</v>
      </c>
      <c r="L891" s="85">
        <f t="shared" si="491"/>
        <v>24.630177514792901</v>
      </c>
      <c r="M891" s="17">
        <f t="shared" si="488"/>
        <v>23.673469387755102</v>
      </c>
      <c r="N891" s="4">
        <f t="shared" si="488"/>
        <v>25.769854132901131</v>
      </c>
      <c r="O891" s="4">
        <f t="shared" si="488"/>
        <v>6.0747663551401869</v>
      </c>
      <c r="P891" s="4">
        <f t="shared" si="488"/>
        <v>6.2918340026773762</v>
      </c>
      <c r="Q891" s="4">
        <f t="shared" si="488"/>
        <v>21.208530805687204</v>
      </c>
      <c r="V891" s="26" t="s">
        <v>224</v>
      </c>
      <c r="Z891" s="8">
        <f t="shared" si="492"/>
        <v>179</v>
      </c>
      <c r="AA891" s="8">
        <f t="shared" si="489"/>
        <v>159</v>
      </c>
      <c r="AB891" s="50">
        <f t="shared" si="490"/>
        <v>47</v>
      </c>
      <c r="AC891" s="85">
        <f t="shared" si="493"/>
        <v>21.208530805687204</v>
      </c>
      <c r="AD891" s="4">
        <f t="shared" si="494"/>
        <v>25.769854132901131</v>
      </c>
      <c r="AE891" s="4">
        <f t="shared" si="495"/>
        <v>6.2918340026773762</v>
      </c>
      <c r="AK891" s="41"/>
      <c r="AL891" s="41"/>
      <c r="AM891" s="41"/>
      <c r="AN891" s="41"/>
      <c r="AO891" s="41"/>
    </row>
    <row r="892" spans="1:41" ht="14.65" customHeight="1" x14ac:dyDescent="0.2">
      <c r="B892" s="26" t="s">
        <v>225</v>
      </c>
      <c r="F892" s="8">
        <v>389</v>
      </c>
      <c r="G892" s="8">
        <v>130</v>
      </c>
      <c r="H892" s="8">
        <v>259</v>
      </c>
      <c r="I892" s="8">
        <v>271</v>
      </c>
      <c r="J892" s="50">
        <v>256</v>
      </c>
      <c r="K892" s="8">
        <v>145</v>
      </c>
      <c r="L892" s="85">
        <f t="shared" si="491"/>
        <v>28.772189349112427</v>
      </c>
      <c r="M892" s="17">
        <f t="shared" si="488"/>
        <v>17.687074829931973</v>
      </c>
      <c r="N892" s="4">
        <f t="shared" si="488"/>
        <v>41.977309562398702</v>
      </c>
      <c r="O892" s="4">
        <f t="shared" si="488"/>
        <v>31.658878504672899</v>
      </c>
      <c r="P892" s="4">
        <f t="shared" si="488"/>
        <v>34.270414993306559</v>
      </c>
      <c r="Q892" s="4">
        <f t="shared" si="488"/>
        <v>17.180094786729857</v>
      </c>
      <c r="V892" s="26" t="s">
        <v>225</v>
      </c>
      <c r="Z892" s="8">
        <f t="shared" si="492"/>
        <v>145</v>
      </c>
      <c r="AA892" s="8">
        <f t="shared" si="489"/>
        <v>259</v>
      </c>
      <c r="AB892" s="50">
        <f t="shared" si="490"/>
        <v>256</v>
      </c>
      <c r="AC892" s="85">
        <f t="shared" si="493"/>
        <v>17.180094786729857</v>
      </c>
      <c r="AD892" s="4">
        <f t="shared" si="494"/>
        <v>41.977309562398702</v>
      </c>
      <c r="AE892" s="4">
        <f t="shared" si="495"/>
        <v>34.270414993306559</v>
      </c>
      <c r="AK892" s="41"/>
      <c r="AL892" s="41"/>
      <c r="AM892" s="41"/>
      <c r="AN892" s="41"/>
      <c r="AO892" s="41"/>
    </row>
    <row r="893" spans="1:41" ht="14.65" customHeight="1" x14ac:dyDescent="0.2">
      <c r="B893" s="26" t="s">
        <v>226</v>
      </c>
      <c r="F893" s="8">
        <v>288</v>
      </c>
      <c r="G893" s="8">
        <v>170</v>
      </c>
      <c r="H893" s="8">
        <v>118</v>
      </c>
      <c r="I893" s="8">
        <v>374</v>
      </c>
      <c r="J893" s="50">
        <v>324</v>
      </c>
      <c r="K893" s="8">
        <v>220</v>
      </c>
      <c r="L893" s="85">
        <f t="shared" si="491"/>
        <v>21.301775147928996</v>
      </c>
      <c r="M893" s="17">
        <f t="shared" si="488"/>
        <v>23.129251700680271</v>
      </c>
      <c r="N893" s="4">
        <f t="shared" si="488"/>
        <v>19.124797406807133</v>
      </c>
      <c r="O893" s="4">
        <f t="shared" si="488"/>
        <v>43.691588785046733</v>
      </c>
      <c r="P893" s="4">
        <f t="shared" si="488"/>
        <v>43.373493975903614</v>
      </c>
      <c r="Q893" s="4">
        <f t="shared" si="488"/>
        <v>26.066350710900476</v>
      </c>
      <c r="V893" s="26" t="s">
        <v>226</v>
      </c>
      <c r="Z893" s="8">
        <f t="shared" si="492"/>
        <v>220</v>
      </c>
      <c r="AA893" s="8">
        <f t="shared" si="489"/>
        <v>118</v>
      </c>
      <c r="AB893" s="50">
        <f t="shared" si="490"/>
        <v>324</v>
      </c>
      <c r="AC893" s="85">
        <f t="shared" si="493"/>
        <v>26.066350710900476</v>
      </c>
      <c r="AD893" s="4">
        <f t="shared" si="494"/>
        <v>19.124797406807133</v>
      </c>
      <c r="AE893" s="4">
        <f t="shared" si="495"/>
        <v>43.373493975903614</v>
      </c>
      <c r="AK893" s="41"/>
      <c r="AL893" s="41"/>
      <c r="AM893" s="41"/>
      <c r="AN893" s="41"/>
      <c r="AO893" s="41"/>
    </row>
    <row r="894" spans="1:41" ht="14.65" customHeight="1" x14ac:dyDescent="0.2">
      <c r="B894" s="26" t="s">
        <v>236</v>
      </c>
      <c r="F894" s="8">
        <v>262</v>
      </c>
      <c r="G894" s="8">
        <v>222</v>
      </c>
      <c r="H894" s="8">
        <v>40</v>
      </c>
      <c r="I894" s="8">
        <v>109</v>
      </c>
      <c r="J894" s="50">
        <v>81</v>
      </c>
      <c r="K894" s="8">
        <v>250</v>
      </c>
      <c r="L894" s="85">
        <f t="shared" si="491"/>
        <v>19.378698224852069</v>
      </c>
      <c r="M894" s="17">
        <f t="shared" si="488"/>
        <v>30.204081632653061</v>
      </c>
      <c r="N894" s="4">
        <f t="shared" si="488"/>
        <v>6.4829821717990272</v>
      </c>
      <c r="O894" s="4">
        <f t="shared" si="488"/>
        <v>12.733644859813085</v>
      </c>
      <c r="P894" s="4">
        <f t="shared" si="488"/>
        <v>10.843373493975903</v>
      </c>
      <c r="Q894" s="4">
        <f t="shared" si="488"/>
        <v>29.620853080568722</v>
      </c>
      <c r="V894" s="26" t="s">
        <v>236</v>
      </c>
      <c r="Z894" s="8">
        <f t="shared" si="492"/>
        <v>250</v>
      </c>
      <c r="AA894" s="8">
        <f t="shared" si="489"/>
        <v>40</v>
      </c>
      <c r="AB894" s="50">
        <f t="shared" si="490"/>
        <v>81</v>
      </c>
      <c r="AC894" s="85">
        <f t="shared" si="493"/>
        <v>29.620853080568722</v>
      </c>
      <c r="AD894" s="4">
        <f t="shared" si="494"/>
        <v>6.4829821717990272</v>
      </c>
      <c r="AE894" s="4">
        <f t="shared" si="495"/>
        <v>10.843373493975903</v>
      </c>
      <c r="AK894" s="41"/>
      <c r="AL894" s="41"/>
      <c r="AM894" s="41"/>
      <c r="AN894" s="41"/>
      <c r="AO894" s="41"/>
    </row>
    <row r="895" spans="1:41" ht="14.65" customHeight="1" x14ac:dyDescent="0.2">
      <c r="B895" s="26" t="s">
        <v>0</v>
      </c>
      <c r="C895" s="28"/>
      <c r="D895" s="28"/>
      <c r="E895" s="28"/>
      <c r="F895" s="9">
        <v>49</v>
      </c>
      <c r="G895" s="9">
        <v>32</v>
      </c>
      <c r="H895" s="9">
        <v>17</v>
      </c>
      <c r="I895" s="9">
        <v>28</v>
      </c>
      <c r="J895" s="55">
        <v>19</v>
      </c>
      <c r="K895" s="9">
        <v>41</v>
      </c>
      <c r="L895" s="87">
        <f t="shared" si="491"/>
        <v>3.6242603550295858</v>
      </c>
      <c r="M895" s="19">
        <f t="shared" si="488"/>
        <v>4.353741496598639</v>
      </c>
      <c r="N895" s="5">
        <f t="shared" si="488"/>
        <v>2.7552674230145868</v>
      </c>
      <c r="O895" s="5">
        <f t="shared" si="488"/>
        <v>3.2710280373831773</v>
      </c>
      <c r="P895" s="5">
        <f t="shared" si="488"/>
        <v>2.5435073627844713</v>
      </c>
      <c r="Q895" s="5">
        <f t="shared" si="488"/>
        <v>4.8578199052132707</v>
      </c>
      <c r="V895" s="26" t="s">
        <v>0</v>
      </c>
      <c r="W895" s="28"/>
      <c r="X895" s="28"/>
      <c r="Y895" s="28"/>
      <c r="Z895" s="9">
        <f t="shared" si="492"/>
        <v>41</v>
      </c>
      <c r="AA895" s="9">
        <f t="shared" si="489"/>
        <v>17</v>
      </c>
      <c r="AB895" s="55">
        <f t="shared" si="490"/>
        <v>19</v>
      </c>
      <c r="AC895" s="87">
        <f t="shared" si="493"/>
        <v>4.8578199052132707</v>
      </c>
      <c r="AD895" s="5">
        <f t="shared" si="494"/>
        <v>2.7552674230145868</v>
      </c>
      <c r="AE895" s="5">
        <f t="shared" si="495"/>
        <v>2.5435073627844713</v>
      </c>
      <c r="AK895" s="41"/>
      <c r="AL895" s="41"/>
      <c r="AM895" s="41"/>
      <c r="AN895" s="41"/>
      <c r="AO895" s="41"/>
    </row>
    <row r="896" spans="1:41" ht="15" customHeight="1" x14ac:dyDescent="0.2">
      <c r="B896" s="30" t="s">
        <v>1</v>
      </c>
      <c r="C896" s="21"/>
      <c r="D896" s="21"/>
      <c r="E896" s="22"/>
      <c r="F896" s="31">
        <f t="shared" ref="F896:K896" si="496">SUM(F887:F895)</f>
        <v>1352</v>
      </c>
      <c r="G896" s="31">
        <f t="shared" si="496"/>
        <v>735</v>
      </c>
      <c r="H896" s="31">
        <f t="shared" si="496"/>
        <v>617</v>
      </c>
      <c r="I896" s="31">
        <f t="shared" si="496"/>
        <v>856</v>
      </c>
      <c r="J896" s="51">
        <f t="shared" si="496"/>
        <v>747</v>
      </c>
      <c r="K896" s="31">
        <f t="shared" si="496"/>
        <v>844</v>
      </c>
      <c r="L896" s="86">
        <f t="shared" ref="L896:Q896" si="497">SUM(L887:L895)</f>
        <v>100.00000000000001</v>
      </c>
      <c r="M896" s="18">
        <f t="shared" si="497"/>
        <v>100</v>
      </c>
      <c r="N896" s="6">
        <f t="shared" si="497"/>
        <v>100</v>
      </c>
      <c r="O896" s="6">
        <f t="shared" si="497"/>
        <v>100</v>
      </c>
      <c r="P896" s="6">
        <f t="shared" si="497"/>
        <v>100</v>
      </c>
      <c r="Q896" s="6">
        <f t="shared" si="497"/>
        <v>100.00000000000001</v>
      </c>
      <c r="V896" s="30" t="s">
        <v>1</v>
      </c>
      <c r="W896" s="21"/>
      <c r="X896" s="21"/>
      <c r="Y896" s="22"/>
      <c r="Z896" s="31">
        <f t="shared" ref="Z896:AE896" si="498">SUM(Z887:Z895)</f>
        <v>844</v>
      </c>
      <c r="AA896" s="31">
        <f t="shared" si="498"/>
        <v>617</v>
      </c>
      <c r="AB896" s="51">
        <f t="shared" si="498"/>
        <v>747</v>
      </c>
      <c r="AC896" s="86">
        <f t="shared" si="498"/>
        <v>100.00000000000001</v>
      </c>
      <c r="AD896" s="6">
        <f t="shared" si="498"/>
        <v>100</v>
      </c>
      <c r="AE896" s="6">
        <f t="shared" si="498"/>
        <v>100</v>
      </c>
    </row>
    <row r="897" spans="1:41" ht="15" customHeight="1" x14ac:dyDescent="0.2">
      <c r="B897" s="30" t="s">
        <v>632</v>
      </c>
      <c r="C897" s="21"/>
      <c r="D897" s="21"/>
      <c r="E897" s="22"/>
      <c r="F897" s="31">
        <v>49414.013046815046</v>
      </c>
      <c r="G897" s="31">
        <v>53279.9786628734</v>
      </c>
      <c r="H897" s="31">
        <v>44884.39</v>
      </c>
      <c r="I897" s="31">
        <v>50508.426328502414</v>
      </c>
      <c r="J897" s="31">
        <v>49832.0989010989</v>
      </c>
      <c r="K897" s="31">
        <v>53547.987546699878</v>
      </c>
      <c r="V897" s="30" t="s">
        <v>632</v>
      </c>
      <c r="W897" s="21"/>
      <c r="X897" s="21"/>
      <c r="Y897" s="22"/>
      <c r="Z897" s="31">
        <f>K897</f>
        <v>53547.987546699878</v>
      </c>
      <c r="AA897" s="31">
        <f>H897</f>
        <v>44884.39</v>
      </c>
      <c r="AB897" s="31">
        <f>J897</f>
        <v>49832.0989010989</v>
      </c>
      <c r="AK897" s="41"/>
      <c r="AL897" s="41"/>
      <c r="AM897" s="41"/>
      <c r="AN897" s="41"/>
      <c r="AO897" s="41"/>
    </row>
    <row r="898" spans="1:41" ht="15" customHeight="1" x14ac:dyDescent="0.2">
      <c r="B898" s="30" t="s">
        <v>387</v>
      </c>
      <c r="C898" s="21"/>
      <c r="D898" s="21"/>
      <c r="E898" s="22"/>
      <c r="F898" s="31">
        <v>49642.605242868158</v>
      </c>
      <c r="G898" s="31">
        <v>53355.87606837607</v>
      </c>
      <c r="H898" s="31">
        <v>45261.569747899157</v>
      </c>
      <c r="I898" s="31">
        <v>51251.197303921566</v>
      </c>
      <c r="J898" s="31">
        <v>50667.273743016762</v>
      </c>
      <c r="K898" s="31">
        <v>53614.75561097257</v>
      </c>
      <c r="V898" s="30" t="s">
        <v>387</v>
      </c>
      <c r="W898" s="21"/>
      <c r="X898" s="21"/>
      <c r="Y898" s="22"/>
      <c r="Z898" s="31">
        <f>K898</f>
        <v>53614.75561097257</v>
      </c>
      <c r="AA898" s="31">
        <f>H898</f>
        <v>45261.569747899157</v>
      </c>
      <c r="AB898" s="31">
        <f>J898</f>
        <v>50667.273743016762</v>
      </c>
      <c r="AK898" s="41"/>
      <c r="AL898" s="41"/>
      <c r="AM898" s="41"/>
      <c r="AN898" s="41"/>
      <c r="AO898" s="41"/>
    </row>
    <row r="899" spans="1:41" ht="15" customHeight="1" x14ac:dyDescent="0.2">
      <c r="B899" s="30" t="s">
        <v>315</v>
      </c>
      <c r="C899" s="21"/>
      <c r="D899" s="21"/>
      <c r="E899" s="22"/>
      <c r="F899" s="31">
        <v>49054.055413469738</v>
      </c>
      <c r="G899" s="31">
        <v>52949.600315955766</v>
      </c>
      <c r="H899" s="31">
        <v>44777.657407407409</v>
      </c>
      <c r="I899" s="31">
        <v>50917.84450402145</v>
      </c>
      <c r="J899" s="31">
        <v>50283.461890243903</v>
      </c>
      <c r="K899" s="31">
        <v>53309.482710926692</v>
      </c>
      <c r="V899" s="30" t="s">
        <v>315</v>
      </c>
      <c r="W899" s="21"/>
      <c r="X899" s="21"/>
      <c r="Y899" s="22"/>
      <c r="Z899" s="31">
        <f t="shared" ref="Z899:Z901" si="499">K899</f>
        <v>53309.482710926692</v>
      </c>
      <c r="AA899" s="31">
        <f>H899</f>
        <v>44777.657407407409</v>
      </c>
      <c r="AB899" s="31">
        <f>J899</f>
        <v>50283.461890243903</v>
      </c>
      <c r="AK899" s="41"/>
      <c r="AL899" s="41"/>
      <c r="AM899" s="41"/>
      <c r="AN899" s="41"/>
      <c r="AO899" s="41"/>
    </row>
    <row r="900" spans="1:41" ht="15" customHeight="1" x14ac:dyDescent="0.2">
      <c r="B900" s="30" t="s">
        <v>243</v>
      </c>
      <c r="C900" s="21"/>
      <c r="D900" s="21"/>
      <c r="E900" s="22"/>
      <c r="F900" s="31">
        <v>120000</v>
      </c>
      <c r="G900" s="31">
        <v>120000</v>
      </c>
      <c r="H900" s="31">
        <v>87120</v>
      </c>
      <c r="I900" s="31">
        <v>121800</v>
      </c>
      <c r="J900" s="31">
        <v>121800</v>
      </c>
      <c r="K900" s="31">
        <v>120000</v>
      </c>
      <c r="V900" s="30" t="s">
        <v>243</v>
      </c>
      <c r="W900" s="21"/>
      <c r="X900" s="21"/>
      <c r="Y900" s="22"/>
      <c r="Z900" s="31">
        <f t="shared" si="499"/>
        <v>120000</v>
      </c>
      <c r="AA900" s="31">
        <f>H900</f>
        <v>87120</v>
      </c>
      <c r="AB900" s="31">
        <f>J900</f>
        <v>121800</v>
      </c>
      <c r="AK900" s="41"/>
      <c r="AL900" s="41"/>
      <c r="AM900" s="41"/>
      <c r="AN900" s="41"/>
      <c r="AO900" s="41"/>
    </row>
    <row r="901" spans="1:41" ht="15" customHeight="1" x14ac:dyDescent="0.2">
      <c r="B901" s="30" t="s">
        <v>244</v>
      </c>
      <c r="C901" s="21"/>
      <c r="D901" s="21"/>
      <c r="E901" s="22"/>
      <c r="F901" s="31">
        <v>9000</v>
      </c>
      <c r="G901" s="31">
        <v>21000</v>
      </c>
      <c r="H901" s="31">
        <v>9000</v>
      </c>
      <c r="I901" s="31">
        <v>12000</v>
      </c>
      <c r="J901" s="31">
        <v>12000</v>
      </c>
      <c r="K901" s="31">
        <v>13800</v>
      </c>
      <c r="V901" s="30" t="s">
        <v>244</v>
      </c>
      <c r="W901" s="21"/>
      <c r="X901" s="21"/>
      <c r="Y901" s="22"/>
      <c r="Z901" s="31">
        <f t="shared" si="499"/>
        <v>13800</v>
      </c>
      <c r="AA901" s="31">
        <f>H901</f>
        <v>9000</v>
      </c>
      <c r="AB901" s="31">
        <f>J901</f>
        <v>12000</v>
      </c>
      <c r="AK901" s="41"/>
      <c r="AL901" s="41"/>
      <c r="AM901" s="41"/>
      <c r="AN901" s="41"/>
      <c r="AO901" s="41"/>
    </row>
    <row r="902" spans="1:41" ht="12" customHeight="1" x14ac:dyDescent="0.2">
      <c r="B902" s="52" t="s">
        <v>75</v>
      </c>
      <c r="C902" s="36"/>
      <c r="D902" s="36"/>
      <c r="E902" s="36"/>
      <c r="F902" s="70"/>
      <c r="G902" s="70"/>
      <c r="H902" s="70"/>
      <c r="I902" s="71"/>
      <c r="J902" s="70"/>
      <c r="K902" s="70"/>
      <c r="L902" s="70"/>
      <c r="M902" s="37"/>
      <c r="O902" s="70"/>
      <c r="V902" s="52" t="s">
        <v>75</v>
      </c>
      <c r="W902" s="36"/>
      <c r="X902" s="36"/>
      <c r="Y902" s="36"/>
      <c r="Z902" s="70"/>
      <c r="AA902" s="70"/>
      <c r="AB902" s="70"/>
      <c r="AC902" s="70"/>
    </row>
    <row r="903" spans="1:41" ht="5.15" customHeight="1" x14ac:dyDescent="0.2">
      <c r="B903" s="45"/>
      <c r="C903" s="36"/>
      <c r="D903" s="36"/>
      <c r="E903" s="36"/>
      <c r="F903" s="70"/>
      <c r="G903" s="70"/>
      <c r="H903" s="70"/>
      <c r="I903" s="71"/>
      <c r="J903" s="70"/>
      <c r="K903" s="70"/>
      <c r="L903" s="70"/>
      <c r="M903" s="37"/>
      <c r="O903" s="70"/>
      <c r="V903" s="45"/>
      <c r="W903" s="36"/>
      <c r="X903" s="36"/>
      <c r="Y903" s="36"/>
      <c r="Z903" s="70"/>
      <c r="AA903" s="70"/>
      <c r="AB903" s="70"/>
      <c r="AC903" s="70"/>
    </row>
    <row r="904" spans="1:41" ht="15" customHeight="1" x14ac:dyDescent="0.2">
      <c r="A904" s="1" t="s">
        <v>701</v>
      </c>
      <c r="B904" s="15"/>
      <c r="O904" s="70"/>
      <c r="V904" s="15"/>
    </row>
    <row r="905" spans="1:41" ht="13.75" customHeight="1" x14ac:dyDescent="0.2">
      <c r="B905" s="47"/>
      <c r="C905" s="25"/>
      <c r="D905" s="25"/>
      <c r="E905" s="25"/>
      <c r="F905" s="242"/>
      <c r="G905" s="243"/>
      <c r="H905" s="66" t="s">
        <v>2</v>
      </c>
      <c r="I905" s="66"/>
      <c r="J905" s="243"/>
      <c r="K905" s="243"/>
      <c r="L905" s="244"/>
      <c r="M905" s="243"/>
      <c r="N905" s="66" t="s">
        <v>3</v>
      </c>
      <c r="O905" s="66"/>
      <c r="P905" s="243"/>
      <c r="Q905" s="245"/>
      <c r="V905" s="47"/>
      <c r="W905" s="25"/>
      <c r="X905" s="25"/>
      <c r="Y905" s="25"/>
      <c r="Z905" s="60"/>
      <c r="AA905" s="63" t="s">
        <v>2</v>
      </c>
      <c r="AB905" s="66"/>
      <c r="AC905" s="82"/>
      <c r="AD905" s="63" t="s">
        <v>3</v>
      </c>
      <c r="AE905" s="64"/>
    </row>
    <row r="906" spans="1:41" ht="22.75" customHeight="1" x14ac:dyDescent="0.2">
      <c r="B906" s="26"/>
      <c r="E906" s="56"/>
      <c r="F906" s="73" t="s">
        <v>356</v>
      </c>
      <c r="G906" s="73" t="s">
        <v>170</v>
      </c>
      <c r="H906" s="73" t="s">
        <v>171</v>
      </c>
      <c r="I906" s="73" t="s">
        <v>357</v>
      </c>
      <c r="J906" s="78" t="s">
        <v>173</v>
      </c>
      <c r="K906" s="73" t="s">
        <v>500</v>
      </c>
      <c r="L906" s="81" t="s">
        <v>356</v>
      </c>
      <c r="M906" s="73" t="s">
        <v>170</v>
      </c>
      <c r="N906" s="73" t="s">
        <v>171</v>
      </c>
      <c r="O906" s="73" t="s">
        <v>357</v>
      </c>
      <c r="P906" s="73" t="s">
        <v>173</v>
      </c>
      <c r="Q906" s="73" t="s">
        <v>500</v>
      </c>
      <c r="V906" s="26"/>
      <c r="Y906" s="56"/>
      <c r="Z906" s="73" t="s">
        <v>450</v>
      </c>
      <c r="AA906" s="73" t="s">
        <v>171</v>
      </c>
      <c r="AB906" s="78" t="s">
        <v>173</v>
      </c>
      <c r="AC906" s="81" t="s">
        <v>450</v>
      </c>
      <c r="AD906" s="73" t="s">
        <v>171</v>
      </c>
      <c r="AE906" s="73" t="s">
        <v>173</v>
      </c>
    </row>
    <row r="907" spans="1:41" ht="12" customHeight="1" x14ac:dyDescent="0.2">
      <c r="B907" s="27"/>
      <c r="C907" s="28"/>
      <c r="D907" s="28"/>
      <c r="E907" s="57"/>
      <c r="F907" s="29"/>
      <c r="G907" s="29"/>
      <c r="H907" s="29"/>
      <c r="I907" s="29"/>
      <c r="J907" s="49"/>
      <c r="K907" s="29"/>
      <c r="L907" s="83">
        <f t="shared" ref="L907:Q907" si="500">F$13</f>
        <v>1352</v>
      </c>
      <c r="M907" s="2">
        <f t="shared" si="500"/>
        <v>735</v>
      </c>
      <c r="N907" s="2">
        <f t="shared" si="500"/>
        <v>617</v>
      </c>
      <c r="O907" s="2">
        <f t="shared" si="500"/>
        <v>856</v>
      </c>
      <c r="P907" s="2">
        <f t="shared" si="500"/>
        <v>747</v>
      </c>
      <c r="Q907" s="2">
        <f t="shared" si="500"/>
        <v>844</v>
      </c>
      <c r="V907" s="27"/>
      <c r="W907" s="28"/>
      <c r="X907" s="28"/>
      <c r="Y907" s="57"/>
      <c r="Z907" s="29"/>
      <c r="AA907" s="29"/>
      <c r="AB907" s="49"/>
      <c r="AC907" s="83">
        <f>Q907</f>
        <v>844</v>
      </c>
      <c r="AD907" s="2">
        <f>N907</f>
        <v>617</v>
      </c>
      <c r="AE907" s="2">
        <f>P907</f>
        <v>747</v>
      </c>
    </row>
    <row r="908" spans="1:41" ht="15" customHeight="1" x14ac:dyDescent="0.2">
      <c r="B908" s="26" t="s">
        <v>223</v>
      </c>
      <c r="F908" s="8">
        <v>746</v>
      </c>
      <c r="G908" s="8">
        <v>474</v>
      </c>
      <c r="H908" s="8">
        <v>272</v>
      </c>
      <c r="I908" s="8">
        <v>543</v>
      </c>
      <c r="J908" s="50">
        <v>471</v>
      </c>
      <c r="K908" s="8">
        <v>546</v>
      </c>
      <c r="L908" s="85">
        <f>F908/L$907*100</f>
        <v>55.177514792899409</v>
      </c>
      <c r="M908" s="17">
        <f t="shared" ref="M908:Q916" si="501">G908/M$907*100</f>
        <v>64.489795918367349</v>
      </c>
      <c r="N908" s="4">
        <f t="shared" si="501"/>
        <v>44.084278768233389</v>
      </c>
      <c r="O908" s="4">
        <f t="shared" si="501"/>
        <v>63.434579439252339</v>
      </c>
      <c r="P908" s="4">
        <f t="shared" si="501"/>
        <v>63.052208835341361</v>
      </c>
      <c r="Q908" s="4">
        <f t="shared" si="501"/>
        <v>64.691943127962077</v>
      </c>
      <c r="V908" s="26" t="s">
        <v>223</v>
      </c>
      <c r="Z908" s="8">
        <f>K908</f>
        <v>546</v>
      </c>
      <c r="AA908" s="8">
        <f t="shared" ref="AA908:AA916" si="502">H908</f>
        <v>272</v>
      </c>
      <c r="AB908" s="50">
        <f t="shared" ref="AB908:AB916" si="503">J908</f>
        <v>471</v>
      </c>
      <c r="AC908" s="85">
        <f>Q908</f>
        <v>64.691943127962077</v>
      </c>
      <c r="AD908" s="4">
        <f>N908</f>
        <v>44.084278768233389</v>
      </c>
      <c r="AE908" s="4">
        <f>P908</f>
        <v>63.052208835341361</v>
      </c>
      <c r="AK908" s="41"/>
      <c r="AL908" s="41"/>
      <c r="AM908" s="41"/>
      <c r="AN908" s="41"/>
      <c r="AO908" s="41"/>
    </row>
    <row r="909" spans="1:41" ht="15" customHeight="1" x14ac:dyDescent="0.2">
      <c r="B909" s="26" t="s">
        <v>237</v>
      </c>
      <c r="F909" s="8">
        <v>61</v>
      </c>
      <c r="G909" s="8">
        <v>28</v>
      </c>
      <c r="H909" s="8">
        <v>33</v>
      </c>
      <c r="I909" s="8">
        <v>66</v>
      </c>
      <c r="J909" s="50">
        <v>57</v>
      </c>
      <c r="K909" s="8">
        <v>37</v>
      </c>
      <c r="L909" s="85">
        <f t="shared" ref="L909:L916" si="504">F909/L$907*100</f>
        <v>4.5118343195266277</v>
      </c>
      <c r="M909" s="17">
        <f t="shared" si="501"/>
        <v>3.8095238095238098</v>
      </c>
      <c r="N909" s="4">
        <f t="shared" si="501"/>
        <v>5.3484602917341979</v>
      </c>
      <c r="O909" s="4">
        <f t="shared" si="501"/>
        <v>7.7102803738317753</v>
      </c>
      <c r="P909" s="4">
        <f t="shared" si="501"/>
        <v>7.6305220883534144</v>
      </c>
      <c r="Q909" s="4">
        <f t="shared" si="501"/>
        <v>4.3838862559241711</v>
      </c>
      <c r="V909" s="26" t="s">
        <v>237</v>
      </c>
      <c r="Z909" s="8">
        <f t="shared" ref="Z909:Z916" si="505">K909</f>
        <v>37</v>
      </c>
      <c r="AA909" s="8">
        <f t="shared" si="502"/>
        <v>33</v>
      </c>
      <c r="AB909" s="50">
        <f t="shared" si="503"/>
        <v>57</v>
      </c>
      <c r="AC909" s="85">
        <f t="shared" ref="AC909:AC916" si="506">Q909</f>
        <v>4.3838862559241711</v>
      </c>
      <c r="AD909" s="4">
        <f t="shared" ref="AD909:AD916" si="507">N909</f>
        <v>5.3484602917341979</v>
      </c>
      <c r="AE909" s="4">
        <f t="shared" ref="AE909:AE916" si="508">P909</f>
        <v>7.6305220883534144</v>
      </c>
      <c r="AK909" s="41"/>
      <c r="AL909" s="41"/>
      <c r="AM909" s="41"/>
      <c r="AN909" s="41"/>
      <c r="AO909" s="41"/>
    </row>
    <row r="910" spans="1:41" ht="15" customHeight="1" x14ac:dyDescent="0.2">
      <c r="B910" s="26" t="s">
        <v>238</v>
      </c>
      <c r="F910" s="8">
        <v>155</v>
      </c>
      <c r="G910" s="8">
        <v>76</v>
      </c>
      <c r="H910" s="8">
        <v>79</v>
      </c>
      <c r="I910" s="8">
        <v>63</v>
      </c>
      <c r="J910" s="50">
        <v>60</v>
      </c>
      <c r="K910" s="8">
        <v>79</v>
      </c>
      <c r="L910" s="85">
        <f t="shared" si="504"/>
        <v>11.464497041420119</v>
      </c>
      <c r="M910" s="17">
        <f t="shared" si="501"/>
        <v>10.340136054421768</v>
      </c>
      <c r="N910" s="4">
        <f t="shared" si="501"/>
        <v>12.80388978930308</v>
      </c>
      <c r="O910" s="4">
        <f t="shared" si="501"/>
        <v>7.3598130841121492</v>
      </c>
      <c r="P910" s="4">
        <f t="shared" si="501"/>
        <v>8.0321285140562253</v>
      </c>
      <c r="Q910" s="4">
        <f t="shared" si="501"/>
        <v>9.3601895734597154</v>
      </c>
      <c r="V910" s="26" t="s">
        <v>238</v>
      </c>
      <c r="Z910" s="8">
        <f t="shared" si="505"/>
        <v>79</v>
      </c>
      <c r="AA910" s="8">
        <f t="shared" si="502"/>
        <v>79</v>
      </c>
      <c r="AB910" s="50">
        <f t="shared" si="503"/>
        <v>60</v>
      </c>
      <c r="AC910" s="85">
        <f t="shared" si="506"/>
        <v>9.3601895734597154</v>
      </c>
      <c r="AD910" s="4">
        <f t="shared" si="507"/>
        <v>12.80388978930308</v>
      </c>
      <c r="AE910" s="4">
        <f t="shared" si="508"/>
        <v>8.0321285140562253</v>
      </c>
      <c r="AK910" s="41"/>
      <c r="AL910" s="41"/>
      <c r="AM910" s="41"/>
      <c r="AN910" s="41"/>
      <c r="AO910" s="41"/>
    </row>
    <row r="911" spans="1:41" ht="15" customHeight="1" x14ac:dyDescent="0.2">
      <c r="B911" s="26" t="s">
        <v>239</v>
      </c>
      <c r="F911" s="8">
        <v>100</v>
      </c>
      <c r="G911" s="8">
        <v>22</v>
      </c>
      <c r="H911" s="8">
        <v>78</v>
      </c>
      <c r="I911" s="8">
        <v>43</v>
      </c>
      <c r="J911" s="50">
        <v>40</v>
      </c>
      <c r="K911" s="8">
        <v>25</v>
      </c>
      <c r="L911" s="85">
        <f t="shared" si="504"/>
        <v>7.3964497041420119</v>
      </c>
      <c r="M911" s="17">
        <f t="shared" si="501"/>
        <v>2.9931972789115644</v>
      </c>
      <c r="N911" s="4">
        <f t="shared" si="501"/>
        <v>12.641815235008103</v>
      </c>
      <c r="O911" s="4">
        <f t="shared" si="501"/>
        <v>5.0233644859813085</v>
      </c>
      <c r="P911" s="4">
        <f t="shared" si="501"/>
        <v>5.3547523427041499</v>
      </c>
      <c r="Q911" s="4">
        <f t="shared" si="501"/>
        <v>2.9620853080568721</v>
      </c>
      <c r="V911" s="26" t="s">
        <v>239</v>
      </c>
      <c r="Z911" s="8">
        <f t="shared" si="505"/>
        <v>25</v>
      </c>
      <c r="AA911" s="8">
        <f t="shared" si="502"/>
        <v>78</v>
      </c>
      <c r="AB911" s="50">
        <f t="shared" si="503"/>
        <v>40</v>
      </c>
      <c r="AC911" s="85">
        <f t="shared" si="506"/>
        <v>2.9620853080568721</v>
      </c>
      <c r="AD911" s="4">
        <f t="shared" si="507"/>
        <v>12.641815235008103</v>
      </c>
      <c r="AE911" s="4">
        <f t="shared" si="508"/>
        <v>5.3547523427041499</v>
      </c>
      <c r="AK911" s="41"/>
      <c r="AL911" s="41"/>
      <c r="AM911" s="41"/>
      <c r="AN911" s="41"/>
      <c r="AO911" s="41"/>
    </row>
    <row r="912" spans="1:41" ht="15" customHeight="1" x14ac:dyDescent="0.2">
      <c r="B912" s="26" t="s">
        <v>240</v>
      </c>
      <c r="F912" s="8">
        <v>91</v>
      </c>
      <c r="G912" s="8">
        <v>41</v>
      </c>
      <c r="H912" s="8">
        <v>50</v>
      </c>
      <c r="I912" s="8">
        <v>20</v>
      </c>
      <c r="J912" s="50">
        <v>18</v>
      </c>
      <c r="K912" s="8">
        <v>43</v>
      </c>
      <c r="L912" s="85">
        <f t="shared" si="504"/>
        <v>6.7307692307692308</v>
      </c>
      <c r="M912" s="17">
        <f t="shared" si="501"/>
        <v>5.5782312925170068</v>
      </c>
      <c r="N912" s="4">
        <f t="shared" si="501"/>
        <v>8.1037277147487838</v>
      </c>
      <c r="O912" s="4">
        <f t="shared" si="501"/>
        <v>2.3364485981308412</v>
      </c>
      <c r="P912" s="4">
        <f t="shared" si="501"/>
        <v>2.4096385542168677</v>
      </c>
      <c r="Q912" s="4">
        <f t="shared" si="501"/>
        <v>5.0947867298578196</v>
      </c>
      <c r="V912" s="26" t="s">
        <v>240</v>
      </c>
      <c r="Z912" s="8">
        <f t="shared" si="505"/>
        <v>43</v>
      </c>
      <c r="AA912" s="8">
        <f t="shared" si="502"/>
        <v>50</v>
      </c>
      <c r="AB912" s="50">
        <f t="shared" si="503"/>
        <v>18</v>
      </c>
      <c r="AC912" s="85">
        <f t="shared" si="506"/>
        <v>5.0947867298578196</v>
      </c>
      <c r="AD912" s="4">
        <f t="shared" si="507"/>
        <v>8.1037277147487838</v>
      </c>
      <c r="AE912" s="4">
        <f t="shared" si="508"/>
        <v>2.4096385542168677</v>
      </c>
      <c r="AK912" s="41"/>
      <c r="AL912" s="41"/>
      <c r="AM912" s="41"/>
      <c r="AN912" s="41"/>
      <c r="AO912" s="41"/>
    </row>
    <row r="913" spans="1:41" ht="15" customHeight="1" x14ac:dyDescent="0.2">
      <c r="B913" s="26" t="s">
        <v>233</v>
      </c>
      <c r="F913" s="8">
        <v>54</v>
      </c>
      <c r="G913" s="8">
        <v>33</v>
      </c>
      <c r="H913" s="8">
        <v>21</v>
      </c>
      <c r="I913" s="8">
        <v>18</v>
      </c>
      <c r="J913" s="50">
        <v>11</v>
      </c>
      <c r="K913" s="8">
        <v>40</v>
      </c>
      <c r="L913" s="85">
        <f t="shared" si="504"/>
        <v>3.9940828402366866</v>
      </c>
      <c r="M913" s="17">
        <f t="shared" si="501"/>
        <v>4.4897959183673466</v>
      </c>
      <c r="N913" s="4">
        <f t="shared" si="501"/>
        <v>3.4035656401944889</v>
      </c>
      <c r="O913" s="4">
        <f t="shared" si="501"/>
        <v>2.1028037383177569</v>
      </c>
      <c r="P913" s="4">
        <f t="shared" si="501"/>
        <v>1.4725568942436411</v>
      </c>
      <c r="Q913" s="4">
        <f t="shared" si="501"/>
        <v>4.7393364928909953</v>
      </c>
      <c r="V913" s="26" t="s">
        <v>233</v>
      </c>
      <c r="Z913" s="8">
        <f t="shared" si="505"/>
        <v>40</v>
      </c>
      <c r="AA913" s="8">
        <f t="shared" si="502"/>
        <v>21</v>
      </c>
      <c r="AB913" s="50">
        <f t="shared" si="503"/>
        <v>11</v>
      </c>
      <c r="AC913" s="85">
        <f t="shared" si="506"/>
        <v>4.7393364928909953</v>
      </c>
      <c r="AD913" s="4">
        <f t="shared" si="507"/>
        <v>3.4035656401944889</v>
      </c>
      <c r="AE913" s="4">
        <f t="shared" si="508"/>
        <v>1.4725568942436411</v>
      </c>
      <c r="AK913" s="41"/>
      <c r="AL913" s="41"/>
      <c r="AM913" s="41"/>
      <c r="AN913" s="41"/>
      <c r="AO913" s="41"/>
    </row>
    <row r="914" spans="1:41" ht="15" customHeight="1" x14ac:dyDescent="0.2">
      <c r="B914" s="26" t="s">
        <v>224</v>
      </c>
      <c r="F914" s="8">
        <v>8</v>
      </c>
      <c r="G914" s="8">
        <v>5</v>
      </c>
      <c r="H914" s="8">
        <v>3</v>
      </c>
      <c r="I914" s="8">
        <v>3</v>
      </c>
      <c r="J914" s="50">
        <v>2</v>
      </c>
      <c r="K914" s="8">
        <v>6</v>
      </c>
      <c r="L914" s="85">
        <f t="shared" si="504"/>
        <v>0.59171597633136097</v>
      </c>
      <c r="M914" s="17">
        <f t="shared" si="501"/>
        <v>0.68027210884353739</v>
      </c>
      <c r="N914" s="4">
        <f t="shared" si="501"/>
        <v>0.48622366288492713</v>
      </c>
      <c r="O914" s="4">
        <f t="shared" si="501"/>
        <v>0.35046728971962615</v>
      </c>
      <c r="P914" s="4">
        <f t="shared" si="501"/>
        <v>0.2677376171352075</v>
      </c>
      <c r="Q914" s="4">
        <f t="shared" si="501"/>
        <v>0.7109004739336493</v>
      </c>
      <c r="V914" s="26" t="s">
        <v>224</v>
      </c>
      <c r="Z914" s="8">
        <f t="shared" si="505"/>
        <v>6</v>
      </c>
      <c r="AA914" s="8">
        <f t="shared" si="502"/>
        <v>3</v>
      </c>
      <c r="AB914" s="50">
        <f t="shared" si="503"/>
        <v>2</v>
      </c>
      <c r="AC914" s="85">
        <f t="shared" si="506"/>
        <v>0.7109004739336493</v>
      </c>
      <c r="AD914" s="4">
        <f t="shared" si="507"/>
        <v>0.48622366288492713</v>
      </c>
      <c r="AE914" s="4">
        <f t="shared" si="508"/>
        <v>0.2677376171352075</v>
      </c>
      <c r="AK914" s="41"/>
      <c r="AL914" s="41"/>
      <c r="AM914" s="41"/>
      <c r="AN914" s="41"/>
      <c r="AO914" s="41"/>
    </row>
    <row r="915" spans="1:41" ht="15" customHeight="1" x14ac:dyDescent="0.2">
      <c r="B915" s="26" t="s">
        <v>241</v>
      </c>
      <c r="F915" s="8">
        <v>1</v>
      </c>
      <c r="G915" s="8">
        <v>1</v>
      </c>
      <c r="H915" s="8">
        <v>0</v>
      </c>
      <c r="I915" s="8">
        <v>1</v>
      </c>
      <c r="J915" s="50">
        <v>1</v>
      </c>
      <c r="K915" s="8">
        <v>1</v>
      </c>
      <c r="L915" s="85">
        <f t="shared" si="504"/>
        <v>7.3964497041420121E-2</v>
      </c>
      <c r="M915" s="17">
        <f t="shared" si="501"/>
        <v>0.13605442176870747</v>
      </c>
      <c r="N915" s="4">
        <f t="shared" si="501"/>
        <v>0</v>
      </c>
      <c r="O915" s="4">
        <f t="shared" si="501"/>
        <v>0.11682242990654204</v>
      </c>
      <c r="P915" s="4">
        <f t="shared" si="501"/>
        <v>0.13386880856760375</v>
      </c>
      <c r="Q915" s="4">
        <f t="shared" si="501"/>
        <v>0.11848341232227488</v>
      </c>
      <c r="V915" s="26" t="s">
        <v>241</v>
      </c>
      <c r="Z915" s="8">
        <f t="shared" si="505"/>
        <v>1</v>
      </c>
      <c r="AA915" s="8">
        <f t="shared" si="502"/>
        <v>0</v>
      </c>
      <c r="AB915" s="50">
        <f t="shared" si="503"/>
        <v>1</v>
      </c>
      <c r="AC915" s="85">
        <f t="shared" si="506"/>
        <v>0.11848341232227488</v>
      </c>
      <c r="AD915" s="4">
        <f t="shared" si="507"/>
        <v>0</v>
      </c>
      <c r="AE915" s="4">
        <f t="shared" si="508"/>
        <v>0.13386880856760375</v>
      </c>
      <c r="AK915" s="41"/>
      <c r="AL915" s="41"/>
      <c r="AM915" s="41"/>
      <c r="AN915" s="41"/>
      <c r="AO915" s="41"/>
    </row>
    <row r="916" spans="1:41" ht="15" customHeight="1" x14ac:dyDescent="0.2">
      <c r="B916" s="26" t="s">
        <v>0</v>
      </c>
      <c r="C916" s="28"/>
      <c r="D916" s="28"/>
      <c r="E916" s="28"/>
      <c r="F916" s="9">
        <v>136</v>
      </c>
      <c r="G916" s="9">
        <v>55</v>
      </c>
      <c r="H916" s="9">
        <v>81</v>
      </c>
      <c r="I916" s="9">
        <v>99</v>
      </c>
      <c r="J916" s="55">
        <v>87</v>
      </c>
      <c r="K916" s="9">
        <v>67</v>
      </c>
      <c r="L916" s="87">
        <f t="shared" si="504"/>
        <v>10.059171597633137</v>
      </c>
      <c r="M916" s="19">
        <f t="shared" si="501"/>
        <v>7.4829931972789119</v>
      </c>
      <c r="N916" s="5">
        <f t="shared" si="501"/>
        <v>13.128038897893029</v>
      </c>
      <c r="O916" s="5">
        <f t="shared" si="501"/>
        <v>11.565420560747663</v>
      </c>
      <c r="P916" s="5">
        <f t="shared" si="501"/>
        <v>11.646586345381527</v>
      </c>
      <c r="Q916" s="5">
        <f t="shared" si="501"/>
        <v>7.9383886255924168</v>
      </c>
      <c r="V916" s="26" t="s">
        <v>0</v>
      </c>
      <c r="W916" s="28"/>
      <c r="X916" s="28"/>
      <c r="Y916" s="28"/>
      <c r="Z916" s="9">
        <f t="shared" si="505"/>
        <v>67</v>
      </c>
      <c r="AA916" s="9">
        <f t="shared" si="502"/>
        <v>81</v>
      </c>
      <c r="AB916" s="55">
        <f t="shared" si="503"/>
        <v>87</v>
      </c>
      <c r="AC916" s="87">
        <f t="shared" si="506"/>
        <v>7.9383886255924168</v>
      </c>
      <c r="AD916" s="5">
        <f t="shared" si="507"/>
        <v>13.128038897893029</v>
      </c>
      <c r="AE916" s="5">
        <f t="shared" si="508"/>
        <v>11.646586345381527</v>
      </c>
      <c r="AK916" s="41"/>
      <c r="AL916" s="41"/>
      <c r="AM916" s="41"/>
      <c r="AN916" s="41"/>
      <c r="AO916" s="41"/>
    </row>
    <row r="917" spans="1:41" ht="15" customHeight="1" x14ac:dyDescent="0.2">
      <c r="B917" s="30" t="s">
        <v>1</v>
      </c>
      <c r="C917" s="21"/>
      <c r="D917" s="21"/>
      <c r="E917" s="22"/>
      <c r="F917" s="31">
        <f t="shared" ref="F917:K917" si="509">SUM(F908:F916)</f>
        <v>1352</v>
      </c>
      <c r="G917" s="31">
        <f t="shared" si="509"/>
        <v>735</v>
      </c>
      <c r="H917" s="31">
        <f t="shared" si="509"/>
        <v>617</v>
      </c>
      <c r="I917" s="31">
        <f t="shared" si="509"/>
        <v>856</v>
      </c>
      <c r="J917" s="51">
        <f t="shared" si="509"/>
        <v>747</v>
      </c>
      <c r="K917" s="31">
        <f t="shared" si="509"/>
        <v>844</v>
      </c>
      <c r="L917" s="86">
        <f t="shared" ref="L917:Q917" si="510">SUM(L908:L916)</f>
        <v>100</v>
      </c>
      <c r="M917" s="18">
        <f t="shared" si="510"/>
        <v>100</v>
      </c>
      <c r="N917" s="6">
        <f t="shared" si="510"/>
        <v>100</v>
      </c>
      <c r="O917" s="6">
        <f t="shared" si="510"/>
        <v>100.00000000000001</v>
      </c>
      <c r="P917" s="6">
        <f t="shared" si="510"/>
        <v>99.999999999999986</v>
      </c>
      <c r="Q917" s="6">
        <f t="shared" si="510"/>
        <v>100</v>
      </c>
      <c r="V917" s="30" t="s">
        <v>1</v>
      </c>
      <c r="W917" s="21"/>
      <c r="X917" s="21"/>
      <c r="Y917" s="22"/>
      <c r="Z917" s="31">
        <f t="shared" ref="Z917:AE917" si="511">SUM(Z908:Z916)</f>
        <v>844</v>
      </c>
      <c r="AA917" s="31">
        <f t="shared" si="511"/>
        <v>617</v>
      </c>
      <c r="AB917" s="51">
        <f t="shared" si="511"/>
        <v>747</v>
      </c>
      <c r="AC917" s="86">
        <f t="shared" si="511"/>
        <v>100</v>
      </c>
      <c r="AD917" s="6">
        <f t="shared" si="511"/>
        <v>100</v>
      </c>
      <c r="AE917" s="6">
        <f t="shared" si="511"/>
        <v>99.999999999999986</v>
      </c>
    </row>
    <row r="918" spans="1:41" ht="15" customHeight="1" x14ac:dyDescent="0.2">
      <c r="B918" s="30" t="s">
        <v>632</v>
      </c>
      <c r="C918" s="21"/>
      <c r="D918" s="21"/>
      <c r="E918" s="22"/>
      <c r="F918" s="31">
        <v>4468.8412828947367</v>
      </c>
      <c r="G918" s="31">
        <v>3651.2926470588236</v>
      </c>
      <c r="H918" s="31">
        <v>5506.0298507462685</v>
      </c>
      <c r="I918" s="31">
        <v>2708.5904887714664</v>
      </c>
      <c r="J918" s="31">
        <v>2611.4348484848483</v>
      </c>
      <c r="K918" s="31">
        <v>3616.132561132561</v>
      </c>
      <c r="V918" s="30" t="s">
        <v>632</v>
      </c>
      <c r="W918" s="21"/>
      <c r="X918" s="21"/>
      <c r="Y918" s="22"/>
      <c r="Z918" s="31">
        <f>K918</f>
        <v>3616.132561132561</v>
      </c>
      <c r="AA918" s="31">
        <f>H918</f>
        <v>5506.0298507462685</v>
      </c>
      <c r="AB918" s="31">
        <f>J918</f>
        <v>2611.4348484848483</v>
      </c>
      <c r="AK918" s="41"/>
      <c r="AL918" s="41"/>
      <c r="AM918" s="41"/>
      <c r="AN918" s="41"/>
      <c r="AO918" s="41"/>
    </row>
    <row r="919" spans="1:41" ht="15" customHeight="1" x14ac:dyDescent="0.2">
      <c r="B919" s="30" t="s">
        <v>387</v>
      </c>
      <c r="C919" s="21"/>
      <c r="D919" s="21"/>
      <c r="E919" s="22"/>
      <c r="F919" s="31">
        <v>11561.938297872341</v>
      </c>
      <c r="G919" s="31">
        <v>12052.81067961165</v>
      </c>
      <c r="H919" s="31">
        <v>11178.90909090909</v>
      </c>
      <c r="I919" s="31">
        <v>9581.3224299065423</v>
      </c>
      <c r="J919" s="31">
        <v>9119.2962962962956</v>
      </c>
      <c r="K919" s="31">
        <v>12163.354978354979</v>
      </c>
      <c r="V919" s="30" t="s">
        <v>387</v>
      </c>
      <c r="W919" s="21"/>
      <c r="X919" s="21"/>
      <c r="Y919" s="22"/>
      <c r="Z919" s="31">
        <f>K919</f>
        <v>12163.354978354979</v>
      </c>
      <c r="AA919" s="31">
        <f>H919</f>
        <v>11178.90909090909</v>
      </c>
      <c r="AB919" s="31">
        <f>J919</f>
        <v>9119.2962962962956</v>
      </c>
      <c r="AK919" s="41"/>
      <c r="AL919" s="41"/>
      <c r="AM919" s="41"/>
      <c r="AN919" s="41"/>
      <c r="AO919" s="41"/>
    </row>
    <row r="920" spans="1:41" ht="15" customHeight="1" x14ac:dyDescent="0.2">
      <c r="B920" s="30" t="s">
        <v>315</v>
      </c>
      <c r="C920" s="21"/>
      <c r="D920" s="21"/>
      <c r="E920" s="22"/>
      <c r="F920" s="31">
        <v>3592.830291970803</v>
      </c>
      <c r="G920" s="31">
        <v>2612.2614379084966</v>
      </c>
      <c r="H920" s="31">
        <v>4833.5495867768595</v>
      </c>
      <c r="I920" s="31">
        <v>1765.6808199121522</v>
      </c>
      <c r="J920" s="31">
        <v>1735.6144781144781</v>
      </c>
      <c r="K920" s="31">
        <v>2566.4179743223967</v>
      </c>
      <c r="V920" s="30" t="s">
        <v>315</v>
      </c>
      <c r="W920" s="21"/>
      <c r="X920" s="21"/>
      <c r="Y920" s="22"/>
      <c r="Z920" s="31">
        <f t="shared" ref="Z920:Z922" si="512">K920</f>
        <v>2566.4179743223967</v>
      </c>
      <c r="AA920" s="31">
        <f>H920</f>
        <v>4833.5495867768595</v>
      </c>
      <c r="AB920" s="31">
        <f>J920</f>
        <v>1735.6144781144781</v>
      </c>
      <c r="AK920" s="41"/>
      <c r="AL920" s="41"/>
      <c r="AM920" s="41"/>
      <c r="AN920" s="41"/>
      <c r="AO920" s="41"/>
    </row>
    <row r="921" spans="1:41" ht="15" customHeight="1" x14ac:dyDescent="0.2">
      <c r="B921" s="30" t="s">
        <v>243</v>
      </c>
      <c r="C921" s="21"/>
      <c r="D921" s="21"/>
      <c r="E921" s="22"/>
      <c r="F921" s="31">
        <v>40920</v>
      </c>
      <c r="G921" s="31">
        <v>40920</v>
      </c>
      <c r="H921" s="31">
        <v>32500</v>
      </c>
      <c r="I921" s="31">
        <v>50000</v>
      </c>
      <c r="J921" s="31">
        <v>50000</v>
      </c>
      <c r="K921" s="31">
        <v>40920</v>
      </c>
      <c r="V921" s="30" t="s">
        <v>243</v>
      </c>
      <c r="W921" s="21"/>
      <c r="X921" s="21"/>
      <c r="Y921" s="22"/>
      <c r="Z921" s="31">
        <f t="shared" si="512"/>
        <v>40920</v>
      </c>
      <c r="AA921" s="31">
        <f>H921</f>
        <v>32500</v>
      </c>
      <c r="AB921" s="31">
        <f>J921</f>
        <v>50000</v>
      </c>
      <c r="AK921" s="41"/>
      <c r="AL921" s="41"/>
      <c r="AM921" s="41"/>
      <c r="AN921" s="41"/>
      <c r="AO921" s="41"/>
    </row>
    <row r="922" spans="1:41" ht="15" customHeight="1" x14ac:dyDescent="0.2">
      <c r="B922" s="30" t="s">
        <v>244</v>
      </c>
      <c r="C922" s="21"/>
      <c r="D922" s="21"/>
      <c r="E922" s="22"/>
      <c r="F922" s="31">
        <v>900</v>
      </c>
      <c r="G922" s="31">
        <v>902</v>
      </c>
      <c r="H922" s="31">
        <v>900</v>
      </c>
      <c r="I922" s="31">
        <v>600</v>
      </c>
      <c r="J922" s="31">
        <v>600</v>
      </c>
      <c r="K922" s="31">
        <v>902</v>
      </c>
      <c r="V922" s="30" t="s">
        <v>244</v>
      </c>
      <c r="W922" s="21"/>
      <c r="X922" s="21"/>
      <c r="Y922" s="22"/>
      <c r="Z922" s="31">
        <f t="shared" si="512"/>
        <v>902</v>
      </c>
      <c r="AA922" s="31">
        <f>H922</f>
        <v>900</v>
      </c>
      <c r="AB922" s="31">
        <f>J922</f>
        <v>600</v>
      </c>
      <c r="AK922" s="41"/>
      <c r="AL922" s="41"/>
      <c r="AM922" s="41"/>
      <c r="AN922" s="41"/>
      <c r="AO922" s="41"/>
    </row>
    <row r="923" spans="1:41" ht="12" customHeight="1" x14ac:dyDescent="0.2">
      <c r="B923" s="52" t="s">
        <v>75</v>
      </c>
      <c r="C923" s="36"/>
      <c r="D923" s="36"/>
      <c r="E923" s="36"/>
      <c r="F923" s="70"/>
      <c r="G923" s="70"/>
      <c r="H923" s="70"/>
      <c r="I923" s="71"/>
      <c r="J923" s="70"/>
      <c r="K923" s="70"/>
      <c r="L923" s="70"/>
      <c r="M923" s="37"/>
      <c r="O923" s="70"/>
      <c r="V923" s="52" t="s">
        <v>75</v>
      </c>
      <c r="W923" s="36"/>
      <c r="X923" s="36"/>
      <c r="Y923" s="36"/>
      <c r="Z923" s="70"/>
      <c r="AA923" s="70"/>
      <c r="AB923" s="70"/>
      <c r="AC923" s="70"/>
    </row>
    <row r="924" spans="1:41" ht="15" customHeight="1" x14ac:dyDescent="0.2">
      <c r="B924" s="45"/>
      <c r="C924" s="36"/>
      <c r="D924" s="36"/>
      <c r="E924" s="36"/>
      <c r="F924" s="70"/>
      <c r="G924" s="70"/>
      <c r="H924" s="70"/>
      <c r="I924" s="71"/>
      <c r="J924" s="70"/>
      <c r="K924" s="70"/>
      <c r="L924" s="70"/>
      <c r="M924" s="37"/>
      <c r="O924" s="70"/>
      <c r="V924" s="45"/>
      <c r="W924" s="36"/>
      <c r="X924" s="36"/>
      <c r="Y924" s="36"/>
      <c r="Z924" s="70"/>
      <c r="AA924" s="70"/>
      <c r="AB924" s="70"/>
      <c r="AC924" s="70"/>
    </row>
    <row r="925" spans="1:41" ht="15" customHeight="1" x14ac:dyDescent="0.2">
      <c r="A925" s="1" t="s">
        <v>702</v>
      </c>
      <c r="B925" s="133"/>
      <c r="C925" s="35"/>
      <c r="D925" s="35"/>
      <c r="E925" s="35"/>
      <c r="V925" s="133"/>
      <c r="W925" s="35"/>
      <c r="X925" s="35"/>
      <c r="Y925" s="35"/>
      <c r="AG925" s="41"/>
      <c r="AH925" s="41"/>
      <c r="AI925" s="41"/>
      <c r="AJ925" s="41"/>
    </row>
    <row r="926" spans="1:41" ht="13.75" customHeight="1" x14ac:dyDescent="0.2">
      <c r="B926" s="47"/>
      <c r="C926" s="25"/>
      <c r="D926" s="25"/>
      <c r="E926" s="25"/>
      <c r="F926" s="242"/>
      <c r="G926" s="243"/>
      <c r="H926" s="66" t="s">
        <v>2</v>
      </c>
      <c r="I926" s="66"/>
      <c r="J926" s="243"/>
      <c r="K926" s="243"/>
      <c r="L926" s="244"/>
      <c r="M926" s="243"/>
      <c r="N926" s="66" t="s">
        <v>3</v>
      </c>
      <c r="O926" s="66"/>
      <c r="P926" s="243"/>
      <c r="Q926" s="245"/>
      <c r="V926" s="47"/>
      <c r="W926" s="25"/>
      <c r="X926" s="25"/>
      <c r="Y926" s="25"/>
      <c r="Z926" s="60"/>
      <c r="AA926" s="63" t="s">
        <v>2</v>
      </c>
      <c r="AB926" s="66"/>
      <c r="AC926" s="82"/>
      <c r="AD926" s="63" t="s">
        <v>3</v>
      </c>
      <c r="AE926" s="64"/>
      <c r="AG926" s="41"/>
      <c r="AH926" s="41"/>
      <c r="AI926" s="41"/>
      <c r="AJ926" s="41"/>
    </row>
    <row r="927" spans="1:41" ht="22.75" customHeight="1" x14ac:dyDescent="0.2">
      <c r="B927" s="26"/>
      <c r="E927" s="56"/>
      <c r="F927" s="73" t="s">
        <v>356</v>
      </c>
      <c r="G927" s="73" t="s">
        <v>170</v>
      </c>
      <c r="H927" s="73" t="s">
        <v>171</v>
      </c>
      <c r="I927" s="73" t="s">
        <v>357</v>
      </c>
      <c r="J927" s="78" t="s">
        <v>173</v>
      </c>
      <c r="K927" s="73" t="s">
        <v>500</v>
      </c>
      <c r="L927" s="81" t="s">
        <v>356</v>
      </c>
      <c r="M927" s="73" t="s">
        <v>170</v>
      </c>
      <c r="N927" s="73" t="s">
        <v>171</v>
      </c>
      <c r="O927" s="73" t="s">
        <v>357</v>
      </c>
      <c r="P927" s="73" t="s">
        <v>173</v>
      </c>
      <c r="Q927" s="73" t="s">
        <v>500</v>
      </c>
      <c r="V927" s="26"/>
      <c r="Y927" s="56"/>
      <c r="Z927" s="73" t="s">
        <v>450</v>
      </c>
      <c r="AA927" s="73" t="s">
        <v>171</v>
      </c>
      <c r="AB927" s="78" t="s">
        <v>173</v>
      </c>
      <c r="AC927" s="81" t="s">
        <v>450</v>
      </c>
      <c r="AD927" s="73" t="s">
        <v>171</v>
      </c>
      <c r="AE927" s="73" t="s">
        <v>173</v>
      </c>
      <c r="AG927" s="41"/>
      <c r="AH927" s="41"/>
      <c r="AI927" s="41"/>
      <c r="AJ927" s="41"/>
    </row>
    <row r="928" spans="1:41" ht="12" customHeight="1" x14ac:dyDescent="0.2">
      <c r="B928" s="27"/>
      <c r="C928" s="28"/>
      <c r="D928" s="28"/>
      <c r="E928" s="57"/>
      <c r="F928" s="29"/>
      <c r="G928" s="29"/>
      <c r="H928" s="29"/>
      <c r="I928" s="29"/>
      <c r="J928" s="49"/>
      <c r="K928" s="29"/>
      <c r="L928" s="83">
        <f t="shared" ref="L928:Q928" si="513">F$772</f>
        <v>1352</v>
      </c>
      <c r="M928" s="2">
        <f t="shared" si="513"/>
        <v>735</v>
      </c>
      <c r="N928" s="2">
        <f t="shared" si="513"/>
        <v>617</v>
      </c>
      <c r="O928" s="2">
        <f t="shared" si="513"/>
        <v>856</v>
      </c>
      <c r="P928" s="2">
        <f t="shared" si="513"/>
        <v>747</v>
      </c>
      <c r="Q928" s="2">
        <f t="shared" si="513"/>
        <v>844</v>
      </c>
      <c r="V928" s="27"/>
      <c r="W928" s="28"/>
      <c r="X928" s="28"/>
      <c r="Y928" s="57"/>
      <c r="Z928" s="29"/>
      <c r="AA928" s="29"/>
      <c r="AB928" s="49"/>
      <c r="AC928" s="83">
        <f>Q928</f>
        <v>844</v>
      </c>
      <c r="AD928" s="2">
        <f>N928</f>
        <v>617</v>
      </c>
      <c r="AE928" s="2">
        <f>P928</f>
        <v>747</v>
      </c>
    </row>
    <row r="929" spans="2:31" ht="15" customHeight="1" x14ac:dyDescent="0.2">
      <c r="B929" s="26" t="s">
        <v>246</v>
      </c>
      <c r="F929" s="7">
        <v>66</v>
      </c>
      <c r="G929" s="7">
        <v>6</v>
      </c>
      <c r="H929" s="7">
        <v>60</v>
      </c>
      <c r="I929" s="7">
        <v>10</v>
      </c>
      <c r="J929" s="79">
        <v>10</v>
      </c>
      <c r="K929" s="7">
        <v>6</v>
      </c>
      <c r="L929" s="84">
        <f t="shared" ref="L929:L939" si="514">F929/L$928*100</f>
        <v>4.8816568047337281</v>
      </c>
      <c r="M929" s="75">
        <f t="shared" ref="M929:M939" si="515">G929/M$928*100</f>
        <v>0.81632653061224492</v>
      </c>
      <c r="N929" s="3">
        <f t="shared" ref="N929:N939" si="516">H929/N$928*100</f>
        <v>9.7244732576985413</v>
      </c>
      <c r="O929" s="3">
        <f t="shared" ref="O929:O939" si="517">I929/O$928*100</f>
        <v>1.1682242990654206</v>
      </c>
      <c r="P929" s="3">
        <f t="shared" ref="P929:P939" si="518">J929/P$928*100</f>
        <v>1.3386880856760375</v>
      </c>
      <c r="Q929" s="3">
        <f t="shared" ref="Q929:Q939" si="519">K929/Q$928*100</f>
        <v>0.7109004739336493</v>
      </c>
      <c r="V929" s="26" t="s">
        <v>246</v>
      </c>
      <c r="Z929" s="7">
        <f>K929</f>
        <v>6</v>
      </c>
      <c r="AA929" s="7">
        <f t="shared" ref="AA929:AA939" si="520">H929</f>
        <v>60</v>
      </c>
      <c r="AB929" s="79">
        <f t="shared" ref="AB929:AB939" si="521">J929</f>
        <v>10</v>
      </c>
      <c r="AC929" s="84">
        <f>Q929</f>
        <v>0.7109004739336493</v>
      </c>
      <c r="AD929" s="3">
        <f>N929</f>
        <v>9.7244732576985413</v>
      </c>
      <c r="AE929" s="3">
        <f>P929</f>
        <v>1.3386880856760375</v>
      </c>
    </row>
    <row r="930" spans="2:31" ht="15" customHeight="1" x14ac:dyDescent="0.2">
      <c r="B930" s="26" t="s">
        <v>224</v>
      </c>
      <c r="F930" s="8">
        <v>154</v>
      </c>
      <c r="G930" s="8">
        <v>21</v>
      </c>
      <c r="H930" s="8">
        <v>133</v>
      </c>
      <c r="I930" s="8">
        <v>61</v>
      </c>
      <c r="J930" s="50">
        <v>59</v>
      </c>
      <c r="K930" s="8">
        <v>23</v>
      </c>
      <c r="L930" s="85">
        <f t="shared" si="514"/>
        <v>11.390532544378699</v>
      </c>
      <c r="M930" s="17">
        <f t="shared" si="515"/>
        <v>2.8571428571428572</v>
      </c>
      <c r="N930" s="4">
        <f t="shared" si="516"/>
        <v>21.555915721231766</v>
      </c>
      <c r="O930" s="4">
        <f t="shared" si="517"/>
        <v>7.1261682242990645</v>
      </c>
      <c r="P930" s="4">
        <f t="shared" si="518"/>
        <v>7.8982597054886208</v>
      </c>
      <c r="Q930" s="4">
        <f t="shared" si="519"/>
        <v>2.7251184834123223</v>
      </c>
      <c r="V930" s="26" t="s">
        <v>224</v>
      </c>
      <c r="Z930" s="8">
        <f t="shared" ref="Z930:Z939" si="522">K930</f>
        <v>23</v>
      </c>
      <c r="AA930" s="8">
        <f t="shared" si="520"/>
        <v>133</v>
      </c>
      <c r="AB930" s="50">
        <f t="shared" si="521"/>
        <v>59</v>
      </c>
      <c r="AC930" s="85">
        <f t="shared" ref="AC930:AC939" si="523">Q930</f>
        <v>2.7251184834123223</v>
      </c>
      <c r="AD930" s="4">
        <f t="shared" ref="AD930:AD939" si="524">N930</f>
        <v>21.555915721231766</v>
      </c>
      <c r="AE930" s="4">
        <f t="shared" ref="AE930:AE939" si="525">P930</f>
        <v>7.8982597054886208</v>
      </c>
    </row>
    <row r="931" spans="2:31" ht="15" customHeight="1" x14ac:dyDescent="0.2">
      <c r="B931" s="26" t="s">
        <v>225</v>
      </c>
      <c r="F931" s="8">
        <v>126</v>
      </c>
      <c r="G931" s="8">
        <v>33</v>
      </c>
      <c r="H931" s="8">
        <v>93</v>
      </c>
      <c r="I931" s="8">
        <v>123</v>
      </c>
      <c r="J931" s="50">
        <v>115</v>
      </c>
      <c r="K931" s="8">
        <v>41</v>
      </c>
      <c r="L931" s="85">
        <f t="shared" si="514"/>
        <v>9.3195266272189361</v>
      </c>
      <c r="M931" s="17">
        <f t="shared" si="515"/>
        <v>4.4897959183673466</v>
      </c>
      <c r="N931" s="4">
        <f t="shared" si="516"/>
        <v>15.07293354943274</v>
      </c>
      <c r="O931" s="4">
        <f t="shared" si="517"/>
        <v>14.369158878504674</v>
      </c>
      <c r="P931" s="4">
        <f t="shared" si="518"/>
        <v>15.394912985274431</v>
      </c>
      <c r="Q931" s="4">
        <f t="shared" si="519"/>
        <v>4.8578199052132707</v>
      </c>
      <c r="V931" s="26" t="s">
        <v>225</v>
      </c>
      <c r="Z931" s="8">
        <f t="shared" si="522"/>
        <v>41</v>
      </c>
      <c r="AA931" s="8">
        <f t="shared" si="520"/>
        <v>93</v>
      </c>
      <c r="AB931" s="50">
        <f t="shared" si="521"/>
        <v>115</v>
      </c>
      <c r="AC931" s="85">
        <f t="shared" si="523"/>
        <v>4.8578199052132707</v>
      </c>
      <c r="AD931" s="4">
        <f t="shared" si="524"/>
        <v>15.07293354943274</v>
      </c>
      <c r="AE931" s="4">
        <f t="shared" si="525"/>
        <v>15.394912985274431</v>
      </c>
    </row>
    <row r="932" spans="2:31" ht="15" customHeight="1" x14ac:dyDescent="0.2">
      <c r="B932" s="26" t="s">
        <v>226</v>
      </c>
      <c r="F932" s="8">
        <v>100</v>
      </c>
      <c r="G932" s="8">
        <v>50</v>
      </c>
      <c r="H932" s="8">
        <v>50</v>
      </c>
      <c r="I932" s="8">
        <v>117</v>
      </c>
      <c r="J932" s="50">
        <v>105</v>
      </c>
      <c r="K932" s="8">
        <v>62</v>
      </c>
      <c r="L932" s="85">
        <f t="shared" si="514"/>
        <v>7.3964497041420119</v>
      </c>
      <c r="M932" s="17">
        <f t="shared" si="515"/>
        <v>6.8027210884353746</v>
      </c>
      <c r="N932" s="4">
        <f t="shared" si="516"/>
        <v>8.1037277147487838</v>
      </c>
      <c r="O932" s="4">
        <f t="shared" si="517"/>
        <v>13.66822429906542</v>
      </c>
      <c r="P932" s="4">
        <f t="shared" si="518"/>
        <v>14.056224899598394</v>
      </c>
      <c r="Q932" s="4">
        <f t="shared" si="519"/>
        <v>7.3459715639810419</v>
      </c>
      <c r="V932" s="26" t="s">
        <v>226</v>
      </c>
      <c r="Z932" s="8">
        <f t="shared" si="522"/>
        <v>62</v>
      </c>
      <c r="AA932" s="8">
        <f t="shared" si="520"/>
        <v>50</v>
      </c>
      <c r="AB932" s="50">
        <f t="shared" si="521"/>
        <v>105</v>
      </c>
      <c r="AC932" s="85">
        <f t="shared" si="523"/>
        <v>7.3459715639810419</v>
      </c>
      <c r="AD932" s="4">
        <f t="shared" si="524"/>
        <v>8.1037277147487838</v>
      </c>
      <c r="AE932" s="4">
        <f t="shared" si="525"/>
        <v>14.056224899598394</v>
      </c>
    </row>
    <row r="933" spans="2:31" ht="15" customHeight="1" x14ac:dyDescent="0.2">
      <c r="B933" s="26" t="s">
        <v>227</v>
      </c>
      <c r="F933" s="8">
        <v>74</v>
      </c>
      <c r="G933" s="8">
        <v>36</v>
      </c>
      <c r="H933" s="8">
        <v>38</v>
      </c>
      <c r="I933" s="8">
        <v>108</v>
      </c>
      <c r="J933" s="50">
        <v>88</v>
      </c>
      <c r="K933" s="8">
        <v>56</v>
      </c>
      <c r="L933" s="85">
        <f t="shared" si="514"/>
        <v>5.4733727810650894</v>
      </c>
      <c r="M933" s="17">
        <f t="shared" si="515"/>
        <v>4.8979591836734695</v>
      </c>
      <c r="N933" s="4">
        <f t="shared" si="516"/>
        <v>6.1588330632090758</v>
      </c>
      <c r="O933" s="4">
        <f t="shared" si="517"/>
        <v>12.616822429906541</v>
      </c>
      <c r="P933" s="4">
        <f t="shared" si="518"/>
        <v>11.780455153949129</v>
      </c>
      <c r="Q933" s="4">
        <f t="shared" si="519"/>
        <v>6.6350710900473935</v>
      </c>
      <c r="V933" s="26" t="s">
        <v>227</v>
      </c>
      <c r="Z933" s="8">
        <f t="shared" si="522"/>
        <v>56</v>
      </c>
      <c r="AA933" s="8">
        <f t="shared" si="520"/>
        <v>38</v>
      </c>
      <c r="AB933" s="50">
        <f t="shared" si="521"/>
        <v>88</v>
      </c>
      <c r="AC933" s="85">
        <f t="shared" si="523"/>
        <v>6.6350710900473935</v>
      </c>
      <c r="AD933" s="4">
        <f t="shared" si="524"/>
        <v>6.1588330632090758</v>
      </c>
      <c r="AE933" s="4">
        <f t="shared" si="525"/>
        <v>11.780455153949129</v>
      </c>
    </row>
    <row r="934" spans="2:31" ht="15" customHeight="1" x14ac:dyDescent="0.2">
      <c r="B934" s="26" t="s">
        <v>228</v>
      </c>
      <c r="F934" s="8">
        <v>60</v>
      </c>
      <c r="G934" s="8">
        <v>46</v>
      </c>
      <c r="H934" s="8">
        <v>14</v>
      </c>
      <c r="I934" s="8">
        <v>60</v>
      </c>
      <c r="J934" s="50">
        <v>52</v>
      </c>
      <c r="K934" s="8">
        <v>54</v>
      </c>
      <c r="L934" s="85">
        <f t="shared" si="514"/>
        <v>4.4378698224852071</v>
      </c>
      <c r="M934" s="17">
        <f t="shared" si="515"/>
        <v>6.2585034013605449</v>
      </c>
      <c r="N934" s="4">
        <f t="shared" si="516"/>
        <v>2.2690437601296596</v>
      </c>
      <c r="O934" s="4">
        <f t="shared" si="517"/>
        <v>7.009345794392523</v>
      </c>
      <c r="P934" s="4">
        <f t="shared" si="518"/>
        <v>6.9611780455153953</v>
      </c>
      <c r="Q934" s="4">
        <f t="shared" si="519"/>
        <v>6.3981042654028428</v>
      </c>
      <c r="V934" s="26" t="s">
        <v>228</v>
      </c>
      <c r="Z934" s="8">
        <f t="shared" si="522"/>
        <v>54</v>
      </c>
      <c r="AA934" s="8">
        <f t="shared" si="520"/>
        <v>14</v>
      </c>
      <c r="AB934" s="50">
        <f t="shared" si="521"/>
        <v>52</v>
      </c>
      <c r="AC934" s="85">
        <f t="shared" si="523"/>
        <v>6.3981042654028428</v>
      </c>
      <c r="AD934" s="4">
        <f t="shared" si="524"/>
        <v>2.2690437601296596</v>
      </c>
      <c r="AE934" s="4">
        <f t="shared" si="525"/>
        <v>6.9611780455153953</v>
      </c>
    </row>
    <row r="935" spans="2:31" ht="15" customHeight="1" x14ac:dyDescent="0.2">
      <c r="B935" s="26" t="s">
        <v>229</v>
      </c>
      <c r="F935" s="8">
        <v>83</v>
      </c>
      <c r="G935" s="8">
        <v>69</v>
      </c>
      <c r="H935" s="8">
        <v>14</v>
      </c>
      <c r="I935" s="8">
        <v>77</v>
      </c>
      <c r="J935" s="50">
        <v>60</v>
      </c>
      <c r="K935" s="8">
        <v>86</v>
      </c>
      <c r="L935" s="85">
        <f t="shared" si="514"/>
        <v>6.1390532544378695</v>
      </c>
      <c r="M935" s="17">
        <f t="shared" si="515"/>
        <v>9.387755102040817</v>
      </c>
      <c r="N935" s="4">
        <f t="shared" si="516"/>
        <v>2.2690437601296596</v>
      </c>
      <c r="O935" s="4">
        <f t="shared" si="517"/>
        <v>8.9953271028037385</v>
      </c>
      <c r="P935" s="4">
        <f t="shared" si="518"/>
        <v>8.0321285140562253</v>
      </c>
      <c r="Q935" s="4">
        <f t="shared" si="519"/>
        <v>10.189573459715639</v>
      </c>
      <c r="V935" s="26" t="s">
        <v>229</v>
      </c>
      <c r="Z935" s="8">
        <f t="shared" si="522"/>
        <v>86</v>
      </c>
      <c r="AA935" s="8">
        <f t="shared" si="520"/>
        <v>14</v>
      </c>
      <c r="AB935" s="50">
        <f t="shared" si="521"/>
        <v>60</v>
      </c>
      <c r="AC935" s="85">
        <f t="shared" si="523"/>
        <v>10.189573459715639</v>
      </c>
      <c r="AD935" s="4">
        <f t="shared" si="524"/>
        <v>2.2690437601296596</v>
      </c>
      <c r="AE935" s="4">
        <f t="shared" si="525"/>
        <v>8.0321285140562253</v>
      </c>
    </row>
    <row r="936" spans="2:31" ht="15" customHeight="1" x14ac:dyDescent="0.2">
      <c r="B936" s="26" t="s">
        <v>230</v>
      </c>
      <c r="F936" s="8">
        <v>172</v>
      </c>
      <c r="G936" s="8">
        <v>158</v>
      </c>
      <c r="H936" s="8">
        <v>14</v>
      </c>
      <c r="I936" s="8">
        <v>61</v>
      </c>
      <c r="J936" s="50">
        <v>50</v>
      </c>
      <c r="K936" s="8">
        <v>169</v>
      </c>
      <c r="L936" s="85">
        <f t="shared" si="514"/>
        <v>12.721893491124261</v>
      </c>
      <c r="M936" s="17">
        <f t="shared" si="515"/>
        <v>21.496598639455783</v>
      </c>
      <c r="N936" s="4">
        <f t="shared" si="516"/>
        <v>2.2690437601296596</v>
      </c>
      <c r="O936" s="4">
        <f t="shared" si="517"/>
        <v>7.1261682242990645</v>
      </c>
      <c r="P936" s="4">
        <f t="shared" si="518"/>
        <v>6.6934404283801872</v>
      </c>
      <c r="Q936" s="4">
        <f t="shared" si="519"/>
        <v>20.023696682464458</v>
      </c>
      <c r="V936" s="26" t="s">
        <v>230</v>
      </c>
      <c r="Z936" s="8">
        <f t="shared" si="522"/>
        <v>169</v>
      </c>
      <c r="AA936" s="8">
        <f t="shared" si="520"/>
        <v>14</v>
      </c>
      <c r="AB936" s="50">
        <f t="shared" si="521"/>
        <v>50</v>
      </c>
      <c r="AC936" s="85">
        <f t="shared" si="523"/>
        <v>20.023696682464458</v>
      </c>
      <c r="AD936" s="4">
        <f t="shared" si="524"/>
        <v>2.2690437601296596</v>
      </c>
      <c r="AE936" s="4">
        <f t="shared" si="525"/>
        <v>6.6934404283801872</v>
      </c>
    </row>
    <row r="937" spans="2:31" ht="15" customHeight="1" x14ac:dyDescent="0.2">
      <c r="B937" s="26" t="s">
        <v>247</v>
      </c>
      <c r="F937" s="8">
        <v>61</v>
      </c>
      <c r="G937" s="8">
        <v>54</v>
      </c>
      <c r="H937" s="8">
        <v>7</v>
      </c>
      <c r="I937" s="8">
        <v>12</v>
      </c>
      <c r="J937" s="50">
        <v>8</v>
      </c>
      <c r="K937" s="8">
        <v>58</v>
      </c>
      <c r="L937" s="85">
        <f t="shared" si="514"/>
        <v>4.5118343195266277</v>
      </c>
      <c r="M937" s="17">
        <f t="shared" si="515"/>
        <v>7.3469387755102051</v>
      </c>
      <c r="N937" s="4">
        <f t="shared" si="516"/>
        <v>1.1345218800648298</v>
      </c>
      <c r="O937" s="4">
        <f t="shared" si="517"/>
        <v>1.4018691588785046</v>
      </c>
      <c r="P937" s="4">
        <f t="shared" si="518"/>
        <v>1.07095046854083</v>
      </c>
      <c r="Q937" s="4">
        <f t="shared" si="519"/>
        <v>6.8720379146919433</v>
      </c>
      <c r="V937" s="26" t="s">
        <v>247</v>
      </c>
      <c r="Z937" s="8">
        <f t="shared" si="522"/>
        <v>58</v>
      </c>
      <c r="AA937" s="8">
        <f t="shared" si="520"/>
        <v>7</v>
      </c>
      <c r="AB937" s="50">
        <f t="shared" si="521"/>
        <v>8</v>
      </c>
      <c r="AC937" s="85">
        <f t="shared" si="523"/>
        <v>6.8720379146919433</v>
      </c>
      <c r="AD937" s="4">
        <f t="shared" si="524"/>
        <v>1.1345218800648298</v>
      </c>
      <c r="AE937" s="4">
        <f t="shared" si="525"/>
        <v>1.07095046854083</v>
      </c>
    </row>
    <row r="938" spans="2:31" ht="15" customHeight="1" x14ac:dyDescent="0.2">
      <c r="B938" s="26" t="s">
        <v>248</v>
      </c>
      <c r="F938" s="8">
        <v>94</v>
      </c>
      <c r="G938" s="8">
        <v>81</v>
      </c>
      <c r="H938" s="8">
        <v>13</v>
      </c>
      <c r="I938" s="8">
        <v>8</v>
      </c>
      <c r="J938" s="50">
        <v>5</v>
      </c>
      <c r="K938" s="8">
        <v>84</v>
      </c>
      <c r="L938" s="85">
        <f t="shared" si="514"/>
        <v>6.9526627218934909</v>
      </c>
      <c r="M938" s="17">
        <f t="shared" si="515"/>
        <v>11.020408163265307</v>
      </c>
      <c r="N938" s="4">
        <f t="shared" si="516"/>
        <v>2.1069692058346838</v>
      </c>
      <c r="O938" s="4">
        <f t="shared" si="517"/>
        <v>0.93457943925233633</v>
      </c>
      <c r="P938" s="4">
        <f t="shared" si="518"/>
        <v>0.66934404283801874</v>
      </c>
      <c r="Q938" s="4">
        <f t="shared" si="519"/>
        <v>9.9526066350710902</v>
      </c>
      <c r="V938" s="26" t="s">
        <v>248</v>
      </c>
      <c r="Z938" s="8">
        <f t="shared" si="522"/>
        <v>84</v>
      </c>
      <c r="AA938" s="8">
        <f t="shared" si="520"/>
        <v>13</v>
      </c>
      <c r="AB938" s="50">
        <f t="shared" si="521"/>
        <v>5</v>
      </c>
      <c r="AC938" s="85">
        <f t="shared" si="523"/>
        <v>9.9526066350710902</v>
      </c>
      <c r="AD938" s="4">
        <f t="shared" si="524"/>
        <v>2.1069692058346838</v>
      </c>
      <c r="AE938" s="4">
        <f t="shared" si="525"/>
        <v>0.66934404283801874</v>
      </c>
    </row>
    <row r="939" spans="2:31" ht="15" customHeight="1" x14ac:dyDescent="0.2">
      <c r="B939" s="26" t="s">
        <v>128</v>
      </c>
      <c r="F939" s="8">
        <v>362</v>
      </c>
      <c r="G939" s="8">
        <v>181</v>
      </c>
      <c r="H939" s="8">
        <v>181</v>
      </c>
      <c r="I939" s="8">
        <v>219</v>
      </c>
      <c r="J939" s="50">
        <v>195</v>
      </c>
      <c r="K939" s="8">
        <v>205</v>
      </c>
      <c r="L939" s="85">
        <f t="shared" si="514"/>
        <v>26.77514792899408</v>
      </c>
      <c r="M939" s="17">
        <f t="shared" si="515"/>
        <v>24.625850340136054</v>
      </c>
      <c r="N939" s="4">
        <f t="shared" si="516"/>
        <v>29.335494327390599</v>
      </c>
      <c r="O939" s="4">
        <f t="shared" si="517"/>
        <v>25.584112149532711</v>
      </c>
      <c r="P939" s="4">
        <f t="shared" si="518"/>
        <v>26.104417670682732</v>
      </c>
      <c r="Q939" s="4">
        <f t="shared" si="519"/>
        <v>24.289099526066352</v>
      </c>
      <c r="V939" s="26" t="s">
        <v>128</v>
      </c>
      <c r="Z939" s="8">
        <f t="shared" si="522"/>
        <v>205</v>
      </c>
      <c r="AA939" s="8">
        <f t="shared" si="520"/>
        <v>181</v>
      </c>
      <c r="AB939" s="50">
        <f t="shared" si="521"/>
        <v>195</v>
      </c>
      <c r="AC939" s="85">
        <f t="shared" si="523"/>
        <v>24.289099526066352</v>
      </c>
      <c r="AD939" s="4">
        <f t="shared" si="524"/>
        <v>29.335494327390599</v>
      </c>
      <c r="AE939" s="4">
        <f t="shared" si="525"/>
        <v>26.104417670682732</v>
      </c>
    </row>
    <row r="940" spans="2:31" ht="15" customHeight="1" x14ac:dyDescent="0.2">
      <c r="B940" s="30" t="s">
        <v>1</v>
      </c>
      <c r="C940" s="21"/>
      <c r="D940" s="21"/>
      <c r="E940" s="22"/>
      <c r="F940" s="31">
        <f>SUM(F929:F939)</f>
        <v>1352</v>
      </c>
      <c r="G940" s="31">
        <f t="shared" ref="G940:K940" si="526">SUM(G929:G939)</f>
        <v>735</v>
      </c>
      <c r="H940" s="31">
        <f t="shared" si="526"/>
        <v>617</v>
      </c>
      <c r="I940" s="31">
        <f t="shared" si="526"/>
        <v>856</v>
      </c>
      <c r="J940" s="31">
        <f t="shared" si="526"/>
        <v>747</v>
      </c>
      <c r="K940" s="31">
        <f t="shared" si="526"/>
        <v>844</v>
      </c>
      <c r="L940" s="86">
        <f t="shared" ref="L940:P940" si="527">SUM(L929:L939)</f>
        <v>100</v>
      </c>
      <c r="M940" s="18">
        <f t="shared" si="527"/>
        <v>100</v>
      </c>
      <c r="N940" s="6">
        <f t="shared" si="527"/>
        <v>100</v>
      </c>
      <c r="O940" s="6">
        <f t="shared" si="527"/>
        <v>99.999999999999986</v>
      </c>
      <c r="P940" s="6">
        <f t="shared" si="527"/>
        <v>100.00000000000001</v>
      </c>
      <c r="Q940" s="6">
        <f t="shared" ref="Q940" si="528">SUM(Q929:Q939)</f>
        <v>100</v>
      </c>
      <c r="V940" s="30" t="s">
        <v>1</v>
      </c>
      <c r="W940" s="21"/>
      <c r="X940" s="21"/>
      <c r="Y940" s="22"/>
      <c r="Z940" s="31">
        <f t="shared" ref="Z940:AE940" si="529">SUM(Z929:Z939)</f>
        <v>844</v>
      </c>
      <c r="AA940" s="31">
        <f t="shared" si="529"/>
        <v>617</v>
      </c>
      <c r="AB940" s="51">
        <f t="shared" si="529"/>
        <v>747</v>
      </c>
      <c r="AC940" s="86">
        <f t="shared" si="529"/>
        <v>100</v>
      </c>
      <c r="AD940" s="6">
        <f t="shared" si="529"/>
        <v>100</v>
      </c>
      <c r="AE940" s="6">
        <f t="shared" si="529"/>
        <v>100.00000000000001</v>
      </c>
    </row>
    <row r="941" spans="2:31" ht="15" customHeight="1" x14ac:dyDescent="0.2">
      <c r="B941" s="30" t="s">
        <v>242</v>
      </c>
      <c r="C941" s="21"/>
      <c r="D941" s="21"/>
      <c r="E941" s="22"/>
      <c r="F941" s="31">
        <v>98441.456936402654</v>
      </c>
      <c r="G941" s="31">
        <v>132588.34649752942</v>
      </c>
      <c r="H941" s="31">
        <v>55052.977998640847</v>
      </c>
      <c r="I941" s="31">
        <v>68141.587431230291</v>
      </c>
      <c r="J941" s="31">
        <v>65203.498539300163</v>
      </c>
      <c r="K941" s="31">
        <v>126553.68381788932</v>
      </c>
      <c r="V941" s="30" t="s">
        <v>242</v>
      </c>
      <c r="W941" s="21"/>
      <c r="X941" s="21"/>
      <c r="Y941" s="22"/>
      <c r="Z941" s="31">
        <f>K941</f>
        <v>126553.68381788932</v>
      </c>
      <c r="AA941" s="31">
        <f>H941</f>
        <v>55052.977998640847</v>
      </c>
      <c r="AB941" s="31">
        <f>J941</f>
        <v>65203.498539300163</v>
      </c>
    </row>
    <row r="942" spans="2:31" ht="15" customHeight="1" x14ac:dyDescent="0.2">
      <c r="B942" s="30" t="s">
        <v>315</v>
      </c>
      <c r="C942" s="21"/>
      <c r="D942" s="21"/>
      <c r="E942" s="22"/>
      <c r="F942" s="31">
        <v>82918.772759770538</v>
      </c>
      <c r="G942" s="31">
        <v>114621.95459312348</v>
      </c>
      <c r="H942" s="31">
        <v>46333.627749577005</v>
      </c>
      <c r="I942" s="31">
        <v>63643.589855072474</v>
      </c>
      <c r="J942" s="31">
        <v>61746.594712182057</v>
      </c>
      <c r="K942" s="31">
        <v>109137.05597324391</v>
      </c>
      <c r="V942" s="30" t="s">
        <v>315</v>
      </c>
      <c r="W942" s="21"/>
      <c r="X942" s="21"/>
      <c r="Y942" s="22"/>
      <c r="Z942" s="31">
        <f t="shared" ref="Z942:Z944" si="530">K942</f>
        <v>109137.05597324391</v>
      </c>
      <c r="AA942" s="31">
        <f>H942</f>
        <v>46333.627749577005</v>
      </c>
      <c r="AB942" s="31">
        <f>J942</f>
        <v>61746.594712182057</v>
      </c>
    </row>
    <row r="943" spans="2:31" ht="15" customHeight="1" x14ac:dyDescent="0.2">
      <c r="B943" s="30" t="s">
        <v>243</v>
      </c>
      <c r="C943" s="21"/>
      <c r="D943" s="21"/>
      <c r="E943" s="22"/>
      <c r="F943" s="159">
        <v>1197500</v>
      </c>
      <c r="G943" s="159">
        <v>1197500</v>
      </c>
      <c r="H943" s="159">
        <v>718000</v>
      </c>
      <c r="I943" s="159">
        <v>555000</v>
      </c>
      <c r="J943" s="159">
        <v>448000</v>
      </c>
      <c r="K943" s="159">
        <v>1197500</v>
      </c>
      <c r="V943" s="30" t="s">
        <v>243</v>
      </c>
      <c r="W943" s="21"/>
      <c r="X943" s="21"/>
      <c r="Y943" s="22"/>
      <c r="Z943" s="159">
        <f t="shared" si="530"/>
        <v>1197500</v>
      </c>
      <c r="AA943" s="159">
        <f>H943</f>
        <v>718000</v>
      </c>
      <c r="AB943" s="159">
        <f>J943</f>
        <v>448000</v>
      </c>
    </row>
    <row r="944" spans="2:31" ht="15" customHeight="1" x14ac:dyDescent="0.2">
      <c r="B944" s="30" t="s">
        <v>244</v>
      </c>
      <c r="C944" s="21"/>
      <c r="D944" s="21"/>
      <c r="E944" s="22"/>
      <c r="F944" s="31">
        <v>0</v>
      </c>
      <c r="G944" s="31">
        <v>0</v>
      </c>
      <c r="H944" s="31">
        <v>0</v>
      </c>
      <c r="I944" s="31">
        <v>0</v>
      </c>
      <c r="J944" s="31">
        <v>0</v>
      </c>
      <c r="K944" s="31">
        <v>0</v>
      </c>
      <c r="V944" s="30" t="s">
        <v>244</v>
      </c>
      <c r="W944" s="21"/>
      <c r="X944" s="21"/>
      <c r="Y944" s="22"/>
      <c r="Z944" s="31">
        <f t="shared" si="530"/>
        <v>0</v>
      </c>
      <c r="AA944" s="31">
        <f>H944</f>
        <v>0</v>
      </c>
      <c r="AB944" s="31">
        <f>J944</f>
        <v>0</v>
      </c>
    </row>
    <row r="945" spans="1:32" ht="13" customHeight="1" x14ac:dyDescent="0.2">
      <c r="B945" s="45"/>
      <c r="C945" s="36"/>
      <c r="D945" s="36"/>
      <c r="E945" s="36"/>
      <c r="F945" s="41"/>
      <c r="I945" s="41"/>
      <c r="K945" s="41"/>
      <c r="M945" s="41"/>
      <c r="P945" s="41"/>
      <c r="Q945" s="41"/>
      <c r="V945" s="45"/>
      <c r="W945" s="36"/>
      <c r="X945" s="36"/>
      <c r="Y945" s="36"/>
      <c r="Z945" s="41"/>
      <c r="AE945" s="41"/>
    </row>
    <row r="946" spans="1:32" ht="15" customHeight="1" x14ac:dyDescent="0.2">
      <c r="A946" s="1" t="s">
        <v>703</v>
      </c>
      <c r="B946" s="133"/>
      <c r="C946" s="35"/>
      <c r="D946" s="35"/>
      <c r="E946" s="35"/>
      <c r="V946" s="133"/>
      <c r="W946" s="35"/>
      <c r="X946" s="35"/>
      <c r="Y946" s="35"/>
    </row>
    <row r="947" spans="1:32" ht="15" customHeight="1" x14ac:dyDescent="0.2">
      <c r="B947" s="47"/>
      <c r="C947" s="25"/>
      <c r="D947" s="25"/>
      <c r="E947" s="25"/>
      <c r="F947" s="242"/>
      <c r="G947" s="243"/>
      <c r="H947" s="66" t="s">
        <v>2</v>
      </c>
      <c r="I947" s="66"/>
      <c r="J947" s="243"/>
      <c r="K947" s="243"/>
      <c r="L947" s="244"/>
      <c r="M947" s="243"/>
      <c r="N947" s="66" t="s">
        <v>3</v>
      </c>
      <c r="O947" s="66"/>
      <c r="P947" s="243"/>
      <c r="Q947" s="245"/>
      <c r="V947" s="47"/>
      <c r="W947" s="25"/>
      <c r="X947" s="25"/>
      <c r="Y947" s="25"/>
      <c r="Z947" s="60"/>
      <c r="AA947" s="63" t="s">
        <v>2</v>
      </c>
      <c r="AB947" s="66"/>
      <c r="AC947" s="82"/>
      <c r="AD947" s="63" t="s">
        <v>3</v>
      </c>
      <c r="AE947" s="64"/>
    </row>
    <row r="948" spans="1:32" ht="19" x14ac:dyDescent="0.2">
      <c r="B948" s="26"/>
      <c r="E948" s="56"/>
      <c r="F948" s="73" t="s">
        <v>356</v>
      </c>
      <c r="G948" s="73" t="s">
        <v>170</v>
      </c>
      <c r="H948" s="73" t="s">
        <v>171</v>
      </c>
      <c r="I948" s="73" t="s">
        <v>357</v>
      </c>
      <c r="J948" s="78" t="s">
        <v>173</v>
      </c>
      <c r="K948" s="73" t="s">
        <v>500</v>
      </c>
      <c r="L948" s="81" t="s">
        <v>356</v>
      </c>
      <c r="M948" s="73" t="s">
        <v>170</v>
      </c>
      <c r="N948" s="73" t="s">
        <v>171</v>
      </c>
      <c r="O948" s="73" t="s">
        <v>357</v>
      </c>
      <c r="P948" s="73" t="s">
        <v>173</v>
      </c>
      <c r="Q948" s="73" t="s">
        <v>500</v>
      </c>
      <c r="V948" s="26"/>
      <c r="Y948" s="56"/>
      <c r="Z948" s="73" t="s">
        <v>450</v>
      </c>
      <c r="AA948" s="73" t="s">
        <v>171</v>
      </c>
      <c r="AB948" s="78" t="s">
        <v>173</v>
      </c>
      <c r="AC948" s="81" t="s">
        <v>450</v>
      </c>
      <c r="AD948" s="73" t="s">
        <v>171</v>
      </c>
      <c r="AE948" s="73" t="s">
        <v>173</v>
      </c>
    </row>
    <row r="949" spans="1:32" ht="15" customHeight="1" x14ac:dyDescent="0.2">
      <c r="B949" s="27"/>
      <c r="C949" s="28"/>
      <c r="D949" s="28"/>
      <c r="E949" s="57"/>
      <c r="F949" s="29"/>
      <c r="G949" s="29"/>
      <c r="H949" s="29"/>
      <c r="I949" s="29"/>
      <c r="J949" s="49"/>
      <c r="K949" s="29"/>
      <c r="L949" s="83">
        <f t="shared" ref="L949:Q949" si="531">F$13</f>
        <v>1352</v>
      </c>
      <c r="M949" s="2">
        <f t="shared" si="531"/>
        <v>735</v>
      </c>
      <c r="N949" s="2">
        <f t="shared" si="531"/>
        <v>617</v>
      </c>
      <c r="O949" s="2">
        <f t="shared" si="531"/>
        <v>856</v>
      </c>
      <c r="P949" s="2">
        <f t="shared" si="531"/>
        <v>747</v>
      </c>
      <c r="Q949" s="2">
        <f t="shared" si="531"/>
        <v>844</v>
      </c>
      <c r="V949" s="27"/>
      <c r="W949" s="28"/>
      <c r="X949" s="28"/>
      <c r="Y949" s="57"/>
      <c r="Z949" s="29"/>
      <c r="AA949" s="29"/>
      <c r="AB949" s="49"/>
      <c r="AC949" s="83">
        <f>Q949</f>
        <v>844</v>
      </c>
      <c r="AD949" s="2">
        <f>N949</f>
        <v>617</v>
      </c>
      <c r="AE949" s="2">
        <f>P949</f>
        <v>747</v>
      </c>
    </row>
    <row r="950" spans="1:32" ht="15" customHeight="1" x14ac:dyDescent="0.2">
      <c r="B950" s="26" t="s">
        <v>363</v>
      </c>
      <c r="F950" s="7">
        <v>66</v>
      </c>
      <c r="G950" s="7">
        <v>16</v>
      </c>
      <c r="H950" s="7">
        <v>50</v>
      </c>
      <c r="I950" s="7">
        <v>91</v>
      </c>
      <c r="J950" s="79">
        <v>87</v>
      </c>
      <c r="K950" s="7">
        <v>20</v>
      </c>
      <c r="L950" s="84">
        <f t="shared" ref="L950:Q957" si="532">F950/L$949*100</f>
        <v>4.8816568047337281</v>
      </c>
      <c r="M950" s="75">
        <f t="shared" si="532"/>
        <v>2.1768707482993195</v>
      </c>
      <c r="N950" s="3">
        <f t="shared" si="532"/>
        <v>8.1037277147487838</v>
      </c>
      <c r="O950" s="3">
        <f t="shared" si="532"/>
        <v>10.630841121495326</v>
      </c>
      <c r="P950" s="3">
        <f t="shared" si="532"/>
        <v>11.646586345381527</v>
      </c>
      <c r="Q950" s="3">
        <f t="shared" si="532"/>
        <v>2.3696682464454977</v>
      </c>
      <c r="R950" s="41"/>
      <c r="S950" s="41"/>
      <c r="T950" s="41"/>
      <c r="V950" s="26" t="s">
        <v>363</v>
      </c>
      <c r="Z950" s="7">
        <f>K950</f>
        <v>20</v>
      </c>
      <c r="AA950" s="7">
        <f t="shared" ref="AA950:AA957" si="533">H950</f>
        <v>50</v>
      </c>
      <c r="AB950" s="79">
        <f t="shared" ref="AB950:AB957" si="534">J950</f>
        <v>87</v>
      </c>
      <c r="AC950" s="84">
        <f>Q950</f>
        <v>2.3696682464454977</v>
      </c>
      <c r="AD950" s="3">
        <f>N950</f>
        <v>8.1037277147487838</v>
      </c>
      <c r="AE950" s="3">
        <f>P950</f>
        <v>11.646586345381527</v>
      </c>
      <c r="AF950" s="41"/>
    </row>
    <row r="951" spans="1:32" ht="15" customHeight="1" x14ac:dyDescent="0.2">
      <c r="B951" s="26" t="s">
        <v>364</v>
      </c>
      <c r="F951" s="8">
        <v>188</v>
      </c>
      <c r="G951" s="8">
        <v>56</v>
      </c>
      <c r="H951" s="8">
        <v>132</v>
      </c>
      <c r="I951" s="8">
        <v>219</v>
      </c>
      <c r="J951" s="50">
        <v>197</v>
      </c>
      <c r="K951" s="8">
        <v>78</v>
      </c>
      <c r="L951" s="85">
        <f t="shared" si="532"/>
        <v>13.905325443786982</v>
      </c>
      <c r="M951" s="17">
        <f t="shared" si="532"/>
        <v>7.6190476190476195</v>
      </c>
      <c r="N951" s="4">
        <f t="shared" si="532"/>
        <v>21.393841166936792</v>
      </c>
      <c r="O951" s="4">
        <f t="shared" si="532"/>
        <v>25.584112149532711</v>
      </c>
      <c r="P951" s="4">
        <f t="shared" si="532"/>
        <v>26.372155287817939</v>
      </c>
      <c r="Q951" s="4">
        <f t="shared" si="532"/>
        <v>9.24170616113744</v>
      </c>
      <c r="R951" s="41"/>
      <c r="S951" s="41"/>
      <c r="T951" s="41"/>
      <c r="V951" s="26" t="s">
        <v>364</v>
      </c>
      <c r="Z951" s="8">
        <f t="shared" ref="Z951:Z957" si="535">K951</f>
        <v>78</v>
      </c>
      <c r="AA951" s="8">
        <f t="shared" si="533"/>
        <v>132</v>
      </c>
      <c r="AB951" s="50">
        <f t="shared" si="534"/>
        <v>197</v>
      </c>
      <c r="AC951" s="85">
        <f t="shared" ref="AC951:AC957" si="536">Q951</f>
        <v>9.24170616113744</v>
      </c>
      <c r="AD951" s="4">
        <f t="shared" ref="AD951:AD957" si="537">N951</f>
        <v>21.393841166936792</v>
      </c>
      <c r="AE951" s="4">
        <f t="shared" ref="AE951:AE957" si="538">P951</f>
        <v>26.372155287817939</v>
      </c>
      <c r="AF951" s="41"/>
    </row>
    <row r="952" spans="1:32" ht="15" customHeight="1" x14ac:dyDescent="0.2">
      <c r="B952" s="26" t="s">
        <v>365</v>
      </c>
      <c r="F952" s="8">
        <v>177</v>
      </c>
      <c r="G952" s="8">
        <v>79</v>
      </c>
      <c r="H952" s="8">
        <v>98</v>
      </c>
      <c r="I952" s="8">
        <v>172</v>
      </c>
      <c r="J952" s="50">
        <v>148</v>
      </c>
      <c r="K952" s="8">
        <v>103</v>
      </c>
      <c r="L952" s="85">
        <f t="shared" si="532"/>
        <v>13.091715976331361</v>
      </c>
      <c r="M952" s="17">
        <f t="shared" si="532"/>
        <v>10.748299319727892</v>
      </c>
      <c r="N952" s="4">
        <f t="shared" si="532"/>
        <v>15.883306320907616</v>
      </c>
      <c r="O952" s="4">
        <f t="shared" si="532"/>
        <v>20.093457943925234</v>
      </c>
      <c r="P952" s="4">
        <f t="shared" si="532"/>
        <v>19.812583668005352</v>
      </c>
      <c r="Q952" s="4">
        <f t="shared" si="532"/>
        <v>12.203791469194313</v>
      </c>
      <c r="R952" s="41"/>
      <c r="S952" s="41"/>
      <c r="T952" s="41"/>
      <c r="V952" s="26" t="s">
        <v>365</v>
      </c>
      <c r="Z952" s="8">
        <f t="shared" si="535"/>
        <v>103</v>
      </c>
      <c r="AA952" s="8">
        <f t="shared" si="533"/>
        <v>98</v>
      </c>
      <c r="AB952" s="50">
        <f t="shared" si="534"/>
        <v>148</v>
      </c>
      <c r="AC952" s="85">
        <f t="shared" si="536"/>
        <v>12.203791469194313</v>
      </c>
      <c r="AD952" s="4">
        <f t="shared" si="537"/>
        <v>15.883306320907616</v>
      </c>
      <c r="AE952" s="4">
        <f t="shared" si="538"/>
        <v>19.812583668005352</v>
      </c>
      <c r="AF952" s="41"/>
    </row>
    <row r="953" spans="1:32" ht="15" customHeight="1" x14ac:dyDescent="0.2">
      <c r="B953" s="26" t="s">
        <v>366</v>
      </c>
      <c r="F953" s="8">
        <v>140</v>
      </c>
      <c r="G953" s="8">
        <v>91</v>
      </c>
      <c r="H953" s="8">
        <v>49</v>
      </c>
      <c r="I953" s="8">
        <v>88</v>
      </c>
      <c r="J953" s="50">
        <v>72</v>
      </c>
      <c r="K953" s="8">
        <v>107</v>
      </c>
      <c r="L953" s="85">
        <f t="shared" si="532"/>
        <v>10.355029585798817</v>
      </c>
      <c r="M953" s="17">
        <f t="shared" si="532"/>
        <v>12.380952380952381</v>
      </c>
      <c r="N953" s="4">
        <f t="shared" si="532"/>
        <v>7.9416531604538081</v>
      </c>
      <c r="O953" s="4">
        <f t="shared" si="532"/>
        <v>10.2803738317757</v>
      </c>
      <c r="P953" s="4">
        <f t="shared" si="532"/>
        <v>9.6385542168674707</v>
      </c>
      <c r="Q953" s="4">
        <f t="shared" si="532"/>
        <v>12.677725118483412</v>
      </c>
      <c r="R953" s="41"/>
      <c r="S953" s="41"/>
      <c r="T953" s="41"/>
      <c r="V953" s="26" t="s">
        <v>366</v>
      </c>
      <c r="Z953" s="8">
        <f t="shared" si="535"/>
        <v>107</v>
      </c>
      <c r="AA953" s="8">
        <f t="shared" si="533"/>
        <v>49</v>
      </c>
      <c r="AB953" s="50">
        <f t="shared" si="534"/>
        <v>72</v>
      </c>
      <c r="AC953" s="85">
        <f t="shared" si="536"/>
        <v>12.677725118483412</v>
      </c>
      <c r="AD953" s="4">
        <f t="shared" si="537"/>
        <v>7.9416531604538081</v>
      </c>
      <c r="AE953" s="4">
        <f t="shared" si="538"/>
        <v>9.6385542168674707</v>
      </c>
      <c r="AF953" s="41"/>
    </row>
    <row r="954" spans="1:32" ht="15" customHeight="1" x14ac:dyDescent="0.2">
      <c r="B954" s="26" t="s">
        <v>367</v>
      </c>
      <c r="F954" s="8">
        <v>80</v>
      </c>
      <c r="G954" s="8">
        <v>59</v>
      </c>
      <c r="H954" s="8">
        <v>21</v>
      </c>
      <c r="I954" s="8">
        <v>24</v>
      </c>
      <c r="J954" s="50">
        <v>16</v>
      </c>
      <c r="K954" s="8">
        <v>67</v>
      </c>
      <c r="L954" s="85">
        <f t="shared" si="532"/>
        <v>5.9171597633136095</v>
      </c>
      <c r="M954" s="17">
        <f t="shared" si="532"/>
        <v>8.0272108843537424</v>
      </c>
      <c r="N954" s="4">
        <f t="shared" si="532"/>
        <v>3.4035656401944889</v>
      </c>
      <c r="O954" s="4">
        <f t="shared" si="532"/>
        <v>2.8037383177570092</v>
      </c>
      <c r="P954" s="4">
        <f t="shared" si="532"/>
        <v>2.14190093708166</v>
      </c>
      <c r="Q954" s="4">
        <f t="shared" si="532"/>
        <v>7.9383886255924168</v>
      </c>
      <c r="R954" s="41"/>
      <c r="S954" s="41"/>
      <c r="T954" s="41"/>
      <c r="V954" s="26" t="s">
        <v>367</v>
      </c>
      <c r="Z954" s="8">
        <f t="shared" si="535"/>
        <v>67</v>
      </c>
      <c r="AA954" s="8">
        <f t="shared" si="533"/>
        <v>21</v>
      </c>
      <c r="AB954" s="50">
        <f t="shared" si="534"/>
        <v>16</v>
      </c>
      <c r="AC954" s="85">
        <f t="shared" si="536"/>
        <v>7.9383886255924168</v>
      </c>
      <c r="AD954" s="4">
        <f t="shared" si="537"/>
        <v>3.4035656401944889</v>
      </c>
      <c r="AE954" s="4">
        <f t="shared" si="538"/>
        <v>2.14190093708166</v>
      </c>
      <c r="AF954" s="41"/>
    </row>
    <row r="955" spans="1:32" ht="15" customHeight="1" x14ac:dyDescent="0.2">
      <c r="B955" s="26" t="s">
        <v>368</v>
      </c>
      <c r="F955" s="8">
        <v>130</v>
      </c>
      <c r="G955" s="8">
        <v>109</v>
      </c>
      <c r="H955" s="8">
        <v>21</v>
      </c>
      <c r="I955" s="8">
        <v>8</v>
      </c>
      <c r="J955" s="50">
        <v>3</v>
      </c>
      <c r="K955" s="8">
        <v>114</v>
      </c>
      <c r="L955" s="85">
        <f t="shared" si="532"/>
        <v>9.6153846153846168</v>
      </c>
      <c r="M955" s="17">
        <f t="shared" si="532"/>
        <v>14.829931972789115</v>
      </c>
      <c r="N955" s="4">
        <f t="shared" si="532"/>
        <v>3.4035656401944889</v>
      </c>
      <c r="O955" s="4">
        <f t="shared" si="532"/>
        <v>0.93457943925233633</v>
      </c>
      <c r="P955" s="4">
        <f t="shared" si="532"/>
        <v>0.40160642570281119</v>
      </c>
      <c r="Q955" s="4">
        <f t="shared" si="532"/>
        <v>13.507109004739338</v>
      </c>
      <c r="R955" s="41"/>
      <c r="S955" s="41"/>
      <c r="T955" s="41"/>
      <c r="V955" s="26" t="s">
        <v>368</v>
      </c>
      <c r="Z955" s="8">
        <f t="shared" si="535"/>
        <v>114</v>
      </c>
      <c r="AA955" s="8">
        <f t="shared" si="533"/>
        <v>21</v>
      </c>
      <c r="AB955" s="50">
        <f t="shared" si="534"/>
        <v>3</v>
      </c>
      <c r="AC955" s="85">
        <f t="shared" si="536"/>
        <v>13.507109004739338</v>
      </c>
      <c r="AD955" s="4">
        <f t="shared" si="537"/>
        <v>3.4035656401944889</v>
      </c>
      <c r="AE955" s="4">
        <f t="shared" si="538"/>
        <v>0.40160642570281119</v>
      </c>
      <c r="AF955" s="41"/>
    </row>
    <row r="956" spans="1:32" ht="15" customHeight="1" x14ac:dyDescent="0.2">
      <c r="B956" s="26" t="s">
        <v>369</v>
      </c>
      <c r="F956" s="8">
        <v>152</v>
      </c>
      <c r="G956" s="8">
        <v>132</v>
      </c>
      <c r="H956" s="8">
        <v>20</v>
      </c>
      <c r="I956" s="8">
        <v>10</v>
      </c>
      <c r="J956" s="50">
        <v>5</v>
      </c>
      <c r="K956" s="8">
        <v>137</v>
      </c>
      <c r="L956" s="85">
        <f t="shared" si="532"/>
        <v>11.242603550295858</v>
      </c>
      <c r="M956" s="17">
        <f t="shared" si="532"/>
        <v>17.959183673469386</v>
      </c>
      <c r="N956" s="4">
        <f t="shared" si="532"/>
        <v>3.2414910858995136</v>
      </c>
      <c r="O956" s="4">
        <f t="shared" si="532"/>
        <v>1.1682242990654206</v>
      </c>
      <c r="P956" s="4">
        <f t="shared" si="532"/>
        <v>0.66934404283801874</v>
      </c>
      <c r="Q956" s="4">
        <f t="shared" si="532"/>
        <v>16.232227488151661</v>
      </c>
      <c r="R956" s="41"/>
      <c r="S956" s="41"/>
      <c r="T956" s="41"/>
      <c r="V956" s="26" t="s">
        <v>369</v>
      </c>
      <c r="Z956" s="8">
        <f t="shared" si="535"/>
        <v>137</v>
      </c>
      <c r="AA956" s="8">
        <f t="shared" si="533"/>
        <v>20</v>
      </c>
      <c r="AB956" s="50">
        <f t="shared" si="534"/>
        <v>5</v>
      </c>
      <c r="AC956" s="85">
        <f t="shared" si="536"/>
        <v>16.232227488151661</v>
      </c>
      <c r="AD956" s="4">
        <f t="shared" si="537"/>
        <v>3.2414910858995136</v>
      </c>
      <c r="AE956" s="4">
        <f t="shared" si="538"/>
        <v>0.66934404283801874</v>
      </c>
      <c r="AF956" s="41"/>
    </row>
    <row r="957" spans="1:32" ht="15" customHeight="1" x14ac:dyDescent="0.2">
      <c r="B957" s="26" t="s">
        <v>128</v>
      </c>
      <c r="F957" s="8">
        <v>419</v>
      </c>
      <c r="G957" s="8">
        <v>193</v>
      </c>
      <c r="H957" s="8">
        <v>226</v>
      </c>
      <c r="I957" s="8">
        <v>244</v>
      </c>
      <c r="J957" s="50">
        <v>219</v>
      </c>
      <c r="K957" s="8">
        <v>218</v>
      </c>
      <c r="L957" s="85">
        <f t="shared" si="532"/>
        <v>30.991124260355029</v>
      </c>
      <c r="M957" s="17">
        <f t="shared" si="532"/>
        <v>26.258503401360546</v>
      </c>
      <c r="N957" s="4">
        <f t="shared" si="532"/>
        <v>36.628849270664503</v>
      </c>
      <c r="O957" s="4">
        <f t="shared" si="532"/>
        <v>28.504672897196258</v>
      </c>
      <c r="P957" s="4">
        <f t="shared" si="532"/>
        <v>29.317269076305219</v>
      </c>
      <c r="Q957" s="4">
        <f t="shared" si="532"/>
        <v>25.829383886255926</v>
      </c>
      <c r="R957" s="41"/>
      <c r="S957" s="41"/>
      <c r="T957" s="41"/>
      <c r="V957" s="26" t="s">
        <v>128</v>
      </c>
      <c r="Z957" s="8">
        <f t="shared" si="535"/>
        <v>218</v>
      </c>
      <c r="AA957" s="8">
        <f t="shared" si="533"/>
        <v>226</v>
      </c>
      <c r="AB957" s="50">
        <f t="shared" si="534"/>
        <v>219</v>
      </c>
      <c r="AC957" s="85">
        <f t="shared" si="536"/>
        <v>25.829383886255926</v>
      </c>
      <c r="AD957" s="4">
        <f t="shared" si="537"/>
        <v>36.628849270664503</v>
      </c>
      <c r="AE957" s="4">
        <f t="shared" si="538"/>
        <v>29.317269076305219</v>
      </c>
      <c r="AF957" s="41"/>
    </row>
    <row r="958" spans="1:32" ht="15" customHeight="1" x14ac:dyDescent="0.2">
      <c r="B958" s="30" t="s">
        <v>1</v>
      </c>
      <c r="C958" s="21"/>
      <c r="D958" s="21"/>
      <c r="E958" s="22"/>
      <c r="F958" s="31">
        <f t="shared" ref="F958:K958" si="539">SUM(F950:F957)</f>
        <v>1352</v>
      </c>
      <c r="G958" s="31">
        <f t="shared" si="539"/>
        <v>735</v>
      </c>
      <c r="H958" s="31">
        <f t="shared" si="539"/>
        <v>617</v>
      </c>
      <c r="I958" s="31">
        <f t="shared" si="539"/>
        <v>856</v>
      </c>
      <c r="J958" s="51">
        <f t="shared" si="539"/>
        <v>747</v>
      </c>
      <c r="K958" s="31">
        <f t="shared" si="539"/>
        <v>844</v>
      </c>
      <c r="L958" s="86">
        <f t="shared" ref="L958:Q958" si="540">SUM(L950:L957)</f>
        <v>100</v>
      </c>
      <c r="M958" s="18">
        <f t="shared" si="540"/>
        <v>100</v>
      </c>
      <c r="N958" s="6">
        <f t="shared" si="540"/>
        <v>99.999999999999986</v>
      </c>
      <c r="O958" s="6">
        <f t="shared" si="540"/>
        <v>99.999999999999986</v>
      </c>
      <c r="P958" s="6">
        <f t="shared" si="540"/>
        <v>100</v>
      </c>
      <c r="Q958" s="6">
        <f t="shared" si="540"/>
        <v>100.00000000000001</v>
      </c>
      <c r="V958" s="30" t="s">
        <v>1</v>
      </c>
      <c r="W958" s="21"/>
      <c r="X958" s="21"/>
      <c r="Y958" s="22"/>
      <c r="Z958" s="31">
        <f t="shared" ref="Z958:AE958" si="541">SUM(Z950:Z957)</f>
        <v>844</v>
      </c>
      <c r="AA958" s="31">
        <f t="shared" si="541"/>
        <v>617</v>
      </c>
      <c r="AB958" s="51">
        <f t="shared" si="541"/>
        <v>747</v>
      </c>
      <c r="AC958" s="86">
        <f t="shared" si="541"/>
        <v>100.00000000000001</v>
      </c>
      <c r="AD958" s="6">
        <f t="shared" si="541"/>
        <v>99.999999999999986</v>
      </c>
      <c r="AE958" s="6">
        <f t="shared" si="541"/>
        <v>100</v>
      </c>
    </row>
    <row r="959" spans="1:32" ht="15" customHeight="1" x14ac:dyDescent="0.2">
      <c r="B959" s="30" t="s">
        <v>242</v>
      </c>
      <c r="C959" s="21"/>
      <c r="D959" s="21"/>
      <c r="E959" s="22"/>
      <c r="F959" s="31">
        <v>5682.8919084459858</v>
      </c>
      <c r="G959" s="31">
        <v>7056.1692685941644</v>
      </c>
      <c r="H959" s="31">
        <v>3779.2695831255041</v>
      </c>
      <c r="I959" s="31">
        <v>3243.0493223931398</v>
      </c>
      <c r="J959" s="31">
        <v>3059.6492003256053</v>
      </c>
      <c r="K959" s="31">
        <v>6699.1935321257497</v>
      </c>
      <c r="V959" s="30" t="s">
        <v>242</v>
      </c>
      <c r="W959" s="21"/>
      <c r="X959" s="21"/>
      <c r="Y959" s="22"/>
      <c r="Z959" s="31">
        <f>K959</f>
        <v>6699.1935321257497</v>
      </c>
      <c r="AA959" s="31">
        <f>H959</f>
        <v>3779.2695831255041</v>
      </c>
      <c r="AB959" s="31">
        <f>J959</f>
        <v>3059.6492003256053</v>
      </c>
    </row>
    <row r="960" spans="1:32" ht="15" customHeight="1" x14ac:dyDescent="0.2">
      <c r="B960" s="30" t="s">
        <v>315</v>
      </c>
      <c r="C960" s="21"/>
      <c r="D960" s="21"/>
      <c r="E960" s="22"/>
      <c r="F960" s="31">
        <v>4967.3377437131685</v>
      </c>
      <c r="G960" s="31">
        <v>6175.0219993384935</v>
      </c>
      <c r="H960" s="31">
        <v>3450.8297959707556</v>
      </c>
      <c r="I960" s="31">
        <v>3081.6788616333629</v>
      </c>
      <c r="J960" s="31">
        <v>2981.3214229715891</v>
      </c>
      <c r="K960" s="31">
        <v>5841.9186365229525</v>
      </c>
      <c r="V960" s="30" t="s">
        <v>315</v>
      </c>
      <c r="W960" s="21"/>
      <c r="X960" s="21"/>
      <c r="Y960" s="22"/>
      <c r="Z960" s="31">
        <f t="shared" ref="Z960:Z961" si="542">K960</f>
        <v>5841.9186365229525</v>
      </c>
      <c r="AA960" s="31">
        <f>H960</f>
        <v>3450.8297959707556</v>
      </c>
      <c r="AB960" s="31">
        <f>J960</f>
        <v>2981.3214229715891</v>
      </c>
    </row>
    <row r="961" spans="1:41" ht="15" customHeight="1" x14ac:dyDescent="0.2">
      <c r="B961" s="30" t="s">
        <v>370</v>
      </c>
      <c r="C961" s="21"/>
      <c r="D961" s="21"/>
      <c r="E961" s="22"/>
      <c r="F961" s="31">
        <v>4221.685453569512</v>
      </c>
      <c r="G961" s="31">
        <v>5555.5555555555557</v>
      </c>
      <c r="H961" s="31">
        <v>3076.9230769230771</v>
      </c>
      <c r="I961" s="31">
        <v>2971.7945254817214</v>
      </c>
      <c r="J961" s="31">
        <v>2851.008358254735</v>
      </c>
      <c r="K961" s="31">
        <v>5063.0511463844796</v>
      </c>
      <c r="V961" s="30" t="s">
        <v>370</v>
      </c>
      <c r="W961" s="21"/>
      <c r="X961" s="21"/>
      <c r="Y961" s="22"/>
      <c r="Z961" s="31">
        <f t="shared" si="542"/>
        <v>5063.0511463844796</v>
      </c>
      <c r="AA961" s="31">
        <f>H961</f>
        <v>3076.9230769230771</v>
      </c>
      <c r="AB961" s="31">
        <f>J961</f>
        <v>2851.008358254735</v>
      </c>
    </row>
    <row r="962" spans="1:41" ht="13" customHeight="1" x14ac:dyDescent="0.2">
      <c r="B962" s="45"/>
      <c r="C962" s="36"/>
      <c r="D962" s="36"/>
      <c r="E962" s="36"/>
      <c r="F962" s="41"/>
      <c r="I962" s="41"/>
      <c r="K962" s="41"/>
      <c r="M962" s="41"/>
      <c r="P962" s="41"/>
      <c r="Q962" s="41"/>
      <c r="V962" s="45"/>
      <c r="W962" s="36"/>
      <c r="X962" s="36"/>
      <c r="Y962" s="36"/>
      <c r="Z962" s="41"/>
      <c r="AE962" s="41"/>
    </row>
    <row r="963" spans="1:41" ht="15" customHeight="1" x14ac:dyDescent="0.2">
      <c r="A963" s="1" t="s">
        <v>704</v>
      </c>
      <c r="B963" s="15"/>
      <c r="O963" s="65"/>
      <c r="V963" s="15"/>
    </row>
    <row r="964" spans="1:41" ht="13.75" customHeight="1" x14ac:dyDescent="0.2">
      <c r="B964" s="47"/>
      <c r="C964" s="25"/>
      <c r="D964" s="25"/>
      <c r="E964" s="25"/>
      <c r="F964" s="242"/>
      <c r="G964" s="243"/>
      <c r="H964" s="66" t="s">
        <v>2</v>
      </c>
      <c r="I964" s="66"/>
      <c r="J964" s="243"/>
      <c r="K964" s="243"/>
      <c r="L964" s="244"/>
      <c r="M964" s="243"/>
      <c r="N964" s="66" t="s">
        <v>3</v>
      </c>
      <c r="O964" s="66"/>
      <c r="P964" s="243"/>
      <c r="Q964" s="245"/>
      <c r="V964" s="47"/>
      <c r="W964" s="25"/>
      <c r="X964" s="25"/>
      <c r="Y964" s="25"/>
      <c r="Z964" s="60"/>
      <c r="AA964" s="63" t="s">
        <v>2</v>
      </c>
      <c r="AB964" s="66"/>
      <c r="AC964" s="82"/>
      <c r="AD964" s="63" t="s">
        <v>3</v>
      </c>
      <c r="AE964" s="64"/>
    </row>
    <row r="965" spans="1:41" ht="22.75" customHeight="1" x14ac:dyDescent="0.2">
      <c r="B965" s="26"/>
      <c r="E965" s="56"/>
      <c r="F965" s="73" t="s">
        <v>356</v>
      </c>
      <c r="G965" s="73" t="s">
        <v>170</v>
      </c>
      <c r="H965" s="73" t="s">
        <v>171</v>
      </c>
      <c r="I965" s="73" t="s">
        <v>357</v>
      </c>
      <c r="J965" s="78" t="s">
        <v>173</v>
      </c>
      <c r="K965" s="73" t="s">
        <v>500</v>
      </c>
      <c r="L965" s="81" t="s">
        <v>356</v>
      </c>
      <c r="M965" s="73" t="s">
        <v>170</v>
      </c>
      <c r="N965" s="73" t="s">
        <v>171</v>
      </c>
      <c r="O965" s="73" t="s">
        <v>357</v>
      </c>
      <c r="P965" s="73" t="s">
        <v>173</v>
      </c>
      <c r="Q965" s="73" t="s">
        <v>500</v>
      </c>
      <c r="V965" s="26"/>
      <c r="Y965" s="56"/>
      <c r="Z965" s="73" t="s">
        <v>450</v>
      </c>
      <c r="AA965" s="73" t="s">
        <v>171</v>
      </c>
      <c r="AB965" s="78" t="s">
        <v>173</v>
      </c>
      <c r="AC965" s="81" t="s">
        <v>450</v>
      </c>
      <c r="AD965" s="73" t="s">
        <v>171</v>
      </c>
      <c r="AE965" s="73" t="s">
        <v>173</v>
      </c>
    </row>
    <row r="966" spans="1:41" ht="12" customHeight="1" x14ac:dyDescent="0.2">
      <c r="B966" s="27"/>
      <c r="C966" s="28"/>
      <c r="D966" s="28"/>
      <c r="E966" s="57"/>
      <c r="F966" s="29"/>
      <c r="G966" s="29"/>
      <c r="H966" s="29"/>
      <c r="I966" s="29"/>
      <c r="J966" s="49"/>
      <c r="K966" s="29"/>
      <c r="L966" s="83">
        <f t="shared" ref="L966:Q966" si="543">F$13</f>
        <v>1352</v>
      </c>
      <c r="M966" s="2">
        <f t="shared" si="543"/>
        <v>735</v>
      </c>
      <c r="N966" s="2">
        <f t="shared" si="543"/>
        <v>617</v>
      </c>
      <c r="O966" s="2">
        <f t="shared" si="543"/>
        <v>856</v>
      </c>
      <c r="P966" s="2">
        <f t="shared" si="543"/>
        <v>747</v>
      </c>
      <c r="Q966" s="2">
        <f t="shared" si="543"/>
        <v>844</v>
      </c>
      <c r="V966" s="27"/>
      <c r="W966" s="28"/>
      <c r="X966" s="28"/>
      <c r="Y966" s="57"/>
      <c r="Z966" s="29"/>
      <c r="AA966" s="29"/>
      <c r="AB966" s="49"/>
      <c r="AC966" s="83">
        <f>Q966</f>
        <v>844</v>
      </c>
      <c r="AD966" s="2">
        <f>N966</f>
        <v>617</v>
      </c>
      <c r="AE966" s="2">
        <f>P966</f>
        <v>747</v>
      </c>
    </row>
    <row r="967" spans="1:41" ht="15" customHeight="1" x14ac:dyDescent="0.2">
      <c r="B967" s="26" t="s">
        <v>223</v>
      </c>
      <c r="F967" s="7">
        <v>74</v>
      </c>
      <c r="G967" s="7">
        <v>64</v>
      </c>
      <c r="H967" s="7">
        <v>10</v>
      </c>
      <c r="I967" s="7">
        <v>6</v>
      </c>
      <c r="J967" s="79">
        <v>6</v>
      </c>
      <c r="K967" s="7">
        <v>64</v>
      </c>
      <c r="L967" s="84">
        <f>F967/L$966*100</f>
        <v>5.4733727810650894</v>
      </c>
      <c r="M967" s="75">
        <f t="shared" ref="M967:Q977" si="544">G967/M$966*100</f>
        <v>8.7074829931972779</v>
      </c>
      <c r="N967" s="3">
        <f t="shared" si="544"/>
        <v>1.6207455429497568</v>
      </c>
      <c r="O967" s="3">
        <f t="shared" si="544"/>
        <v>0.7009345794392523</v>
      </c>
      <c r="P967" s="3">
        <f t="shared" si="544"/>
        <v>0.80321285140562237</v>
      </c>
      <c r="Q967" s="3">
        <f t="shared" si="544"/>
        <v>7.5829383886255926</v>
      </c>
      <c r="V967" s="26" t="s">
        <v>223</v>
      </c>
      <c r="Z967" s="7">
        <f>K967</f>
        <v>64</v>
      </c>
      <c r="AA967" s="7">
        <f t="shared" ref="AA967:AA977" si="545">H967</f>
        <v>10</v>
      </c>
      <c r="AB967" s="79">
        <f t="shared" ref="AB967:AB977" si="546">J967</f>
        <v>6</v>
      </c>
      <c r="AC967" s="84">
        <f>Q967</f>
        <v>7.5829383886255926</v>
      </c>
      <c r="AD967" s="3">
        <f>N967</f>
        <v>1.6207455429497568</v>
      </c>
      <c r="AE967" s="3">
        <f>P967</f>
        <v>0.80321285140562237</v>
      </c>
      <c r="AK967" s="41"/>
      <c r="AL967" s="41"/>
      <c r="AM967" s="41"/>
      <c r="AN967" s="41"/>
      <c r="AO967" s="41"/>
    </row>
    <row r="968" spans="1:41" ht="15" customHeight="1" x14ac:dyDescent="0.2">
      <c r="B968" s="26" t="s">
        <v>480</v>
      </c>
      <c r="F968" s="8">
        <v>83</v>
      </c>
      <c r="G968" s="8">
        <v>11</v>
      </c>
      <c r="H968" s="8">
        <v>72</v>
      </c>
      <c r="I968" s="8">
        <v>7</v>
      </c>
      <c r="J968" s="50">
        <v>6</v>
      </c>
      <c r="K968" s="8">
        <v>12</v>
      </c>
      <c r="L968" s="85">
        <f t="shared" ref="L968:L977" si="547">F968/L$966*100</f>
        <v>6.1390532544378695</v>
      </c>
      <c r="M968" s="17">
        <f t="shared" si="544"/>
        <v>1.4965986394557822</v>
      </c>
      <c r="N968" s="4">
        <f t="shared" si="544"/>
        <v>11.66936790923825</v>
      </c>
      <c r="O968" s="4">
        <f t="shared" si="544"/>
        <v>0.81775700934579432</v>
      </c>
      <c r="P968" s="4">
        <f t="shared" si="544"/>
        <v>0.80321285140562237</v>
      </c>
      <c r="Q968" s="4">
        <f t="shared" si="544"/>
        <v>1.4218009478672986</v>
      </c>
      <c r="V968" s="26" t="s">
        <v>480</v>
      </c>
      <c r="Z968" s="8">
        <f t="shared" ref="Z968:Z977" si="548">K968</f>
        <v>12</v>
      </c>
      <c r="AA968" s="8">
        <f t="shared" si="545"/>
        <v>72</v>
      </c>
      <c r="AB968" s="50">
        <f t="shared" si="546"/>
        <v>6</v>
      </c>
      <c r="AC968" s="85">
        <f t="shared" ref="AC968:AC977" si="549">Q968</f>
        <v>1.4218009478672986</v>
      </c>
      <c r="AD968" s="4">
        <f t="shared" ref="AD968:AD977" si="550">N968</f>
        <v>11.66936790923825</v>
      </c>
      <c r="AE968" s="4">
        <f t="shared" ref="AE968:AE977" si="551">P968</f>
        <v>0.80321285140562237</v>
      </c>
      <c r="AK968" s="41"/>
      <c r="AL968" s="41"/>
      <c r="AM968" s="41"/>
      <c r="AN968" s="41"/>
      <c r="AO968" s="41"/>
    </row>
    <row r="969" spans="1:41" ht="15" customHeight="1" x14ac:dyDescent="0.2">
      <c r="B969" s="26" t="s">
        <v>224</v>
      </c>
      <c r="F969" s="8">
        <v>223</v>
      </c>
      <c r="G969" s="8">
        <v>40</v>
      </c>
      <c r="H969" s="8">
        <v>183</v>
      </c>
      <c r="I969" s="8">
        <v>87</v>
      </c>
      <c r="J969" s="50">
        <v>82</v>
      </c>
      <c r="K969" s="8">
        <v>45</v>
      </c>
      <c r="L969" s="85">
        <f t="shared" si="547"/>
        <v>16.494082840236686</v>
      </c>
      <c r="M969" s="17">
        <f t="shared" si="544"/>
        <v>5.4421768707482991</v>
      </c>
      <c r="N969" s="4">
        <f t="shared" si="544"/>
        <v>29.659643435980549</v>
      </c>
      <c r="O969" s="4">
        <f t="shared" si="544"/>
        <v>10.163551401869158</v>
      </c>
      <c r="P969" s="4">
        <f t="shared" si="544"/>
        <v>10.977242302543507</v>
      </c>
      <c r="Q969" s="4">
        <f t="shared" si="544"/>
        <v>5.3317535545023702</v>
      </c>
      <c r="V969" s="26" t="s">
        <v>224</v>
      </c>
      <c r="Z969" s="8">
        <f t="shared" si="548"/>
        <v>45</v>
      </c>
      <c r="AA969" s="8">
        <f t="shared" si="545"/>
        <v>183</v>
      </c>
      <c r="AB969" s="50">
        <f t="shared" si="546"/>
        <v>82</v>
      </c>
      <c r="AC969" s="85">
        <f t="shared" si="549"/>
        <v>5.3317535545023702</v>
      </c>
      <c r="AD969" s="4">
        <f t="shared" si="550"/>
        <v>29.659643435980549</v>
      </c>
      <c r="AE969" s="4">
        <f t="shared" si="551"/>
        <v>10.977242302543507</v>
      </c>
      <c r="AK969" s="41"/>
      <c r="AL969" s="41"/>
      <c r="AM969" s="41"/>
      <c r="AN969" s="41"/>
      <c r="AO969" s="41"/>
    </row>
    <row r="970" spans="1:41" ht="15" customHeight="1" x14ac:dyDescent="0.2">
      <c r="B970" s="26" t="s">
        <v>225</v>
      </c>
      <c r="F970" s="8">
        <v>178</v>
      </c>
      <c r="G970" s="8">
        <v>45</v>
      </c>
      <c r="H970" s="8">
        <v>133</v>
      </c>
      <c r="I970" s="8">
        <v>164</v>
      </c>
      <c r="J970" s="50">
        <v>154</v>
      </c>
      <c r="K970" s="8">
        <v>55</v>
      </c>
      <c r="L970" s="85">
        <f t="shared" si="547"/>
        <v>13.165680473372781</v>
      </c>
      <c r="M970" s="17">
        <f t="shared" si="544"/>
        <v>6.1224489795918364</v>
      </c>
      <c r="N970" s="4">
        <f t="shared" si="544"/>
        <v>21.555915721231766</v>
      </c>
      <c r="O970" s="4">
        <f t="shared" si="544"/>
        <v>19.158878504672895</v>
      </c>
      <c r="P970" s="4">
        <f t="shared" si="544"/>
        <v>20.615796519410978</v>
      </c>
      <c r="Q970" s="4">
        <f t="shared" si="544"/>
        <v>6.516587677725119</v>
      </c>
      <c r="V970" s="26" t="s">
        <v>225</v>
      </c>
      <c r="Z970" s="8">
        <f t="shared" si="548"/>
        <v>55</v>
      </c>
      <c r="AA970" s="8">
        <f t="shared" si="545"/>
        <v>133</v>
      </c>
      <c r="AB970" s="50">
        <f t="shared" si="546"/>
        <v>154</v>
      </c>
      <c r="AC970" s="85">
        <f t="shared" si="549"/>
        <v>6.516587677725119</v>
      </c>
      <c r="AD970" s="4">
        <f t="shared" si="550"/>
        <v>21.555915721231766</v>
      </c>
      <c r="AE970" s="4">
        <f t="shared" si="551"/>
        <v>20.615796519410978</v>
      </c>
      <c r="AK970" s="41"/>
      <c r="AL970" s="41"/>
      <c r="AM970" s="41"/>
      <c r="AN970" s="41"/>
      <c r="AO970" s="41"/>
    </row>
    <row r="971" spans="1:41" ht="15" customHeight="1" x14ac:dyDescent="0.2">
      <c r="B971" s="26" t="s">
        <v>226</v>
      </c>
      <c r="F971" s="8">
        <v>152</v>
      </c>
      <c r="G971" s="8">
        <v>72</v>
      </c>
      <c r="H971" s="8">
        <v>80</v>
      </c>
      <c r="I971" s="8">
        <v>160</v>
      </c>
      <c r="J971" s="50">
        <v>144</v>
      </c>
      <c r="K971" s="8">
        <v>88</v>
      </c>
      <c r="L971" s="85">
        <f t="shared" si="547"/>
        <v>11.242603550295858</v>
      </c>
      <c r="M971" s="17">
        <f t="shared" si="544"/>
        <v>9.795918367346939</v>
      </c>
      <c r="N971" s="4">
        <f t="shared" si="544"/>
        <v>12.965964343598054</v>
      </c>
      <c r="O971" s="4">
        <f t="shared" si="544"/>
        <v>18.691588785046729</v>
      </c>
      <c r="P971" s="4">
        <f t="shared" si="544"/>
        <v>19.277108433734941</v>
      </c>
      <c r="Q971" s="4">
        <f t="shared" si="544"/>
        <v>10.42654028436019</v>
      </c>
      <c r="V971" s="26" t="s">
        <v>226</v>
      </c>
      <c r="Z971" s="8">
        <f t="shared" si="548"/>
        <v>88</v>
      </c>
      <c r="AA971" s="8">
        <f t="shared" si="545"/>
        <v>80</v>
      </c>
      <c r="AB971" s="50">
        <f t="shared" si="546"/>
        <v>144</v>
      </c>
      <c r="AC971" s="85">
        <f t="shared" si="549"/>
        <v>10.42654028436019</v>
      </c>
      <c r="AD971" s="4">
        <f t="shared" si="550"/>
        <v>12.965964343598054</v>
      </c>
      <c r="AE971" s="4">
        <f t="shared" si="551"/>
        <v>19.277108433734941</v>
      </c>
      <c r="AK971" s="41"/>
      <c r="AL971" s="41"/>
      <c r="AM971" s="41"/>
      <c r="AN971" s="41"/>
      <c r="AO971" s="41"/>
    </row>
    <row r="972" spans="1:41" ht="15" customHeight="1" x14ac:dyDescent="0.2">
      <c r="B972" s="26" t="s">
        <v>227</v>
      </c>
      <c r="F972" s="8">
        <v>125</v>
      </c>
      <c r="G972" s="8">
        <v>68</v>
      </c>
      <c r="H972" s="8">
        <v>57</v>
      </c>
      <c r="I972" s="8">
        <v>128</v>
      </c>
      <c r="J972" s="50">
        <v>107</v>
      </c>
      <c r="K972" s="8">
        <v>89</v>
      </c>
      <c r="L972" s="85">
        <f t="shared" si="547"/>
        <v>9.2455621301775146</v>
      </c>
      <c r="M972" s="17">
        <f t="shared" si="544"/>
        <v>9.2517006802721085</v>
      </c>
      <c r="N972" s="4">
        <f t="shared" si="544"/>
        <v>9.238249594813615</v>
      </c>
      <c r="O972" s="4">
        <f t="shared" si="544"/>
        <v>14.953271028037381</v>
      </c>
      <c r="P972" s="4">
        <f t="shared" si="544"/>
        <v>14.323962516733602</v>
      </c>
      <c r="Q972" s="4">
        <f t="shared" si="544"/>
        <v>10.545023696682465</v>
      </c>
      <c r="V972" s="26" t="s">
        <v>227</v>
      </c>
      <c r="Z972" s="8">
        <f t="shared" si="548"/>
        <v>89</v>
      </c>
      <c r="AA972" s="8">
        <f t="shared" si="545"/>
        <v>57</v>
      </c>
      <c r="AB972" s="50">
        <f t="shared" si="546"/>
        <v>107</v>
      </c>
      <c r="AC972" s="85">
        <f t="shared" si="549"/>
        <v>10.545023696682465</v>
      </c>
      <c r="AD972" s="4">
        <f t="shared" si="550"/>
        <v>9.238249594813615</v>
      </c>
      <c r="AE972" s="4">
        <f t="shared" si="551"/>
        <v>14.323962516733602</v>
      </c>
      <c r="AK972" s="41"/>
      <c r="AL972" s="41"/>
      <c r="AM972" s="41"/>
      <c r="AN972" s="41"/>
      <c r="AO972" s="41"/>
    </row>
    <row r="973" spans="1:41" ht="15" customHeight="1" x14ac:dyDescent="0.2">
      <c r="B973" s="26" t="s">
        <v>228</v>
      </c>
      <c r="F973" s="8">
        <v>90</v>
      </c>
      <c r="G973" s="8">
        <v>68</v>
      </c>
      <c r="H973" s="8">
        <v>22</v>
      </c>
      <c r="I973" s="8">
        <v>72</v>
      </c>
      <c r="J973" s="50">
        <v>64</v>
      </c>
      <c r="K973" s="8">
        <v>76</v>
      </c>
      <c r="L973" s="85">
        <f t="shared" si="547"/>
        <v>6.6568047337278111</v>
      </c>
      <c r="M973" s="17">
        <f t="shared" si="544"/>
        <v>9.2517006802721085</v>
      </c>
      <c r="N973" s="4">
        <f t="shared" si="544"/>
        <v>3.5656401944894651</v>
      </c>
      <c r="O973" s="4">
        <f t="shared" si="544"/>
        <v>8.4112149532710276</v>
      </c>
      <c r="P973" s="4">
        <f t="shared" si="544"/>
        <v>8.5676037483266398</v>
      </c>
      <c r="Q973" s="4">
        <f t="shared" si="544"/>
        <v>9.0047393364928912</v>
      </c>
      <c r="V973" s="26" t="s">
        <v>228</v>
      </c>
      <c r="Z973" s="8">
        <f t="shared" si="548"/>
        <v>76</v>
      </c>
      <c r="AA973" s="8">
        <f t="shared" si="545"/>
        <v>22</v>
      </c>
      <c r="AB973" s="50">
        <f t="shared" si="546"/>
        <v>64</v>
      </c>
      <c r="AC973" s="85">
        <f t="shared" si="549"/>
        <v>9.0047393364928912</v>
      </c>
      <c r="AD973" s="4">
        <f t="shared" si="550"/>
        <v>3.5656401944894651</v>
      </c>
      <c r="AE973" s="4">
        <f t="shared" si="551"/>
        <v>8.5676037483266398</v>
      </c>
      <c r="AK973" s="41"/>
      <c r="AL973" s="41"/>
      <c r="AM973" s="41"/>
      <c r="AN973" s="41"/>
      <c r="AO973" s="41"/>
    </row>
    <row r="974" spans="1:41" ht="15" customHeight="1" x14ac:dyDescent="0.2">
      <c r="B974" s="26" t="s">
        <v>229</v>
      </c>
      <c r="F974" s="8">
        <v>130</v>
      </c>
      <c r="G974" s="8">
        <v>115</v>
      </c>
      <c r="H974" s="8">
        <v>15</v>
      </c>
      <c r="I974" s="8">
        <v>97</v>
      </c>
      <c r="J974" s="50">
        <v>74</v>
      </c>
      <c r="K974" s="8">
        <v>138</v>
      </c>
      <c r="L974" s="85">
        <f t="shared" si="547"/>
        <v>9.6153846153846168</v>
      </c>
      <c r="M974" s="17">
        <f t="shared" si="544"/>
        <v>15.646258503401361</v>
      </c>
      <c r="N974" s="4">
        <f t="shared" si="544"/>
        <v>2.4311183144246353</v>
      </c>
      <c r="O974" s="4">
        <f t="shared" si="544"/>
        <v>11.33177570093458</v>
      </c>
      <c r="P974" s="4">
        <f t="shared" si="544"/>
        <v>9.9062918340026762</v>
      </c>
      <c r="Q974" s="4">
        <f t="shared" si="544"/>
        <v>16.350710900473935</v>
      </c>
      <c r="V974" s="26" t="s">
        <v>229</v>
      </c>
      <c r="Z974" s="8">
        <f t="shared" si="548"/>
        <v>138</v>
      </c>
      <c r="AA974" s="8">
        <f t="shared" si="545"/>
        <v>15</v>
      </c>
      <c r="AB974" s="50">
        <f t="shared" si="546"/>
        <v>74</v>
      </c>
      <c r="AC974" s="85">
        <f t="shared" si="549"/>
        <v>16.350710900473935</v>
      </c>
      <c r="AD974" s="4">
        <f t="shared" si="550"/>
        <v>2.4311183144246353</v>
      </c>
      <c r="AE974" s="4">
        <f t="shared" si="551"/>
        <v>9.9062918340026762</v>
      </c>
      <c r="AK974" s="41"/>
      <c r="AL974" s="41"/>
      <c r="AM974" s="41"/>
      <c r="AN974" s="41"/>
      <c r="AO974" s="41"/>
    </row>
    <row r="975" spans="1:41" ht="15" customHeight="1" x14ac:dyDescent="0.2">
      <c r="B975" s="26" t="s">
        <v>230</v>
      </c>
      <c r="F975" s="8">
        <v>181</v>
      </c>
      <c r="G975" s="8">
        <v>172</v>
      </c>
      <c r="H975" s="8">
        <v>9</v>
      </c>
      <c r="I975" s="8">
        <v>72</v>
      </c>
      <c r="J975" s="50">
        <v>57</v>
      </c>
      <c r="K975" s="8">
        <v>187</v>
      </c>
      <c r="L975" s="85">
        <f t="shared" si="547"/>
        <v>13.38757396449704</v>
      </c>
      <c r="M975" s="17">
        <f t="shared" si="544"/>
        <v>23.401360544217688</v>
      </c>
      <c r="N975" s="4">
        <f t="shared" si="544"/>
        <v>1.4586709886547813</v>
      </c>
      <c r="O975" s="4">
        <f t="shared" si="544"/>
        <v>8.4112149532710276</v>
      </c>
      <c r="P975" s="4">
        <f t="shared" si="544"/>
        <v>7.6305220883534144</v>
      </c>
      <c r="Q975" s="4">
        <f t="shared" si="544"/>
        <v>22.156398104265403</v>
      </c>
      <c r="V975" s="26" t="s">
        <v>230</v>
      </c>
      <c r="Z975" s="8">
        <f t="shared" si="548"/>
        <v>187</v>
      </c>
      <c r="AA975" s="8">
        <f t="shared" si="545"/>
        <v>9</v>
      </c>
      <c r="AB975" s="50">
        <f t="shared" si="546"/>
        <v>57</v>
      </c>
      <c r="AC975" s="85">
        <f t="shared" si="549"/>
        <v>22.156398104265403</v>
      </c>
      <c r="AD975" s="4">
        <f t="shared" si="550"/>
        <v>1.4586709886547813</v>
      </c>
      <c r="AE975" s="4">
        <f t="shared" si="551"/>
        <v>7.6305220883534144</v>
      </c>
      <c r="AK975" s="41"/>
      <c r="AL975" s="41"/>
      <c r="AM975" s="41"/>
      <c r="AN975" s="41"/>
      <c r="AO975" s="41"/>
    </row>
    <row r="976" spans="1:41" ht="15" customHeight="1" x14ac:dyDescent="0.2">
      <c r="B976" s="26" t="s">
        <v>481</v>
      </c>
      <c r="F976" s="8">
        <v>53</v>
      </c>
      <c r="G976" s="8">
        <v>51</v>
      </c>
      <c r="H976" s="8">
        <v>2</v>
      </c>
      <c r="I976" s="8">
        <v>18</v>
      </c>
      <c r="J976" s="50">
        <v>12</v>
      </c>
      <c r="K976" s="8">
        <v>57</v>
      </c>
      <c r="L976" s="85">
        <f t="shared" si="547"/>
        <v>3.920118343195266</v>
      </c>
      <c r="M976" s="17">
        <f t="shared" si="544"/>
        <v>6.9387755102040813</v>
      </c>
      <c r="N976" s="4">
        <f t="shared" si="544"/>
        <v>0.32414910858995138</v>
      </c>
      <c r="O976" s="4">
        <f t="shared" si="544"/>
        <v>2.1028037383177569</v>
      </c>
      <c r="P976" s="4">
        <f t="shared" si="544"/>
        <v>1.6064257028112447</v>
      </c>
      <c r="Q976" s="4">
        <f t="shared" si="544"/>
        <v>6.7535545023696688</v>
      </c>
      <c r="V976" s="26" t="s">
        <v>481</v>
      </c>
      <c r="Z976" s="8">
        <f t="shared" si="548"/>
        <v>57</v>
      </c>
      <c r="AA976" s="8">
        <f t="shared" si="545"/>
        <v>2</v>
      </c>
      <c r="AB976" s="50">
        <f t="shared" si="546"/>
        <v>12</v>
      </c>
      <c r="AC976" s="85">
        <f t="shared" si="549"/>
        <v>6.7535545023696688</v>
      </c>
      <c r="AD976" s="4">
        <f t="shared" si="550"/>
        <v>0.32414910858995138</v>
      </c>
      <c r="AE976" s="4">
        <f t="shared" si="551"/>
        <v>1.6064257028112447</v>
      </c>
      <c r="AK976" s="41"/>
      <c r="AL976" s="41"/>
      <c r="AM976" s="41"/>
      <c r="AN976" s="41"/>
      <c r="AO976" s="41"/>
    </row>
    <row r="977" spans="1:41" ht="15" customHeight="1" x14ac:dyDescent="0.2">
      <c r="B977" s="26" t="s">
        <v>0</v>
      </c>
      <c r="C977" s="28"/>
      <c r="D977" s="28"/>
      <c r="E977" s="28"/>
      <c r="F977" s="9">
        <v>63</v>
      </c>
      <c r="G977" s="9">
        <v>29</v>
      </c>
      <c r="H977" s="9">
        <v>34</v>
      </c>
      <c r="I977" s="9">
        <v>45</v>
      </c>
      <c r="J977" s="55">
        <v>41</v>
      </c>
      <c r="K977" s="9">
        <v>33</v>
      </c>
      <c r="L977" s="87">
        <f t="shared" si="547"/>
        <v>4.659763313609468</v>
      </c>
      <c r="M977" s="19">
        <f t="shared" si="544"/>
        <v>3.9455782312925165</v>
      </c>
      <c r="N977" s="5">
        <f t="shared" si="544"/>
        <v>5.5105348460291737</v>
      </c>
      <c r="O977" s="5">
        <f t="shared" si="544"/>
        <v>5.2570093457943923</v>
      </c>
      <c r="P977" s="5">
        <f t="shared" si="544"/>
        <v>5.4886211512717535</v>
      </c>
      <c r="Q977" s="5">
        <f t="shared" si="544"/>
        <v>3.9099526066350712</v>
      </c>
      <c r="V977" s="26" t="s">
        <v>0</v>
      </c>
      <c r="W977" s="28"/>
      <c r="X977" s="28"/>
      <c r="Y977" s="28"/>
      <c r="Z977" s="9">
        <f t="shared" si="548"/>
        <v>33</v>
      </c>
      <c r="AA977" s="9">
        <f t="shared" si="545"/>
        <v>34</v>
      </c>
      <c r="AB977" s="55">
        <f t="shared" si="546"/>
        <v>41</v>
      </c>
      <c r="AC977" s="87">
        <f t="shared" si="549"/>
        <v>3.9099526066350712</v>
      </c>
      <c r="AD977" s="5">
        <f t="shared" si="550"/>
        <v>5.5105348460291737</v>
      </c>
      <c r="AE977" s="5">
        <f t="shared" si="551"/>
        <v>5.4886211512717535</v>
      </c>
      <c r="AK977" s="41"/>
      <c r="AL977" s="41"/>
      <c r="AM977" s="41"/>
      <c r="AN977" s="41"/>
      <c r="AO977" s="41"/>
    </row>
    <row r="978" spans="1:41" ht="15" customHeight="1" x14ac:dyDescent="0.2">
      <c r="B978" s="30" t="s">
        <v>1</v>
      </c>
      <c r="C978" s="21"/>
      <c r="D978" s="21"/>
      <c r="E978" s="22"/>
      <c r="F978" s="31">
        <f t="shared" ref="F978:K978" si="552">SUM(F967:F977)</f>
        <v>1352</v>
      </c>
      <c r="G978" s="31">
        <f t="shared" si="552"/>
        <v>735</v>
      </c>
      <c r="H978" s="31">
        <f t="shared" si="552"/>
        <v>617</v>
      </c>
      <c r="I978" s="31">
        <f t="shared" si="552"/>
        <v>856</v>
      </c>
      <c r="J978" s="51">
        <f t="shared" si="552"/>
        <v>747</v>
      </c>
      <c r="K978" s="31">
        <f t="shared" si="552"/>
        <v>844</v>
      </c>
      <c r="L978" s="86">
        <f t="shared" ref="L978:Q978" si="553">SUM(L967:L977)</f>
        <v>100</v>
      </c>
      <c r="M978" s="18">
        <f t="shared" si="553"/>
        <v>100</v>
      </c>
      <c r="N978" s="6">
        <f t="shared" si="553"/>
        <v>100</v>
      </c>
      <c r="O978" s="6">
        <f t="shared" si="553"/>
        <v>100</v>
      </c>
      <c r="P978" s="6">
        <f t="shared" si="553"/>
        <v>100.00000000000001</v>
      </c>
      <c r="Q978" s="6">
        <f t="shared" si="553"/>
        <v>100</v>
      </c>
      <c r="V978" s="30" t="s">
        <v>1</v>
      </c>
      <c r="W978" s="21"/>
      <c r="X978" s="21"/>
      <c r="Y978" s="22"/>
      <c r="Z978" s="31">
        <f t="shared" ref="Z978:AE978" si="554">SUM(Z967:Z977)</f>
        <v>844</v>
      </c>
      <c r="AA978" s="31">
        <f t="shared" si="554"/>
        <v>617</v>
      </c>
      <c r="AB978" s="51">
        <f t="shared" si="554"/>
        <v>747</v>
      </c>
      <c r="AC978" s="86">
        <f t="shared" si="554"/>
        <v>100</v>
      </c>
      <c r="AD978" s="6">
        <f t="shared" si="554"/>
        <v>100</v>
      </c>
      <c r="AE978" s="6">
        <f t="shared" si="554"/>
        <v>100.00000000000001</v>
      </c>
    </row>
    <row r="979" spans="1:41" ht="15" customHeight="1" x14ac:dyDescent="0.2">
      <c r="B979" s="30" t="s">
        <v>632</v>
      </c>
      <c r="C979" s="21"/>
      <c r="D979" s="21"/>
      <c r="E979" s="22"/>
      <c r="F979" s="31">
        <v>65463.99922420481</v>
      </c>
      <c r="G979" s="31">
        <v>82817.089235127482</v>
      </c>
      <c r="H979" s="31">
        <v>44449.794168096058</v>
      </c>
      <c r="I979" s="31">
        <v>65110.036991368681</v>
      </c>
      <c r="J979" s="31">
        <v>62632.577903682723</v>
      </c>
      <c r="K979" s="31">
        <v>82681.263871763251</v>
      </c>
      <c r="V979" s="30" t="s">
        <v>632</v>
      </c>
      <c r="W979" s="21"/>
      <c r="X979" s="21"/>
      <c r="Y979" s="22"/>
      <c r="Z979" s="31">
        <f>K979</f>
        <v>82681.263871763251</v>
      </c>
      <c r="AA979" s="31">
        <f>H979</f>
        <v>44449.794168096058</v>
      </c>
      <c r="AB979" s="31">
        <f>J979</f>
        <v>62632.577903682723</v>
      </c>
      <c r="AK979" s="41"/>
      <c r="AL979" s="41"/>
      <c r="AM979" s="41"/>
      <c r="AN979" s="41"/>
      <c r="AO979" s="41"/>
    </row>
    <row r="980" spans="1:41" ht="15" customHeight="1" x14ac:dyDescent="0.2">
      <c r="B980" s="30" t="s">
        <v>387</v>
      </c>
      <c r="C980" s="21"/>
      <c r="D980" s="21"/>
      <c r="E980" s="22"/>
      <c r="F980" s="31">
        <v>69451.10699588478</v>
      </c>
      <c r="G980" s="31">
        <v>91072.998442367607</v>
      </c>
      <c r="H980" s="31">
        <v>45225.532286212918</v>
      </c>
      <c r="I980" s="31">
        <v>65595.329192546589</v>
      </c>
      <c r="J980" s="31">
        <v>63169.428571428572</v>
      </c>
      <c r="K980" s="31">
        <v>89765.066934404284</v>
      </c>
      <c r="V980" s="30" t="s">
        <v>387</v>
      </c>
      <c r="W980" s="21"/>
      <c r="X980" s="21"/>
      <c r="Y980" s="22"/>
      <c r="Z980" s="31">
        <f>K980</f>
        <v>89765.066934404284</v>
      </c>
      <c r="AA980" s="31">
        <f>H980</f>
        <v>45225.532286212918</v>
      </c>
      <c r="AB980" s="31">
        <f>J980</f>
        <v>63169.428571428572</v>
      </c>
      <c r="AK980" s="41"/>
      <c r="AL980" s="41"/>
      <c r="AM980" s="41"/>
      <c r="AN980" s="41"/>
      <c r="AO980" s="41"/>
    </row>
    <row r="981" spans="1:41" ht="15" customHeight="1" x14ac:dyDescent="0.2">
      <c r="B981" s="30" t="s">
        <v>315</v>
      </c>
      <c r="C981" s="21"/>
      <c r="D981" s="21"/>
      <c r="E981" s="22"/>
      <c r="F981" s="31">
        <v>61319.900947459086</v>
      </c>
      <c r="G981" s="31">
        <v>78604.311320754714</v>
      </c>
      <c r="H981" s="31">
        <v>42807.961904761905</v>
      </c>
      <c r="I981" s="31">
        <v>61869.34336525308</v>
      </c>
      <c r="J981" s="31">
        <v>60098.82075471698</v>
      </c>
      <c r="K981" s="31">
        <v>78281.599179206562</v>
      </c>
      <c r="V981" s="30" t="s">
        <v>315</v>
      </c>
      <c r="W981" s="21"/>
      <c r="X981" s="21"/>
      <c r="Y981" s="22"/>
      <c r="Z981" s="31">
        <f t="shared" ref="Z981:Z983" si="555">K981</f>
        <v>78281.599179206562</v>
      </c>
      <c r="AA981" s="31">
        <f>H981</f>
        <v>42807.961904761905</v>
      </c>
      <c r="AB981" s="31">
        <f>J981</f>
        <v>60098.82075471698</v>
      </c>
      <c r="AK981" s="41"/>
      <c r="AL981" s="41"/>
      <c r="AM981" s="41"/>
      <c r="AN981" s="41"/>
      <c r="AO981" s="41"/>
    </row>
    <row r="982" spans="1:41" ht="15" customHeight="1" x14ac:dyDescent="0.2">
      <c r="B982" s="30" t="s">
        <v>243</v>
      </c>
      <c r="C982" s="21"/>
      <c r="D982" s="21"/>
      <c r="E982" s="22"/>
      <c r="F982" s="31">
        <v>590000</v>
      </c>
      <c r="G982" s="31">
        <v>590000</v>
      </c>
      <c r="H982" s="31">
        <v>359000</v>
      </c>
      <c r="I982" s="31">
        <v>555000</v>
      </c>
      <c r="J982" s="31">
        <v>320000</v>
      </c>
      <c r="K982" s="31">
        <v>590000</v>
      </c>
      <c r="V982" s="30" t="s">
        <v>243</v>
      </c>
      <c r="W982" s="21"/>
      <c r="X982" s="21"/>
      <c r="Y982" s="22"/>
      <c r="Z982" s="31">
        <f t="shared" si="555"/>
        <v>590000</v>
      </c>
      <c r="AA982" s="31">
        <f>H982</f>
        <v>359000</v>
      </c>
      <c r="AB982" s="31">
        <f>J982</f>
        <v>320000</v>
      </c>
      <c r="AK982" s="41"/>
      <c r="AL982" s="41"/>
      <c r="AM982" s="41"/>
      <c r="AN982" s="41"/>
      <c r="AO982" s="41"/>
    </row>
    <row r="983" spans="1:41" ht="15" customHeight="1" x14ac:dyDescent="0.2">
      <c r="B983" s="30" t="s">
        <v>244</v>
      </c>
      <c r="C983" s="21"/>
      <c r="D983" s="21"/>
      <c r="E983" s="22"/>
      <c r="F983" s="31">
        <v>8000</v>
      </c>
      <c r="G983" s="31">
        <v>15833</v>
      </c>
      <c r="H983" s="31">
        <v>8000</v>
      </c>
      <c r="I983" s="31">
        <v>8000</v>
      </c>
      <c r="J983" s="31">
        <v>8000</v>
      </c>
      <c r="K983" s="31">
        <v>15833</v>
      </c>
      <c r="V983" s="30" t="s">
        <v>244</v>
      </c>
      <c r="W983" s="21"/>
      <c r="X983" s="21"/>
      <c r="Y983" s="22"/>
      <c r="Z983" s="31">
        <f t="shared" si="555"/>
        <v>15833</v>
      </c>
      <c r="AA983" s="31">
        <f>H983</f>
        <v>8000</v>
      </c>
      <c r="AB983" s="31">
        <f>J983</f>
        <v>8000</v>
      </c>
      <c r="AK983" s="41"/>
      <c r="AL983" s="41"/>
      <c r="AM983" s="41"/>
      <c r="AN983" s="41"/>
      <c r="AO983" s="41"/>
    </row>
    <row r="984" spans="1:41" ht="12" customHeight="1" x14ac:dyDescent="0.2">
      <c r="B984" s="52" t="s">
        <v>75</v>
      </c>
      <c r="C984" s="36"/>
      <c r="D984" s="36"/>
      <c r="E984" s="36"/>
      <c r="F984" s="70"/>
      <c r="G984" s="70"/>
      <c r="H984" s="70"/>
      <c r="I984" s="71"/>
      <c r="J984" s="70"/>
      <c r="K984" s="70"/>
      <c r="L984" s="70"/>
      <c r="M984" s="37"/>
      <c r="O984" s="70"/>
      <c r="V984" s="52" t="s">
        <v>75</v>
      </c>
      <c r="W984" s="36"/>
      <c r="X984" s="36"/>
      <c r="Y984" s="36"/>
      <c r="Z984" s="70"/>
      <c r="AA984" s="70"/>
      <c r="AB984" s="70"/>
      <c r="AC984" s="70"/>
    </row>
    <row r="985" spans="1:41" ht="8.15" customHeight="1" x14ac:dyDescent="0.2">
      <c r="B985" s="45"/>
      <c r="C985" s="36"/>
      <c r="D985" s="36"/>
      <c r="E985" s="36"/>
      <c r="F985" s="41"/>
      <c r="I985" s="41"/>
      <c r="K985" s="41"/>
      <c r="M985" s="41"/>
      <c r="P985" s="41"/>
      <c r="Q985" s="41"/>
      <c r="V985" s="45"/>
      <c r="W985" s="36"/>
      <c r="X985" s="36"/>
      <c r="Y985" s="36"/>
      <c r="Z985" s="41"/>
      <c r="AE985" s="41"/>
    </row>
    <row r="986" spans="1:41" ht="15" customHeight="1" x14ac:dyDescent="0.2">
      <c r="A986" s="1" t="s">
        <v>705</v>
      </c>
      <c r="B986" s="15"/>
      <c r="V986" s="15"/>
    </row>
    <row r="987" spans="1:41" ht="13.75" customHeight="1" x14ac:dyDescent="0.2">
      <c r="B987" s="47"/>
      <c r="C987" s="25"/>
      <c r="D987" s="25"/>
      <c r="E987" s="25"/>
      <c r="F987" s="242"/>
      <c r="G987" s="243"/>
      <c r="H987" s="66" t="s">
        <v>2</v>
      </c>
      <c r="I987" s="66"/>
      <c r="J987" s="243"/>
      <c r="K987" s="243"/>
      <c r="L987" s="244"/>
      <c r="M987" s="243"/>
      <c r="N987" s="66" t="s">
        <v>3</v>
      </c>
      <c r="O987" s="66"/>
      <c r="P987" s="243"/>
      <c r="Q987" s="245"/>
      <c r="V987" s="47"/>
      <c r="W987" s="25"/>
      <c r="X987" s="25"/>
      <c r="Y987" s="25"/>
      <c r="Z987" s="60"/>
      <c r="AA987" s="63" t="s">
        <v>2</v>
      </c>
      <c r="AB987" s="66"/>
      <c r="AC987" s="82"/>
      <c r="AD987" s="63" t="s">
        <v>3</v>
      </c>
      <c r="AE987" s="64"/>
    </row>
    <row r="988" spans="1:41" ht="22.75" customHeight="1" x14ac:dyDescent="0.2">
      <c r="B988" s="26"/>
      <c r="E988" s="56"/>
      <c r="F988" s="73" t="s">
        <v>356</v>
      </c>
      <c r="G988" s="73" t="s">
        <v>170</v>
      </c>
      <c r="H988" s="73" t="s">
        <v>171</v>
      </c>
      <c r="I988" s="73" t="s">
        <v>357</v>
      </c>
      <c r="J988" s="78" t="s">
        <v>173</v>
      </c>
      <c r="K988" s="73" t="s">
        <v>500</v>
      </c>
      <c r="L988" s="81" t="s">
        <v>356</v>
      </c>
      <c r="M988" s="73" t="s">
        <v>170</v>
      </c>
      <c r="N988" s="73" t="s">
        <v>171</v>
      </c>
      <c r="O988" s="73" t="s">
        <v>357</v>
      </c>
      <c r="P988" s="73" t="s">
        <v>173</v>
      </c>
      <c r="Q988" s="73" t="s">
        <v>500</v>
      </c>
      <c r="V988" s="26"/>
      <c r="Y988" s="56"/>
      <c r="Z988" s="73" t="s">
        <v>450</v>
      </c>
      <c r="AA988" s="73" t="s">
        <v>171</v>
      </c>
      <c r="AB988" s="78" t="s">
        <v>173</v>
      </c>
      <c r="AC988" s="81" t="s">
        <v>450</v>
      </c>
      <c r="AD988" s="73" t="s">
        <v>171</v>
      </c>
      <c r="AE988" s="73" t="s">
        <v>173</v>
      </c>
    </row>
    <row r="989" spans="1:41" ht="12" customHeight="1" x14ac:dyDescent="0.2">
      <c r="B989" s="27"/>
      <c r="C989" s="28"/>
      <c r="D989" s="28"/>
      <c r="E989" s="57"/>
      <c r="F989" s="29"/>
      <c r="G989" s="29"/>
      <c r="H989" s="29"/>
      <c r="I989" s="29"/>
      <c r="J989" s="49"/>
      <c r="K989" s="29"/>
      <c r="L989" s="83">
        <f t="shared" ref="L989:Q989" si="556">F$13</f>
        <v>1352</v>
      </c>
      <c r="M989" s="2">
        <f t="shared" si="556"/>
        <v>735</v>
      </c>
      <c r="N989" s="2">
        <f t="shared" si="556"/>
        <v>617</v>
      </c>
      <c r="O989" s="2">
        <f t="shared" si="556"/>
        <v>856</v>
      </c>
      <c r="P989" s="2">
        <f t="shared" si="556"/>
        <v>747</v>
      </c>
      <c r="Q989" s="2">
        <f t="shared" si="556"/>
        <v>844</v>
      </c>
      <c r="V989" s="27"/>
      <c r="W989" s="28"/>
      <c r="X989" s="28"/>
      <c r="Y989" s="57"/>
      <c r="Z989" s="29"/>
      <c r="AA989" s="29"/>
      <c r="AB989" s="49"/>
      <c r="AC989" s="83">
        <f>Q989</f>
        <v>844</v>
      </c>
      <c r="AD989" s="2">
        <f>N989</f>
        <v>617</v>
      </c>
      <c r="AE989" s="2">
        <f>P989</f>
        <v>747</v>
      </c>
    </row>
    <row r="990" spans="1:41" ht="15" customHeight="1" x14ac:dyDescent="0.2">
      <c r="B990" s="26" t="s">
        <v>223</v>
      </c>
      <c r="F990" s="8">
        <v>835</v>
      </c>
      <c r="G990" s="8">
        <v>480</v>
      </c>
      <c r="H990" s="8">
        <v>355</v>
      </c>
      <c r="I990" s="8">
        <v>234</v>
      </c>
      <c r="J990" s="50">
        <v>195</v>
      </c>
      <c r="K990" s="8">
        <v>519</v>
      </c>
      <c r="L990" s="85">
        <f>F990/L$989*100</f>
        <v>61.760355029585803</v>
      </c>
      <c r="M990" s="17">
        <f t="shared" ref="M990:Q998" si="557">G990/M$989*100</f>
        <v>65.306122448979593</v>
      </c>
      <c r="N990" s="4">
        <f t="shared" si="557"/>
        <v>57.536466774716367</v>
      </c>
      <c r="O990" s="4">
        <f t="shared" si="557"/>
        <v>27.33644859813084</v>
      </c>
      <c r="P990" s="4">
        <f t="shared" si="557"/>
        <v>26.104417670682732</v>
      </c>
      <c r="Q990" s="4">
        <f t="shared" si="557"/>
        <v>61.492890995260666</v>
      </c>
      <c r="V990" s="26" t="s">
        <v>223</v>
      </c>
      <c r="Z990" s="8">
        <f>K990</f>
        <v>519</v>
      </c>
      <c r="AA990" s="8">
        <f t="shared" ref="AA990:AA998" si="558">H990</f>
        <v>355</v>
      </c>
      <c r="AB990" s="50">
        <f t="shared" ref="AB990:AB998" si="559">J990</f>
        <v>195</v>
      </c>
      <c r="AC990" s="85">
        <f>Q990</f>
        <v>61.492890995260666</v>
      </c>
      <c r="AD990" s="4">
        <f>N990</f>
        <v>57.536466774716367</v>
      </c>
      <c r="AE990" s="4">
        <f>P990</f>
        <v>26.104417670682732</v>
      </c>
      <c r="AK990" s="41"/>
      <c r="AL990" s="41"/>
      <c r="AM990" s="41"/>
      <c r="AN990" s="41"/>
      <c r="AO990" s="41"/>
    </row>
    <row r="991" spans="1:41" ht="15" customHeight="1" x14ac:dyDescent="0.2">
      <c r="B991" s="26" t="s">
        <v>249</v>
      </c>
      <c r="F991" s="8">
        <v>88</v>
      </c>
      <c r="G991" s="8">
        <v>16</v>
      </c>
      <c r="H991" s="8">
        <v>72</v>
      </c>
      <c r="I991" s="8">
        <v>135</v>
      </c>
      <c r="J991" s="50">
        <v>126</v>
      </c>
      <c r="K991" s="8">
        <v>25</v>
      </c>
      <c r="L991" s="85">
        <f t="shared" ref="L991:L998" si="560">F991/L$989*100</f>
        <v>6.5088757396449708</v>
      </c>
      <c r="M991" s="17">
        <f t="shared" si="557"/>
        <v>2.1768707482993195</v>
      </c>
      <c r="N991" s="4">
        <f t="shared" si="557"/>
        <v>11.66936790923825</v>
      </c>
      <c r="O991" s="4">
        <f t="shared" si="557"/>
        <v>15.771028037383179</v>
      </c>
      <c r="P991" s="4">
        <f t="shared" si="557"/>
        <v>16.867469879518072</v>
      </c>
      <c r="Q991" s="4">
        <f t="shared" si="557"/>
        <v>2.9620853080568721</v>
      </c>
      <c r="V991" s="26" t="s">
        <v>249</v>
      </c>
      <c r="Z991" s="8">
        <f t="shared" ref="Z991:Z998" si="561">K991</f>
        <v>25</v>
      </c>
      <c r="AA991" s="8">
        <f t="shared" si="558"/>
        <v>72</v>
      </c>
      <c r="AB991" s="50">
        <f t="shared" si="559"/>
        <v>126</v>
      </c>
      <c r="AC991" s="85">
        <f t="shared" ref="AC991:AC998" si="562">Q991</f>
        <v>2.9620853080568721</v>
      </c>
      <c r="AD991" s="4">
        <f t="shared" ref="AD991:AD998" si="563">N991</f>
        <v>11.66936790923825</v>
      </c>
      <c r="AE991" s="4">
        <f t="shared" ref="AE991:AE998" si="564">P991</f>
        <v>16.867469879518072</v>
      </c>
      <c r="AK991" s="41"/>
      <c r="AL991" s="41"/>
      <c r="AM991" s="41"/>
      <c r="AN991" s="41"/>
      <c r="AO991" s="41"/>
    </row>
    <row r="992" spans="1:41" ht="15" customHeight="1" x14ac:dyDescent="0.2">
      <c r="B992" s="26" t="s">
        <v>230</v>
      </c>
      <c r="F992" s="8">
        <v>128</v>
      </c>
      <c r="G992" s="8">
        <v>48</v>
      </c>
      <c r="H992" s="8">
        <v>80</v>
      </c>
      <c r="I992" s="8">
        <v>202</v>
      </c>
      <c r="J992" s="50">
        <v>180</v>
      </c>
      <c r="K992" s="8">
        <v>70</v>
      </c>
      <c r="L992" s="85">
        <f t="shared" si="560"/>
        <v>9.4674556213017755</v>
      </c>
      <c r="M992" s="17">
        <f t="shared" si="557"/>
        <v>6.5306122448979593</v>
      </c>
      <c r="N992" s="4">
        <f t="shared" si="557"/>
        <v>12.965964343598054</v>
      </c>
      <c r="O992" s="4">
        <f t="shared" si="557"/>
        <v>23.598130841121495</v>
      </c>
      <c r="P992" s="4">
        <f t="shared" si="557"/>
        <v>24.096385542168676</v>
      </c>
      <c r="Q992" s="4">
        <f t="shared" si="557"/>
        <v>8.293838862559241</v>
      </c>
      <c r="V992" s="26" t="s">
        <v>230</v>
      </c>
      <c r="Z992" s="8">
        <f t="shared" si="561"/>
        <v>70</v>
      </c>
      <c r="AA992" s="8">
        <f t="shared" si="558"/>
        <v>80</v>
      </c>
      <c r="AB992" s="50">
        <f t="shared" si="559"/>
        <v>180</v>
      </c>
      <c r="AC992" s="85">
        <f t="shared" si="562"/>
        <v>8.293838862559241</v>
      </c>
      <c r="AD992" s="4">
        <f t="shared" si="563"/>
        <v>12.965964343598054</v>
      </c>
      <c r="AE992" s="4">
        <f t="shared" si="564"/>
        <v>24.096385542168676</v>
      </c>
      <c r="AK992" s="41"/>
      <c r="AL992" s="41"/>
      <c r="AM992" s="41"/>
      <c r="AN992" s="41"/>
      <c r="AO992" s="41"/>
    </row>
    <row r="993" spans="1:41" ht="15" customHeight="1" x14ac:dyDescent="0.2">
      <c r="B993" s="26" t="s">
        <v>247</v>
      </c>
      <c r="F993" s="8">
        <v>50</v>
      </c>
      <c r="G993" s="8">
        <v>25</v>
      </c>
      <c r="H993" s="8">
        <v>25</v>
      </c>
      <c r="I993" s="8">
        <v>127</v>
      </c>
      <c r="J993" s="50">
        <v>110</v>
      </c>
      <c r="K993" s="8">
        <v>42</v>
      </c>
      <c r="L993" s="85">
        <f t="shared" si="560"/>
        <v>3.6982248520710059</v>
      </c>
      <c r="M993" s="17">
        <f t="shared" si="557"/>
        <v>3.4013605442176873</v>
      </c>
      <c r="N993" s="4">
        <f t="shared" si="557"/>
        <v>4.0518638573743919</v>
      </c>
      <c r="O993" s="4">
        <f t="shared" si="557"/>
        <v>14.836448598130842</v>
      </c>
      <c r="P993" s="4">
        <f t="shared" si="557"/>
        <v>14.725568942436412</v>
      </c>
      <c r="Q993" s="4">
        <f t="shared" si="557"/>
        <v>4.9763033175355451</v>
      </c>
      <c r="V993" s="26" t="s">
        <v>247</v>
      </c>
      <c r="Z993" s="8">
        <f t="shared" si="561"/>
        <v>42</v>
      </c>
      <c r="AA993" s="8">
        <f t="shared" si="558"/>
        <v>25</v>
      </c>
      <c r="AB993" s="50">
        <f t="shared" si="559"/>
        <v>110</v>
      </c>
      <c r="AC993" s="85">
        <f t="shared" si="562"/>
        <v>4.9763033175355451</v>
      </c>
      <c r="AD993" s="4">
        <f t="shared" si="563"/>
        <v>4.0518638573743919</v>
      </c>
      <c r="AE993" s="4">
        <f t="shared" si="564"/>
        <v>14.725568942436412</v>
      </c>
      <c r="AK993" s="41"/>
      <c r="AL993" s="41"/>
      <c r="AM993" s="41"/>
      <c r="AN993" s="41"/>
      <c r="AO993" s="41"/>
    </row>
    <row r="994" spans="1:41" ht="15" customHeight="1" x14ac:dyDescent="0.2">
      <c r="B994" s="26" t="s">
        <v>265</v>
      </c>
      <c r="F994" s="8">
        <v>46</v>
      </c>
      <c r="G994" s="8">
        <v>21</v>
      </c>
      <c r="H994" s="8">
        <v>25</v>
      </c>
      <c r="I994" s="8">
        <v>59</v>
      </c>
      <c r="J994" s="50">
        <v>50</v>
      </c>
      <c r="K994" s="8">
        <v>30</v>
      </c>
      <c r="L994" s="85">
        <f t="shared" si="560"/>
        <v>3.4023668639053253</v>
      </c>
      <c r="M994" s="17">
        <f t="shared" si="557"/>
        <v>2.8571428571428572</v>
      </c>
      <c r="N994" s="4">
        <f t="shared" si="557"/>
        <v>4.0518638573743919</v>
      </c>
      <c r="O994" s="4">
        <f t="shared" si="557"/>
        <v>6.8925233644859807</v>
      </c>
      <c r="P994" s="4">
        <f t="shared" si="557"/>
        <v>6.6934404283801872</v>
      </c>
      <c r="Q994" s="4">
        <f t="shared" si="557"/>
        <v>3.5545023696682465</v>
      </c>
      <c r="V994" s="26" t="s">
        <v>265</v>
      </c>
      <c r="Z994" s="8">
        <f t="shared" si="561"/>
        <v>30</v>
      </c>
      <c r="AA994" s="8">
        <f t="shared" si="558"/>
        <v>25</v>
      </c>
      <c r="AB994" s="50">
        <f t="shared" si="559"/>
        <v>50</v>
      </c>
      <c r="AC994" s="85">
        <f t="shared" si="562"/>
        <v>3.5545023696682465</v>
      </c>
      <c r="AD994" s="4">
        <f t="shared" si="563"/>
        <v>4.0518638573743919</v>
      </c>
      <c r="AE994" s="4">
        <f t="shared" si="564"/>
        <v>6.6934404283801872</v>
      </c>
      <c r="AK994" s="41"/>
      <c r="AL994" s="41"/>
      <c r="AM994" s="41"/>
      <c r="AN994" s="41"/>
      <c r="AO994" s="41"/>
    </row>
    <row r="995" spans="1:41" ht="15" customHeight="1" x14ac:dyDescent="0.2">
      <c r="B995" s="26" t="s">
        <v>266</v>
      </c>
      <c r="F995" s="8">
        <v>41</v>
      </c>
      <c r="G995" s="8">
        <v>33</v>
      </c>
      <c r="H995" s="8">
        <v>8</v>
      </c>
      <c r="I995" s="8">
        <v>31</v>
      </c>
      <c r="J995" s="50">
        <v>27</v>
      </c>
      <c r="K995" s="8">
        <v>37</v>
      </c>
      <c r="L995" s="85">
        <f t="shared" si="560"/>
        <v>3.0325443786982249</v>
      </c>
      <c r="M995" s="17">
        <f t="shared" si="557"/>
        <v>4.4897959183673466</v>
      </c>
      <c r="N995" s="4">
        <f t="shared" si="557"/>
        <v>1.2965964343598055</v>
      </c>
      <c r="O995" s="4">
        <f t="shared" si="557"/>
        <v>3.6214953271028034</v>
      </c>
      <c r="P995" s="4">
        <f t="shared" si="557"/>
        <v>3.6144578313253009</v>
      </c>
      <c r="Q995" s="4">
        <f t="shared" si="557"/>
        <v>4.3838862559241711</v>
      </c>
      <c r="V995" s="26" t="s">
        <v>266</v>
      </c>
      <c r="Z995" s="8">
        <f t="shared" si="561"/>
        <v>37</v>
      </c>
      <c r="AA995" s="8">
        <f t="shared" si="558"/>
        <v>8</v>
      </c>
      <c r="AB995" s="50">
        <f t="shared" si="559"/>
        <v>27</v>
      </c>
      <c r="AC995" s="85">
        <f t="shared" si="562"/>
        <v>4.3838862559241711</v>
      </c>
      <c r="AD995" s="4">
        <f t="shared" si="563"/>
        <v>1.2965964343598055</v>
      </c>
      <c r="AE995" s="4">
        <f t="shared" si="564"/>
        <v>3.6144578313253009</v>
      </c>
      <c r="AK995" s="41"/>
      <c r="AL995" s="41"/>
      <c r="AM995" s="41"/>
      <c r="AN995" s="41"/>
      <c r="AO995" s="41"/>
    </row>
    <row r="996" spans="1:41" ht="15" customHeight="1" x14ac:dyDescent="0.2">
      <c r="B996" s="26" t="s">
        <v>267</v>
      </c>
      <c r="F996" s="8">
        <v>61</v>
      </c>
      <c r="G996" s="8">
        <v>60</v>
      </c>
      <c r="H996" s="8">
        <v>1</v>
      </c>
      <c r="I996" s="8">
        <v>3</v>
      </c>
      <c r="J996" s="50">
        <v>0</v>
      </c>
      <c r="K996" s="8">
        <v>63</v>
      </c>
      <c r="L996" s="85">
        <f t="shared" si="560"/>
        <v>4.5118343195266277</v>
      </c>
      <c r="M996" s="17">
        <f t="shared" si="557"/>
        <v>8.1632653061224492</v>
      </c>
      <c r="N996" s="4">
        <f t="shared" si="557"/>
        <v>0.16207455429497569</v>
      </c>
      <c r="O996" s="4">
        <f t="shared" si="557"/>
        <v>0.35046728971962615</v>
      </c>
      <c r="P996" s="4">
        <f t="shared" si="557"/>
        <v>0</v>
      </c>
      <c r="Q996" s="4">
        <f t="shared" si="557"/>
        <v>7.4644549763033172</v>
      </c>
      <c r="V996" s="26" t="s">
        <v>267</v>
      </c>
      <c r="Z996" s="8">
        <f t="shared" si="561"/>
        <v>63</v>
      </c>
      <c r="AA996" s="8">
        <f t="shared" si="558"/>
        <v>1</v>
      </c>
      <c r="AB996" s="50">
        <f t="shared" si="559"/>
        <v>0</v>
      </c>
      <c r="AC996" s="85">
        <f t="shared" si="562"/>
        <v>7.4644549763033172</v>
      </c>
      <c r="AD996" s="4">
        <f t="shared" si="563"/>
        <v>0.16207455429497569</v>
      </c>
      <c r="AE996" s="4">
        <f t="shared" si="564"/>
        <v>0</v>
      </c>
      <c r="AK996" s="41"/>
      <c r="AL996" s="41"/>
      <c r="AM996" s="41"/>
      <c r="AN996" s="41"/>
      <c r="AO996" s="41"/>
    </row>
    <row r="997" spans="1:41" ht="15" customHeight="1" x14ac:dyDescent="0.2">
      <c r="B997" s="26" t="s">
        <v>268</v>
      </c>
      <c r="F997" s="8">
        <v>6</v>
      </c>
      <c r="G997" s="8">
        <v>5</v>
      </c>
      <c r="H997" s="8">
        <v>1</v>
      </c>
      <c r="I997" s="8">
        <v>0</v>
      </c>
      <c r="J997" s="50">
        <v>0</v>
      </c>
      <c r="K997" s="8">
        <v>5</v>
      </c>
      <c r="L997" s="85">
        <f t="shared" si="560"/>
        <v>0.4437869822485207</v>
      </c>
      <c r="M997" s="17">
        <f t="shared" si="557"/>
        <v>0.68027210884353739</v>
      </c>
      <c r="N997" s="4">
        <f t="shared" si="557"/>
        <v>0.16207455429497569</v>
      </c>
      <c r="O997" s="4">
        <f t="shared" si="557"/>
        <v>0</v>
      </c>
      <c r="P997" s="4">
        <f t="shared" si="557"/>
        <v>0</v>
      </c>
      <c r="Q997" s="4">
        <f t="shared" si="557"/>
        <v>0.59241706161137442</v>
      </c>
      <c r="V997" s="26" t="s">
        <v>268</v>
      </c>
      <c r="Z997" s="8">
        <f t="shared" si="561"/>
        <v>5</v>
      </c>
      <c r="AA997" s="8">
        <f t="shared" si="558"/>
        <v>1</v>
      </c>
      <c r="AB997" s="50">
        <f t="shared" si="559"/>
        <v>0</v>
      </c>
      <c r="AC997" s="85">
        <f t="shared" si="562"/>
        <v>0.59241706161137442</v>
      </c>
      <c r="AD997" s="4">
        <f t="shared" si="563"/>
        <v>0.16207455429497569</v>
      </c>
      <c r="AE997" s="4">
        <f t="shared" si="564"/>
        <v>0</v>
      </c>
      <c r="AK997" s="41"/>
      <c r="AL997" s="41"/>
      <c r="AM997" s="41"/>
      <c r="AN997" s="41"/>
      <c r="AO997" s="41"/>
    </row>
    <row r="998" spans="1:41" ht="15" customHeight="1" x14ac:dyDescent="0.2">
      <c r="B998" s="26" t="s">
        <v>128</v>
      </c>
      <c r="C998" s="28"/>
      <c r="D998" s="28"/>
      <c r="E998" s="28"/>
      <c r="F998" s="9">
        <v>97</v>
      </c>
      <c r="G998" s="9">
        <v>47</v>
      </c>
      <c r="H998" s="9">
        <v>50</v>
      </c>
      <c r="I998" s="9">
        <v>65</v>
      </c>
      <c r="J998" s="55">
        <v>59</v>
      </c>
      <c r="K998" s="9">
        <v>53</v>
      </c>
      <c r="L998" s="87">
        <f t="shared" si="560"/>
        <v>7.1745562130177518</v>
      </c>
      <c r="M998" s="19">
        <f t="shared" si="557"/>
        <v>6.3945578231292517</v>
      </c>
      <c r="N998" s="5">
        <f t="shared" si="557"/>
        <v>8.1037277147487838</v>
      </c>
      <c r="O998" s="5">
        <f t="shared" si="557"/>
        <v>7.593457943925233</v>
      </c>
      <c r="P998" s="5">
        <f t="shared" si="557"/>
        <v>7.8982597054886208</v>
      </c>
      <c r="Q998" s="5">
        <f t="shared" si="557"/>
        <v>6.2796208530805684</v>
      </c>
      <c r="V998" s="26" t="s">
        <v>0</v>
      </c>
      <c r="W998" s="28"/>
      <c r="X998" s="28"/>
      <c r="Y998" s="28"/>
      <c r="Z998" s="9">
        <f t="shared" si="561"/>
        <v>53</v>
      </c>
      <c r="AA998" s="9">
        <f t="shared" si="558"/>
        <v>50</v>
      </c>
      <c r="AB998" s="55">
        <f t="shared" si="559"/>
        <v>59</v>
      </c>
      <c r="AC998" s="87">
        <f t="shared" si="562"/>
        <v>6.2796208530805684</v>
      </c>
      <c r="AD998" s="5">
        <f t="shared" si="563"/>
        <v>8.1037277147487838</v>
      </c>
      <c r="AE998" s="5">
        <f t="shared" si="564"/>
        <v>7.8982597054886208</v>
      </c>
      <c r="AK998" s="41"/>
      <c r="AL998" s="41"/>
      <c r="AM998" s="41"/>
      <c r="AN998" s="41"/>
      <c r="AO998" s="41"/>
    </row>
    <row r="999" spans="1:41" ht="15" customHeight="1" x14ac:dyDescent="0.2">
      <c r="B999" s="30" t="s">
        <v>1</v>
      </c>
      <c r="C999" s="21"/>
      <c r="D999" s="21"/>
      <c r="E999" s="22"/>
      <c r="F999" s="31">
        <f t="shared" ref="F999:K999" si="565">SUM(F990:F998)</f>
        <v>1352</v>
      </c>
      <c r="G999" s="31">
        <f t="shared" si="565"/>
        <v>735</v>
      </c>
      <c r="H999" s="31">
        <f t="shared" si="565"/>
        <v>617</v>
      </c>
      <c r="I999" s="31">
        <f t="shared" si="565"/>
        <v>856</v>
      </c>
      <c r="J999" s="51">
        <f t="shared" si="565"/>
        <v>747</v>
      </c>
      <c r="K999" s="31">
        <f t="shared" si="565"/>
        <v>844</v>
      </c>
      <c r="L999" s="86">
        <f t="shared" ref="L999:Q999" si="566">SUM(L990:L998)</f>
        <v>100.00000000000001</v>
      </c>
      <c r="M999" s="18">
        <f t="shared" si="566"/>
        <v>100</v>
      </c>
      <c r="N999" s="6">
        <f t="shared" si="566"/>
        <v>99.999999999999986</v>
      </c>
      <c r="O999" s="6">
        <f t="shared" si="566"/>
        <v>100.00000000000001</v>
      </c>
      <c r="P999" s="6">
        <f t="shared" si="566"/>
        <v>100</v>
      </c>
      <c r="Q999" s="6">
        <f t="shared" si="566"/>
        <v>99.999999999999986</v>
      </c>
      <c r="V999" s="30" t="s">
        <v>1</v>
      </c>
      <c r="W999" s="21"/>
      <c r="X999" s="21"/>
      <c r="Y999" s="22"/>
      <c r="Z999" s="31">
        <f t="shared" ref="Z999:AE999" si="567">SUM(Z990:Z998)</f>
        <v>844</v>
      </c>
      <c r="AA999" s="31">
        <f t="shared" si="567"/>
        <v>617</v>
      </c>
      <c r="AB999" s="51">
        <f t="shared" si="567"/>
        <v>747</v>
      </c>
      <c r="AC999" s="86">
        <f t="shared" si="567"/>
        <v>99.999999999999986</v>
      </c>
      <c r="AD999" s="6">
        <f t="shared" si="567"/>
        <v>99.999999999999986</v>
      </c>
      <c r="AE999" s="6">
        <f t="shared" si="567"/>
        <v>100</v>
      </c>
    </row>
    <row r="1000" spans="1:41" ht="15" customHeight="1" x14ac:dyDescent="0.2">
      <c r="B1000" s="30" t="s">
        <v>386</v>
      </c>
      <c r="C1000" s="21"/>
      <c r="D1000" s="21"/>
      <c r="E1000" s="22"/>
      <c r="F1000" s="31">
        <v>79816.547410358573</v>
      </c>
      <c r="G1000" s="31">
        <v>106704.02180232559</v>
      </c>
      <c r="H1000" s="31">
        <v>47191.181657848327</v>
      </c>
      <c r="I1000" s="31">
        <v>101839.84829329963</v>
      </c>
      <c r="J1000" s="31">
        <v>100322.55813953489</v>
      </c>
      <c r="K1000" s="31">
        <v>107390.35018963338</v>
      </c>
      <c r="V1000" s="30" t="s">
        <v>386</v>
      </c>
      <c r="W1000" s="21"/>
      <c r="X1000" s="21"/>
      <c r="Y1000" s="22"/>
      <c r="Z1000" s="31">
        <f>K1000</f>
        <v>107390.35018963338</v>
      </c>
      <c r="AA1000" s="31">
        <f t="shared" ref="AA1000:AA1005" si="568">H1000</f>
        <v>47191.181657848327</v>
      </c>
      <c r="AB1000" s="31">
        <f t="shared" ref="AB1000:AB1005" si="569">J1000</f>
        <v>100322.55813953489</v>
      </c>
      <c r="AK1000" s="41"/>
      <c r="AL1000" s="41"/>
      <c r="AM1000" s="41"/>
      <c r="AN1000" s="41"/>
      <c r="AO1000" s="41"/>
    </row>
    <row r="1001" spans="1:41" ht="15" customHeight="1" x14ac:dyDescent="0.2">
      <c r="B1001" s="30" t="s">
        <v>387</v>
      </c>
      <c r="C1001" s="21"/>
      <c r="D1001" s="21"/>
      <c r="E1001" s="22"/>
      <c r="F1001" s="31">
        <v>238499.44523809524</v>
      </c>
      <c r="G1001" s="31">
        <v>352944.07211538462</v>
      </c>
      <c r="H1001" s="31">
        <v>126214.15094339622</v>
      </c>
      <c r="I1001" s="31">
        <v>144623.55475763016</v>
      </c>
      <c r="J1001" s="31">
        <v>140003.89452332657</v>
      </c>
      <c r="K1001" s="31">
        <v>312300.61397058825</v>
      </c>
      <c r="V1001" s="30" t="s">
        <v>387</v>
      </c>
      <c r="W1001" s="21"/>
      <c r="X1001" s="21"/>
      <c r="Y1001" s="22"/>
      <c r="Z1001" s="31">
        <f t="shared" ref="Z1001:Z1005" si="570">K1001</f>
        <v>312300.61397058825</v>
      </c>
      <c r="AA1001" s="31">
        <f t="shared" si="568"/>
        <v>126214.15094339622</v>
      </c>
      <c r="AB1001" s="31">
        <f t="shared" si="569"/>
        <v>140003.89452332657</v>
      </c>
      <c r="AK1001" s="41"/>
      <c r="AL1001" s="41"/>
      <c r="AM1001" s="41"/>
      <c r="AN1001" s="41"/>
      <c r="AO1001" s="41"/>
    </row>
    <row r="1002" spans="1:41" ht="15" customHeight="1" x14ac:dyDescent="0.2">
      <c r="B1002" s="282" t="s">
        <v>538</v>
      </c>
      <c r="C1002" s="21"/>
      <c r="D1002" s="21"/>
      <c r="E1002" s="22"/>
      <c r="F1002" s="31">
        <v>47417.179487179485</v>
      </c>
      <c r="G1002" s="31">
        <v>72676.398387096779</v>
      </c>
      <c r="H1002" s="31">
        <v>35723.091976516633</v>
      </c>
      <c r="I1002" s="31">
        <v>92823.029453015421</v>
      </c>
      <c r="J1002" s="31">
        <v>93000.677419354834</v>
      </c>
      <c r="K1002" s="31">
        <v>74197.429172510514</v>
      </c>
      <c r="V1002" s="282" t="s">
        <v>538</v>
      </c>
      <c r="W1002" s="21"/>
      <c r="X1002" s="21"/>
      <c r="Y1002" s="22"/>
      <c r="Z1002" s="31">
        <f t="shared" si="570"/>
        <v>74197.429172510514</v>
      </c>
      <c r="AA1002" s="31">
        <f t="shared" si="568"/>
        <v>35723.091976516633</v>
      </c>
      <c r="AB1002" s="31">
        <f t="shared" si="569"/>
        <v>93000.677419354834</v>
      </c>
      <c r="AK1002" s="41"/>
      <c r="AL1002" s="41"/>
      <c r="AM1002" s="41"/>
      <c r="AN1002" s="41"/>
      <c r="AO1002" s="41"/>
    </row>
    <row r="1003" spans="1:41" ht="15" customHeight="1" x14ac:dyDescent="0.2">
      <c r="B1003" s="282" t="s">
        <v>539</v>
      </c>
      <c r="C1003" s="21"/>
      <c r="D1003" s="21"/>
      <c r="E1003" s="22"/>
      <c r="F1003" s="31">
        <v>210930.07142857142</v>
      </c>
      <c r="G1003" s="31">
        <v>327485.99468085106</v>
      </c>
      <c r="H1003" s="31">
        <v>115991.66666666667</v>
      </c>
      <c r="I1003" s="31">
        <v>136849.74155069582</v>
      </c>
      <c r="J1003" s="31">
        <v>134337.1235955056</v>
      </c>
      <c r="K1003" s="31">
        <v>286462.46747967479</v>
      </c>
      <c r="V1003" s="282" t="s">
        <v>539</v>
      </c>
      <c r="W1003" s="21"/>
      <c r="X1003" s="21"/>
      <c r="Y1003" s="22"/>
      <c r="Z1003" s="31">
        <f t="shared" ref="Z1003" si="571">K1003</f>
        <v>286462.46747967479</v>
      </c>
      <c r="AA1003" s="31">
        <f t="shared" ref="AA1003" si="572">H1003</f>
        <v>115991.66666666667</v>
      </c>
      <c r="AB1003" s="31">
        <f t="shared" ref="AB1003" si="573">J1003</f>
        <v>134337.1235955056</v>
      </c>
      <c r="AK1003" s="41"/>
      <c r="AL1003" s="41"/>
      <c r="AM1003" s="41"/>
      <c r="AN1003" s="41"/>
      <c r="AO1003" s="41"/>
    </row>
    <row r="1004" spans="1:41" ht="15" customHeight="1" x14ac:dyDescent="0.2">
      <c r="B1004" s="30" t="s">
        <v>243</v>
      </c>
      <c r="C1004" s="21"/>
      <c r="D1004" s="21"/>
      <c r="E1004" s="22"/>
      <c r="F1004" s="129">
        <v>2040000</v>
      </c>
      <c r="G1004" s="129">
        <v>2040000</v>
      </c>
      <c r="H1004" s="129">
        <v>1077000</v>
      </c>
      <c r="I1004" s="129">
        <v>960000</v>
      </c>
      <c r="J1004" s="129">
        <v>463000</v>
      </c>
      <c r="K1004" s="129">
        <v>2040000</v>
      </c>
      <c r="V1004" s="30" t="s">
        <v>243</v>
      </c>
      <c r="W1004" s="21"/>
      <c r="X1004" s="21"/>
      <c r="Y1004" s="22"/>
      <c r="Z1004" s="129">
        <f t="shared" si="570"/>
        <v>2040000</v>
      </c>
      <c r="AA1004" s="129">
        <f t="shared" si="568"/>
        <v>1077000</v>
      </c>
      <c r="AB1004" s="129">
        <f t="shared" si="569"/>
        <v>463000</v>
      </c>
      <c r="AK1004" s="41"/>
      <c r="AL1004" s="41"/>
      <c r="AM1004" s="41"/>
      <c r="AN1004" s="41"/>
      <c r="AO1004" s="41"/>
    </row>
    <row r="1005" spans="1:41" ht="15" customHeight="1" x14ac:dyDescent="0.2">
      <c r="B1005" s="30" t="s">
        <v>244</v>
      </c>
      <c r="C1005" s="21"/>
      <c r="D1005" s="21"/>
      <c r="E1005" s="22"/>
      <c r="F1005" s="31">
        <v>10000</v>
      </c>
      <c r="G1005" s="31">
        <v>20000</v>
      </c>
      <c r="H1005" s="31">
        <v>10000</v>
      </c>
      <c r="I1005" s="31">
        <v>12000</v>
      </c>
      <c r="J1005" s="31">
        <v>12000</v>
      </c>
      <c r="K1005" s="31">
        <v>20000</v>
      </c>
      <c r="V1005" s="30" t="s">
        <v>244</v>
      </c>
      <c r="W1005" s="21"/>
      <c r="X1005" s="21"/>
      <c r="Y1005" s="22"/>
      <c r="Z1005" s="31">
        <f t="shared" si="570"/>
        <v>20000</v>
      </c>
      <c r="AA1005" s="31">
        <f t="shared" si="568"/>
        <v>10000</v>
      </c>
      <c r="AB1005" s="31">
        <f t="shared" si="569"/>
        <v>12000</v>
      </c>
      <c r="AK1005" s="41"/>
      <c r="AL1005" s="41"/>
      <c r="AM1005" s="41"/>
      <c r="AN1005" s="41"/>
      <c r="AO1005" s="41"/>
    </row>
    <row r="1006" spans="1:41" ht="12" customHeight="1" x14ac:dyDescent="0.2">
      <c r="B1006" s="52" t="s">
        <v>75</v>
      </c>
      <c r="C1006" s="36"/>
      <c r="D1006" s="36"/>
      <c r="E1006" s="36"/>
      <c r="F1006" s="70"/>
      <c r="G1006" s="70"/>
      <c r="H1006" s="70"/>
      <c r="I1006" s="71"/>
      <c r="J1006" s="70"/>
      <c r="K1006" s="70"/>
      <c r="L1006" s="70"/>
      <c r="M1006" s="37"/>
      <c r="O1006" s="70"/>
      <c r="V1006" s="52" t="s">
        <v>75</v>
      </c>
      <c r="W1006" s="36"/>
      <c r="X1006" s="36"/>
      <c r="Y1006" s="36"/>
      <c r="Z1006" s="70"/>
      <c r="AA1006" s="70"/>
      <c r="AB1006" s="70"/>
      <c r="AC1006" s="70"/>
    </row>
    <row r="1007" spans="1:41" ht="15" customHeight="1" x14ac:dyDescent="0.2">
      <c r="B1007" s="45"/>
      <c r="C1007" s="36"/>
      <c r="D1007" s="36"/>
      <c r="E1007" s="36"/>
      <c r="F1007" s="70"/>
      <c r="G1007" s="70"/>
      <c r="H1007" s="70"/>
      <c r="I1007" s="71"/>
      <c r="J1007" s="70"/>
      <c r="K1007" s="70"/>
      <c r="L1007" s="70"/>
      <c r="M1007" s="37"/>
      <c r="O1007" s="70"/>
      <c r="V1007" s="45"/>
      <c r="W1007" s="36"/>
      <c r="X1007" s="36"/>
      <c r="Y1007" s="36"/>
      <c r="Z1007" s="70"/>
      <c r="AA1007" s="70"/>
      <c r="AB1007" s="70"/>
      <c r="AC1007" s="70"/>
    </row>
    <row r="1008" spans="1:41" ht="15" customHeight="1" x14ac:dyDescent="0.2">
      <c r="A1008" s="1" t="s">
        <v>706</v>
      </c>
      <c r="B1008" s="15"/>
      <c r="V1008" s="15"/>
    </row>
    <row r="1009" spans="2:41" ht="13.75" customHeight="1" x14ac:dyDescent="0.2">
      <c r="B1009" s="47"/>
      <c r="C1009" s="25"/>
      <c r="D1009" s="25"/>
      <c r="E1009" s="25"/>
      <c r="F1009" s="242"/>
      <c r="G1009" s="243"/>
      <c r="H1009" s="66" t="s">
        <v>2</v>
      </c>
      <c r="I1009" s="66"/>
      <c r="J1009" s="243"/>
      <c r="K1009" s="243"/>
      <c r="L1009" s="244"/>
      <c r="M1009" s="243"/>
      <c r="N1009" s="66" t="s">
        <v>3</v>
      </c>
      <c r="O1009" s="66"/>
      <c r="P1009" s="243"/>
      <c r="Q1009" s="245"/>
      <c r="V1009" s="47"/>
      <c r="W1009" s="25"/>
      <c r="X1009" s="25"/>
      <c r="Y1009" s="25"/>
      <c r="Z1009" s="60"/>
      <c r="AA1009" s="63" t="s">
        <v>2</v>
      </c>
      <c r="AB1009" s="66"/>
      <c r="AC1009" s="82"/>
      <c r="AD1009" s="63" t="s">
        <v>3</v>
      </c>
      <c r="AE1009" s="64"/>
    </row>
    <row r="1010" spans="2:41" ht="22.75" customHeight="1" x14ac:dyDescent="0.2">
      <c r="B1010" s="26"/>
      <c r="E1010" s="56"/>
      <c r="F1010" s="73" t="s">
        <v>356</v>
      </c>
      <c r="G1010" s="73" t="s">
        <v>170</v>
      </c>
      <c r="H1010" s="73" t="s">
        <v>171</v>
      </c>
      <c r="I1010" s="73" t="s">
        <v>357</v>
      </c>
      <c r="J1010" s="78" t="s">
        <v>173</v>
      </c>
      <c r="K1010" s="73" t="s">
        <v>500</v>
      </c>
      <c r="L1010" s="81" t="s">
        <v>356</v>
      </c>
      <c r="M1010" s="73" t="s">
        <v>170</v>
      </c>
      <c r="N1010" s="73" t="s">
        <v>171</v>
      </c>
      <c r="O1010" s="73" t="s">
        <v>357</v>
      </c>
      <c r="P1010" s="73" t="s">
        <v>173</v>
      </c>
      <c r="Q1010" s="73" t="s">
        <v>500</v>
      </c>
      <c r="V1010" s="26"/>
      <c r="Y1010" s="56"/>
      <c r="Z1010" s="73" t="s">
        <v>450</v>
      </c>
      <c r="AA1010" s="73" t="s">
        <v>171</v>
      </c>
      <c r="AB1010" s="78" t="s">
        <v>173</v>
      </c>
      <c r="AC1010" s="81" t="s">
        <v>450</v>
      </c>
      <c r="AD1010" s="73" t="s">
        <v>171</v>
      </c>
      <c r="AE1010" s="73" t="s">
        <v>173</v>
      </c>
    </row>
    <row r="1011" spans="2:41" ht="12" customHeight="1" x14ac:dyDescent="0.2">
      <c r="B1011" s="27"/>
      <c r="C1011" s="28"/>
      <c r="D1011" s="28"/>
      <c r="E1011" s="57"/>
      <c r="F1011" s="29"/>
      <c r="G1011" s="29"/>
      <c r="H1011" s="29"/>
      <c r="I1011" s="29"/>
      <c r="J1011" s="49"/>
      <c r="K1011" s="29"/>
      <c r="L1011" s="83">
        <f t="shared" ref="L1011:Q1011" si="574">F$13</f>
        <v>1352</v>
      </c>
      <c r="M1011" s="2">
        <f t="shared" si="574"/>
        <v>735</v>
      </c>
      <c r="N1011" s="2">
        <f t="shared" si="574"/>
        <v>617</v>
      </c>
      <c r="O1011" s="2">
        <f t="shared" si="574"/>
        <v>856</v>
      </c>
      <c r="P1011" s="2">
        <f t="shared" si="574"/>
        <v>747</v>
      </c>
      <c r="Q1011" s="2">
        <f t="shared" si="574"/>
        <v>844</v>
      </c>
      <c r="V1011" s="27"/>
      <c r="W1011" s="28"/>
      <c r="X1011" s="28"/>
      <c r="Y1011" s="57"/>
      <c r="Z1011" s="29"/>
      <c r="AA1011" s="29"/>
      <c r="AB1011" s="49"/>
      <c r="AC1011" s="83">
        <f>Q1011</f>
        <v>844</v>
      </c>
      <c r="AD1011" s="2">
        <f>N1011</f>
        <v>617</v>
      </c>
      <c r="AE1011" s="2">
        <f>P1011</f>
        <v>747</v>
      </c>
    </row>
    <row r="1012" spans="2:41" ht="15" customHeight="1" x14ac:dyDescent="0.2">
      <c r="B1012" s="26" t="s">
        <v>223</v>
      </c>
      <c r="F1012" s="8">
        <v>794</v>
      </c>
      <c r="G1012" s="8">
        <v>372</v>
      </c>
      <c r="H1012" s="8">
        <v>422</v>
      </c>
      <c r="I1012" s="8">
        <v>650</v>
      </c>
      <c r="J1012" s="50">
        <v>567</v>
      </c>
      <c r="K1012" s="8">
        <v>455</v>
      </c>
      <c r="L1012" s="85">
        <f>F1012/L$1011*100</f>
        <v>58.727810650887569</v>
      </c>
      <c r="M1012" s="17">
        <f t="shared" ref="M1012:Q1017" si="575">G1012/M$1011*100</f>
        <v>50.612244897959179</v>
      </c>
      <c r="N1012" s="4">
        <f t="shared" si="575"/>
        <v>68.395461912479732</v>
      </c>
      <c r="O1012" s="4">
        <f t="shared" si="575"/>
        <v>75.934579439252332</v>
      </c>
      <c r="P1012" s="4">
        <f t="shared" si="575"/>
        <v>75.903614457831324</v>
      </c>
      <c r="Q1012" s="4">
        <f t="shared" si="575"/>
        <v>53.909952606635073</v>
      </c>
      <c r="V1012" s="26" t="s">
        <v>223</v>
      </c>
      <c r="Z1012" s="8">
        <f>K1012</f>
        <v>455</v>
      </c>
      <c r="AA1012" s="8">
        <f t="shared" ref="AA1012:AA1017" si="576">H1012</f>
        <v>422</v>
      </c>
      <c r="AB1012" s="50">
        <f t="shared" ref="AB1012:AB1017" si="577">J1012</f>
        <v>567</v>
      </c>
      <c r="AC1012" s="85">
        <f>Q1012</f>
        <v>53.909952606635073</v>
      </c>
      <c r="AD1012" s="4">
        <f>N1012</f>
        <v>68.395461912479732</v>
      </c>
      <c r="AE1012" s="4">
        <f>P1012</f>
        <v>75.903614457831324</v>
      </c>
      <c r="AK1012" s="41"/>
      <c r="AL1012" s="41"/>
      <c r="AM1012" s="41"/>
      <c r="AN1012" s="41"/>
      <c r="AO1012" s="41"/>
    </row>
    <row r="1013" spans="2:41" ht="15" customHeight="1" x14ac:dyDescent="0.2">
      <c r="B1013" s="26" t="s">
        <v>383</v>
      </c>
      <c r="F1013" s="8">
        <v>45</v>
      </c>
      <c r="G1013" s="8">
        <v>21</v>
      </c>
      <c r="H1013" s="8">
        <v>24</v>
      </c>
      <c r="I1013" s="8">
        <v>20</v>
      </c>
      <c r="J1013" s="50">
        <v>20</v>
      </c>
      <c r="K1013" s="8">
        <v>21</v>
      </c>
      <c r="L1013" s="85">
        <f t="shared" ref="L1013:L1017" si="578">F1013/L$1011*100</f>
        <v>3.3284023668639056</v>
      </c>
      <c r="M1013" s="17">
        <f t="shared" si="575"/>
        <v>2.8571428571428572</v>
      </c>
      <c r="N1013" s="4">
        <f t="shared" si="575"/>
        <v>3.8897893030794171</v>
      </c>
      <c r="O1013" s="4">
        <f t="shared" si="575"/>
        <v>2.3364485981308412</v>
      </c>
      <c r="P1013" s="4">
        <f t="shared" si="575"/>
        <v>2.677376171352075</v>
      </c>
      <c r="Q1013" s="4">
        <f t="shared" si="575"/>
        <v>2.4881516587677726</v>
      </c>
      <c r="V1013" s="26" t="s">
        <v>383</v>
      </c>
      <c r="Z1013" s="8">
        <f t="shared" ref="Z1013:Z1017" si="579">K1013</f>
        <v>21</v>
      </c>
      <c r="AA1013" s="8">
        <f t="shared" si="576"/>
        <v>24</v>
      </c>
      <c r="AB1013" s="50">
        <f t="shared" si="577"/>
        <v>20</v>
      </c>
      <c r="AC1013" s="85">
        <f t="shared" ref="AC1013:AC1017" si="580">Q1013</f>
        <v>2.4881516587677726</v>
      </c>
      <c r="AD1013" s="4">
        <f t="shared" ref="AD1013:AD1017" si="581">N1013</f>
        <v>3.8897893030794171</v>
      </c>
      <c r="AE1013" s="4">
        <f t="shared" ref="AE1013:AE1017" si="582">P1013</f>
        <v>2.677376171352075</v>
      </c>
      <c r="AK1013" s="41"/>
      <c r="AL1013" s="41"/>
      <c r="AM1013" s="41"/>
      <c r="AN1013" s="41"/>
      <c r="AO1013" s="41"/>
    </row>
    <row r="1014" spans="2:41" ht="15" customHeight="1" x14ac:dyDescent="0.2">
      <c r="B1014" s="26" t="s">
        <v>479</v>
      </c>
      <c r="F1014" s="8">
        <v>84</v>
      </c>
      <c r="G1014" s="8">
        <v>76</v>
      </c>
      <c r="H1014" s="8">
        <v>8</v>
      </c>
      <c r="I1014" s="8">
        <v>3</v>
      </c>
      <c r="J1014" s="50">
        <v>1</v>
      </c>
      <c r="K1014" s="8">
        <v>78</v>
      </c>
      <c r="L1014" s="85">
        <f t="shared" si="578"/>
        <v>6.2130177514792901</v>
      </c>
      <c r="M1014" s="17">
        <f t="shared" si="575"/>
        <v>10.340136054421768</v>
      </c>
      <c r="N1014" s="4">
        <f t="shared" si="575"/>
        <v>1.2965964343598055</v>
      </c>
      <c r="O1014" s="4">
        <f t="shared" si="575"/>
        <v>0.35046728971962615</v>
      </c>
      <c r="P1014" s="4">
        <f t="shared" si="575"/>
        <v>0.13386880856760375</v>
      </c>
      <c r="Q1014" s="4">
        <f t="shared" si="575"/>
        <v>9.24170616113744</v>
      </c>
      <c r="V1014" s="26" t="s">
        <v>479</v>
      </c>
      <c r="Z1014" s="8">
        <f t="shared" si="579"/>
        <v>78</v>
      </c>
      <c r="AA1014" s="8">
        <f t="shared" si="576"/>
        <v>8</v>
      </c>
      <c r="AB1014" s="50">
        <f t="shared" si="577"/>
        <v>1</v>
      </c>
      <c r="AC1014" s="85">
        <f t="shared" si="580"/>
        <v>9.24170616113744</v>
      </c>
      <c r="AD1014" s="4">
        <f t="shared" si="581"/>
        <v>1.2965964343598055</v>
      </c>
      <c r="AE1014" s="4">
        <f t="shared" si="582"/>
        <v>0.13386880856760375</v>
      </c>
      <c r="AK1014" s="41"/>
      <c r="AL1014" s="41"/>
      <c r="AM1014" s="41"/>
      <c r="AN1014" s="41"/>
      <c r="AO1014" s="41"/>
    </row>
    <row r="1015" spans="2:41" ht="15" customHeight="1" x14ac:dyDescent="0.2">
      <c r="B1015" s="26" t="s">
        <v>385</v>
      </c>
      <c r="F1015" s="8">
        <v>55</v>
      </c>
      <c r="G1015" s="8">
        <v>42</v>
      </c>
      <c r="H1015" s="8">
        <v>13</v>
      </c>
      <c r="I1015" s="8">
        <v>1</v>
      </c>
      <c r="J1015" s="50">
        <v>0</v>
      </c>
      <c r="K1015" s="8">
        <v>43</v>
      </c>
      <c r="L1015" s="85">
        <f t="shared" si="578"/>
        <v>4.0680473372781067</v>
      </c>
      <c r="M1015" s="17">
        <f t="shared" si="575"/>
        <v>5.7142857142857144</v>
      </c>
      <c r="N1015" s="4">
        <f t="shared" si="575"/>
        <v>2.1069692058346838</v>
      </c>
      <c r="O1015" s="4">
        <f t="shared" si="575"/>
        <v>0.11682242990654204</v>
      </c>
      <c r="P1015" s="4">
        <f t="shared" si="575"/>
        <v>0</v>
      </c>
      <c r="Q1015" s="4">
        <f t="shared" si="575"/>
        <v>5.0947867298578196</v>
      </c>
      <c r="V1015" s="26" t="s">
        <v>385</v>
      </c>
      <c r="Z1015" s="8">
        <f t="shared" si="579"/>
        <v>43</v>
      </c>
      <c r="AA1015" s="8">
        <f t="shared" si="576"/>
        <v>13</v>
      </c>
      <c r="AB1015" s="50">
        <f t="shared" si="577"/>
        <v>0</v>
      </c>
      <c r="AC1015" s="85">
        <f t="shared" si="580"/>
        <v>5.0947867298578196</v>
      </c>
      <c r="AD1015" s="4">
        <f t="shared" si="581"/>
        <v>2.1069692058346838</v>
      </c>
      <c r="AE1015" s="4">
        <f t="shared" si="582"/>
        <v>0</v>
      </c>
      <c r="AK1015" s="41"/>
      <c r="AL1015" s="41"/>
      <c r="AM1015" s="41"/>
      <c r="AN1015" s="41"/>
      <c r="AO1015" s="41"/>
    </row>
    <row r="1016" spans="2:41" ht="15" customHeight="1" x14ac:dyDescent="0.2">
      <c r="B1016" s="26" t="s">
        <v>384</v>
      </c>
      <c r="F1016" s="8">
        <v>72</v>
      </c>
      <c r="G1016" s="8">
        <v>64</v>
      </c>
      <c r="H1016" s="8">
        <v>8</v>
      </c>
      <c r="I1016" s="8">
        <v>2</v>
      </c>
      <c r="J1016" s="50">
        <v>2</v>
      </c>
      <c r="K1016" s="8">
        <v>64</v>
      </c>
      <c r="L1016" s="85">
        <f t="shared" si="578"/>
        <v>5.3254437869822491</v>
      </c>
      <c r="M1016" s="17">
        <f t="shared" si="575"/>
        <v>8.7074829931972779</v>
      </c>
      <c r="N1016" s="4">
        <f t="shared" si="575"/>
        <v>1.2965964343598055</v>
      </c>
      <c r="O1016" s="4">
        <f t="shared" si="575"/>
        <v>0.23364485981308408</v>
      </c>
      <c r="P1016" s="4">
        <f t="shared" si="575"/>
        <v>0.2677376171352075</v>
      </c>
      <c r="Q1016" s="4">
        <f t="shared" si="575"/>
        <v>7.5829383886255926</v>
      </c>
      <c r="V1016" s="26" t="s">
        <v>384</v>
      </c>
      <c r="Z1016" s="8">
        <f t="shared" si="579"/>
        <v>64</v>
      </c>
      <c r="AA1016" s="8">
        <f t="shared" si="576"/>
        <v>8</v>
      </c>
      <c r="AB1016" s="50">
        <f t="shared" si="577"/>
        <v>2</v>
      </c>
      <c r="AC1016" s="85">
        <f t="shared" si="580"/>
        <v>7.5829383886255926</v>
      </c>
      <c r="AD1016" s="4">
        <f t="shared" si="581"/>
        <v>1.2965964343598055</v>
      </c>
      <c r="AE1016" s="4">
        <f t="shared" si="582"/>
        <v>0.2677376171352075</v>
      </c>
      <c r="AK1016" s="41"/>
      <c r="AL1016" s="41"/>
      <c r="AM1016" s="41"/>
      <c r="AN1016" s="41"/>
      <c r="AO1016" s="41"/>
    </row>
    <row r="1017" spans="2:41" ht="15" customHeight="1" x14ac:dyDescent="0.2">
      <c r="B1017" s="26" t="s">
        <v>128</v>
      </c>
      <c r="C1017" s="28"/>
      <c r="D1017" s="28"/>
      <c r="E1017" s="28"/>
      <c r="F1017" s="9">
        <v>302</v>
      </c>
      <c r="G1017" s="9">
        <v>160</v>
      </c>
      <c r="H1017" s="9">
        <v>142</v>
      </c>
      <c r="I1017" s="9">
        <v>180</v>
      </c>
      <c r="J1017" s="55">
        <v>157</v>
      </c>
      <c r="K1017" s="9">
        <v>183</v>
      </c>
      <c r="L1017" s="87">
        <f t="shared" si="578"/>
        <v>22.337278106508876</v>
      </c>
      <c r="M1017" s="19">
        <f t="shared" si="575"/>
        <v>21.768707482993197</v>
      </c>
      <c r="N1017" s="5">
        <f t="shared" si="575"/>
        <v>23.014586709886547</v>
      </c>
      <c r="O1017" s="5">
        <f t="shared" si="575"/>
        <v>21.028037383177569</v>
      </c>
      <c r="P1017" s="5">
        <f t="shared" si="575"/>
        <v>21.01740294511379</v>
      </c>
      <c r="Q1017" s="5">
        <f t="shared" si="575"/>
        <v>21.682464454976301</v>
      </c>
      <c r="V1017" s="26" t="s">
        <v>0</v>
      </c>
      <c r="W1017" s="28"/>
      <c r="X1017" s="28"/>
      <c r="Y1017" s="28"/>
      <c r="Z1017" s="9">
        <f t="shared" si="579"/>
        <v>183</v>
      </c>
      <c r="AA1017" s="9">
        <f t="shared" si="576"/>
        <v>142</v>
      </c>
      <c r="AB1017" s="55">
        <f t="shared" si="577"/>
        <v>157</v>
      </c>
      <c r="AC1017" s="87">
        <f t="shared" si="580"/>
        <v>21.682464454976301</v>
      </c>
      <c r="AD1017" s="5">
        <f t="shared" si="581"/>
        <v>23.014586709886547</v>
      </c>
      <c r="AE1017" s="5">
        <f t="shared" si="582"/>
        <v>21.01740294511379</v>
      </c>
      <c r="AK1017" s="41"/>
      <c r="AL1017" s="41"/>
      <c r="AM1017" s="41"/>
      <c r="AN1017" s="41"/>
      <c r="AO1017" s="41"/>
    </row>
    <row r="1018" spans="2:41" ht="15" customHeight="1" x14ac:dyDescent="0.2">
      <c r="B1018" s="30" t="s">
        <v>1</v>
      </c>
      <c r="C1018" s="21"/>
      <c r="D1018" s="21"/>
      <c r="E1018" s="22"/>
      <c r="F1018" s="31">
        <f t="shared" ref="F1018:K1018" si="583">SUM(F1012:F1017)</f>
        <v>1352</v>
      </c>
      <c r="G1018" s="31">
        <f t="shared" si="583"/>
        <v>735</v>
      </c>
      <c r="H1018" s="31">
        <f t="shared" si="583"/>
        <v>617</v>
      </c>
      <c r="I1018" s="31">
        <f t="shared" si="583"/>
        <v>856</v>
      </c>
      <c r="J1018" s="51">
        <f t="shared" si="583"/>
        <v>747</v>
      </c>
      <c r="K1018" s="31">
        <f t="shared" si="583"/>
        <v>844</v>
      </c>
      <c r="L1018" s="86">
        <f t="shared" ref="L1018:Q1018" si="584">SUM(L1012:L1017)</f>
        <v>99.999999999999986</v>
      </c>
      <c r="M1018" s="18">
        <f t="shared" si="584"/>
        <v>99.999999999999986</v>
      </c>
      <c r="N1018" s="6">
        <f t="shared" si="584"/>
        <v>99.999999999999972</v>
      </c>
      <c r="O1018" s="6">
        <f t="shared" si="584"/>
        <v>100</v>
      </c>
      <c r="P1018" s="6">
        <f t="shared" si="584"/>
        <v>100</v>
      </c>
      <c r="Q1018" s="6">
        <f t="shared" si="584"/>
        <v>99.999999999999986</v>
      </c>
      <c r="V1018" s="30" t="s">
        <v>1</v>
      </c>
      <c r="W1018" s="21"/>
      <c r="X1018" s="21"/>
      <c r="Y1018" s="22"/>
      <c r="Z1018" s="31">
        <f t="shared" ref="Z1018:AE1018" si="585">SUM(Z1012:Z1017)</f>
        <v>844</v>
      </c>
      <c r="AA1018" s="31">
        <f t="shared" si="585"/>
        <v>617</v>
      </c>
      <c r="AB1018" s="51">
        <f t="shared" si="585"/>
        <v>747</v>
      </c>
      <c r="AC1018" s="86">
        <f t="shared" si="585"/>
        <v>99.999999999999986</v>
      </c>
      <c r="AD1018" s="6">
        <f t="shared" si="585"/>
        <v>99.999999999999972</v>
      </c>
      <c r="AE1018" s="6">
        <f t="shared" si="585"/>
        <v>100</v>
      </c>
    </row>
    <row r="1019" spans="2:41" ht="15" customHeight="1" x14ac:dyDescent="0.2">
      <c r="B1019" s="30" t="s">
        <v>386</v>
      </c>
      <c r="C1019" s="21"/>
      <c r="D1019" s="21"/>
      <c r="E1019" s="22"/>
      <c r="F1019" s="129">
        <v>2323610.3533333335</v>
      </c>
      <c r="G1019" s="129">
        <v>3674461.5008695652</v>
      </c>
      <c r="H1019" s="129">
        <v>688369.49052631576</v>
      </c>
      <c r="I1019" s="129">
        <v>143820.56213017751</v>
      </c>
      <c r="J1019" s="129">
        <v>141292.71186440677</v>
      </c>
      <c r="K1019" s="129">
        <v>3217360.6096822997</v>
      </c>
      <c r="V1019" s="30" t="s">
        <v>386</v>
      </c>
      <c r="W1019" s="21"/>
      <c r="X1019" s="21"/>
      <c r="Y1019" s="22"/>
      <c r="Z1019" s="129">
        <f>K1019</f>
        <v>3217360.6096822997</v>
      </c>
      <c r="AA1019" s="129">
        <f t="shared" ref="AA1019:AA1024" si="586">H1019</f>
        <v>688369.49052631576</v>
      </c>
      <c r="AB1019" s="129">
        <f t="shared" ref="AB1019:AB1024" si="587">J1019</f>
        <v>141292.71186440677</v>
      </c>
      <c r="AK1019" s="41"/>
      <c r="AL1019" s="41"/>
      <c r="AM1019" s="41"/>
      <c r="AN1019" s="41"/>
      <c r="AO1019" s="41"/>
    </row>
    <row r="1020" spans="2:41" ht="15" customHeight="1" x14ac:dyDescent="0.2">
      <c r="B1020" s="30" t="s">
        <v>387</v>
      </c>
      <c r="C1020" s="21"/>
      <c r="D1020" s="21"/>
      <c r="E1020" s="22"/>
      <c r="F1020" s="129">
        <v>9530433.08984375</v>
      </c>
      <c r="G1020" s="129">
        <v>10407957.45320197</v>
      </c>
      <c r="H1020" s="129">
        <v>6169349.2075471701</v>
      </c>
      <c r="I1020" s="129">
        <v>3739334.6153846155</v>
      </c>
      <c r="J1020" s="129">
        <v>3624465.2173913042</v>
      </c>
      <c r="K1020" s="129">
        <v>10323666.810679611</v>
      </c>
      <c r="V1020" s="30" t="s">
        <v>387</v>
      </c>
      <c r="W1020" s="21"/>
      <c r="X1020" s="21"/>
      <c r="Y1020" s="22"/>
      <c r="Z1020" s="129">
        <f t="shared" ref="Z1020:Z1024" si="588">K1020</f>
        <v>10323666.810679611</v>
      </c>
      <c r="AA1020" s="129">
        <f t="shared" si="586"/>
        <v>6169349.2075471701</v>
      </c>
      <c r="AB1020" s="129">
        <f t="shared" si="587"/>
        <v>3624465.2173913042</v>
      </c>
      <c r="AK1020" s="41"/>
      <c r="AL1020" s="41"/>
      <c r="AM1020" s="41"/>
      <c r="AN1020" s="41"/>
      <c r="AO1020" s="41"/>
    </row>
    <row r="1021" spans="2:41" ht="15" customHeight="1" x14ac:dyDescent="0.2">
      <c r="B1021" s="282" t="s">
        <v>538</v>
      </c>
      <c r="C1021" s="21"/>
      <c r="D1021" s="21"/>
      <c r="E1021" s="22"/>
      <c r="F1021" s="129">
        <v>973407.89746300213</v>
      </c>
      <c r="G1021" s="129">
        <v>2106382.2023121389</v>
      </c>
      <c r="H1021" s="252">
        <v>44858.993006993005</v>
      </c>
      <c r="I1021" s="252">
        <v>0</v>
      </c>
      <c r="J1021" s="252">
        <v>0</v>
      </c>
      <c r="K1021" s="129">
        <v>1680356.9126050421</v>
      </c>
      <c r="V1021" s="282" t="s">
        <v>538</v>
      </c>
      <c r="W1021" s="21"/>
      <c r="X1021" s="21"/>
      <c r="Y1021" s="22"/>
      <c r="Z1021" s="129">
        <f t="shared" si="588"/>
        <v>1680356.9126050421</v>
      </c>
      <c r="AA1021" s="252">
        <f t="shared" si="586"/>
        <v>44858.993006993005</v>
      </c>
      <c r="AB1021" s="31">
        <f t="shared" si="587"/>
        <v>0</v>
      </c>
      <c r="AK1021" s="41"/>
      <c r="AL1021" s="41"/>
      <c r="AM1021" s="41"/>
      <c r="AN1021" s="41"/>
      <c r="AO1021" s="41"/>
    </row>
    <row r="1022" spans="2:41" ht="15" customHeight="1" x14ac:dyDescent="0.2">
      <c r="B1022" s="282" t="s">
        <v>539</v>
      </c>
      <c r="C1022" s="21"/>
      <c r="D1022" s="21"/>
      <c r="E1022" s="22"/>
      <c r="F1022" s="129">
        <v>8081159.6465517245</v>
      </c>
      <c r="G1022" s="129">
        <v>8921986.8852459025</v>
      </c>
      <c r="H1022" s="252">
        <v>4983459.3469387759</v>
      </c>
      <c r="I1022" s="252">
        <v>1717154.1666666667</v>
      </c>
      <c r="J1022" s="252">
        <v>1302461.9047619049</v>
      </c>
      <c r="K1022" s="129">
        <v>8852600</v>
      </c>
      <c r="V1022" s="282" t="s">
        <v>539</v>
      </c>
      <c r="W1022" s="21"/>
      <c r="X1022" s="21"/>
      <c r="Y1022" s="22"/>
      <c r="Z1022" s="129">
        <f t="shared" ref="Z1022" si="589">K1022</f>
        <v>8852600</v>
      </c>
      <c r="AA1022" s="252">
        <f t="shared" ref="AA1022" si="590">H1022</f>
        <v>4983459.3469387759</v>
      </c>
      <c r="AB1022" s="252">
        <f t="shared" ref="AB1022" si="591">J1022</f>
        <v>1302461.9047619049</v>
      </c>
      <c r="AK1022" s="41"/>
      <c r="AL1022" s="41"/>
      <c r="AM1022" s="41"/>
      <c r="AN1022" s="41"/>
      <c r="AO1022" s="41"/>
    </row>
    <row r="1023" spans="2:41" ht="15" customHeight="1" x14ac:dyDescent="0.2">
      <c r="B1023" s="30" t="s">
        <v>243</v>
      </c>
      <c r="C1023" s="21"/>
      <c r="D1023" s="21"/>
      <c r="E1023" s="22"/>
      <c r="F1023" s="271">
        <v>66000000</v>
      </c>
      <c r="G1023" s="271">
        <v>66000000</v>
      </c>
      <c r="H1023" s="271">
        <v>51696000</v>
      </c>
      <c r="I1023" s="271">
        <v>56000000</v>
      </c>
      <c r="J1023" s="271">
        <v>56000000</v>
      </c>
      <c r="K1023" s="271">
        <v>66000000</v>
      </c>
      <c r="V1023" s="30" t="s">
        <v>243</v>
      </c>
      <c r="W1023" s="21"/>
      <c r="X1023" s="21"/>
      <c r="Y1023" s="22"/>
      <c r="Z1023" s="130">
        <f t="shared" si="588"/>
        <v>66000000</v>
      </c>
      <c r="AA1023" s="129">
        <f t="shared" si="586"/>
        <v>51696000</v>
      </c>
      <c r="AB1023" s="129">
        <f t="shared" si="587"/>
        <v>56000000</v>
      </c>
      <c r="AK1023" s="41"/>
      <c r="AL1023" s="41"/>
      <c r="AM1023" s="41"/>
      <c r="AN1023" s="41"/>
      <c r="AO1023" s="41"/>
    </row>
    <row r="1024" spans="2:41" ht="15" customHeight="1" x14ac:dyDescent="0.2">
      <c r="B1024" s="30" t="s">
        <v>244</v>
      </c>
      <c r="C1024" s="21"/>
      <c r="D1024" s="21"/>
      <c r="E1024" s="22"/>
      <c r="F1024" s="129">
        <v>10000</v>
      </c>
      <c r="G1024" s="129">
        <v>100000</v>
      </c>
      <c r="H1024" s="129">
        <v>10000</v>
      </c>
      <c r="I1024" s="129">
        <v>11000</v>
      </c>
      <c r="J1024" s="129">
        <v>11000</v>
      </c>
      <c r="K1024" s="129">
        <v>100000</v>
      </c>
      <c r="V1024" s="30" t="s">
        <v>244</v>
      </c>
      <c r="W1024" s="21"/>
      <c r="X1024" s="21"/>
      <c r="Y1024" s="22"/>
      <c r="Z1024" s="129">
        <f t="shared" si="588"/>
        <v>100000</v>
      </c>
      <c r="AA1024" s="129">
        <f t="shared" si="586"/>
        <v>10000</v>
      </c>
      <c r="AB1024" s="129">
        <f t="shared" si="587"/>
        <v>11000</v>
      </c>
      <c r="AK1024" s="41"/>
      <c r="AL1024" s="41"/>
      <c r="AM1024" s="41"/>
      <c r="AN1024" s="41"/>
      <c r="AO1024" s="41"/>
    </row>
    <row r="1025" spans="1:41" ht="12" customHeight="1" x14ac:dyDescent="0.2">
      <c r="B1025" s="52" t="s">
        <v>75</v>
      </c>
      <c r="C1025" s="36"/>
      <c r="D1025" s="36"/>
      <c r="E1025" s="36"/>
      <c r="F1025" s="70"/>
      <c r="G1025" s="70"/>
      <c r="H1025" s="70"/>
      <c r="I1025" s="71"/>
      <c r="J1025" s="70"/>
      <c r="K1025" s="70"/>
      <c r="L1025" s="70"/>
      <c r="M1025" s="37"/>
      <c r="O1025" s="70"/>
      <c r="V1025" s="52" t="s">
        <v>75</v>
      </c>
      <c r="W1025" s="36"/>
      <c r="X1025" s="36"/>
      <c r="Y1025" s="36"/>
      <c r="Z1025" s="70"/>
      <c r="AA1025" s="70"/>
      <c r="AB1025" s="70"/>
      <c r="AC1025" s="70"/>
    </row>
    <row r="1026" spans="1:41" ht="15" customHeight="1" x14ac:dyDescent="0.2">
      <c r="B1026" s="45"/>
      <c r="C1026" s="36"/>
      <c r="D1026" s="36"/>
      <c r="E1026" s="36"/>
      <c r="F1026" s="70"/>
      <c r="G1026" s="70"/>
      <c r="H1026" s="70"/>
      <c r="I1026" s="71"/>
      <c r="J1026" s="70"/>
      <c r="K1026" s="70"/>
      <c r="L1026" s="70"/>
      <c r="M1026" s="37"/>
      <c r="O1026" s="70"/>
      <c r="V1026" s="45"/>
      <c r="W1026" s="36"/>
      <c r="X1026" s="36"/>
      <c r="Y1026" s="36"/>
      <c r="Z1026" s="70"/>
      <c r="AA1026" s="70"/>
      <c r="AB1026" s="70"/>
      <c r="AC1026" s="70"/>
    </row>
    <row r="1027" spans="1:41" ht="15" customHeight="1" x14ac:dyDescent="0.2">
      <c r="A1027" s="1" t="s">
        <v>707</v>
      </c>
      <c r="B1027" s="15"/>
      <c r="V1027" s="15"/>
    </row>
    <row r="1028" spans="1:41" ht="13.75" customHeight="1" x14ac:dyDescent="0.2">
      <c r="B1028" s="47"/>
      <c r="C1028" s="25"/>
      <c r="D1028" s="25"/>
      <c r="E1028" s="25"/>
      <c r="F1028" s="242"/>
      <c r="G1028" s="243"/>
      <c r="H1028" s="66" t="s">
        <v>2</v>
      </c>
      <c r="I1028" s="66"/>
      <c r="J1028" s="243"/>
      <c r="K1028" s="243"/>
      <c r="L1028" s="244"/>
      <c r="M1028" s="243"/>
      <c r="N1028" s="66" t="s">
        <v>3</v>
      </c>
      <c r="O1028" s="66"/>
      <c r="P1028" s="243"/>
      <c r="Q1028" s="245"/>
      <c r="V1028" s="47"/>
      <c r="W1028" s="25"/>
      <c r="X1028" s="25"/>
      <c r="Y1028" s="25"/>
      <c r="Z1028" s="60"/>
      <c r="AA1028" s="63" t="s">
        <v>2</v>
      </c>
      <c r="AB1028" s="66"/>
      <c r="AC1028" s="82"/>
      <c r="AD1028" s="63" t="s">
        <v>3</v>
      </c>
      <c r="AE1028" s="64"/>
    </row>
    <row r="1029" spans="1:41" ht="22.75" customHeight="1" x14ac:dyDescent="0.2">
      <c r="B1029" s="26"/>
      <c r="E1029" s="56"/>
      <c r="F1029" s="73" t="s">
        <v>356</v>
      </c>
      <c r="G1029" s="73" t="s">
        <v>170</v>
      </c>
      <c r="H1029" s="73" t="s">
        <v>171</v>
      </c>
      <c r="I1029" s="73" t="s">
        <v>357</v>
      </c>
      <c r="J1029" s="78" t="s">
        <v>173</v>
      </c>
      <c r="K1029" s="73" t="s">
        <v>500</v>
      </c>
      <c r="L1029" s="81" t="s">
        <v>356</v>
      </c>
      <c r="M1029" s="73" t="s">
        <v>170</v>
      </c>
      <c r="N1029" s="73" t="s">
        <v>171</v>
      </c>
      <c r="O1029" s="73" t="s">
        <v>357</v>
      </c>
      <c r="P1029" s="73" t="s">
        <v>173</v>
      </c>
      <c r="Q1029" s="73" t="s">
        <v>500</v>
      </c>
      <c r="V1029" s="26"/>
      <c r="Y1029" s="56"/>
      <c r="Z1029" s="73" t="s">
        <v>450</v>
      </c>
      <c r="AA1029" s="73" t="s">
        <v>171</v>
      </c>
      <c r="AB1029" s="78" t="s">
        <v>173</v>
      </c>
      <c r="AC1029" s="81" t="s">
        <v>450</v>
      </c>
      <c r="AD1029" s="73" t="s">
        <v>171</v>
      </c>
      <c r="AE1029" s="73" t="s">
        <v>173</v>
      </c>
    </row>
    <row r="1030" spans="1:41" ht="12" customHeight="1" x14ac:dyDescent="0.2">
      <c r="B1030" s="27"/>
      <c r="C1030" s="28"/>
      <c r="D1030" s="28"/>
      <c r="E1030" s="57"/>
      <c r="F1030" s="29"/>
      <c r="G1030" s="29"/>
      <c r="H1030" s="29"/>
      <c r="I1030" s="29"/>
      <c r="J1030" s="49"/>
      <c r="K1030" s="29"/>
      <c r="L1030" s="83">
        <f t="shared" ref="L1030:Q1030" si="592">F1040</f>
        <v>1352</v>
      </c>
      <c r="M1030" s="2">
        <f t="shared" si="592"/>
        <v>735</v>
      </c>
      <c r="N1030" s="2">
        <f t="shared" si="592"/>
        <v>617</v>
      </c>
      <c r="O1030" s="2">
        <f t="shared" si="592"/>
        <v>856</v>
      </c>
      <c r="P1030" s="2">
        <f t="shared" si="592"/>
        <v>747</v>
      </c>
      <c r="Q1030" s="2">
        <f t="shared" si="592"/>
        <v>844</v>
      </c>
      <c r="V1030" s="27"/>
      <c r="W1030" s="28"/>
      <c r="X1030" s="28"/>
      <c r="Y1030" s="57"/>
      <c r="Z1030" s="29"/>
      <c r="AA1030" s="29"/>
      <c r="AB1030" s="49"/>
      <c r="AC1030" s="83">
        <f>Q1030</f>
        <v>844</v>
      </c>
      <c r="AD1030" s="2">
        <f>N1030</f>
        <v>617</v>
      </c>
      <c r="AE1030" s="2">
        <f>P1030</f>
        <v>747</v>
      </c>
    </row>
    <row r="1031" spans="1:41" ht="15" customHeight="1" x14ac:dyDescent="0.2">
      <c r="B1031" s="26" t="s">
        <v>283</v>
      </c>
      <c r="F1031" s="8">
        <v>831</v>
      </c>
      <c r="G1031" s="8">
        <v>404</v>
      </c>
      <c r="H1031" s="8">
        <v>427</v>
      </c>
      <c r="I1031" s="8">
        <v>652</v>
      </c>
      <c r="J1031" s="50">
        <v>568</v>
      </c>
      <c r="K1031" s="8">
        <v>488</v>
      </c>
      <c r="L1031" s="85">
        <f t="shared" ref="L1031:L1039" si="593">F1031/L$1030*100</f>
        <v>61.464497041420117</v>
      </c>
      <c r="M1031" s="17">
        <f t="shared" ref="M1031:M1039" si="594">G1031/M$1030*100</f>
        <v>54.965986394557817</v>
      </c>
      <c r="N1031" s="4">
        <f t="shared" ref="N1031:N1039" si="595">H1031/N$1030*100</f>
        <v>69.20583468395462</v>
      </c>
      <c r="O1031" s="4">
        <f t="shared" ref="O1031:O1039" si="596">I1031/O$1030*100</f>
        <v>76.168224299065429</v>
      </c>
      <c r="P1031" s="4">
        <f t="shared" ref="P1031:P1039" si="597">J1031/P$1030*100</f>
        <v>76.037483266398937</v>
      </c>
      <c r="Q1031" s="4">
        <f t="shared" ref="Q1031:Q1039" si="598">K1031/Q$1030*100</f>
        <v>57.81990521327014</v>
      </c>
      <c r="V1031" s="26" t="s">
        <v>283</v>
      </c>
      <c r="Z1031" s="8">
        <f>K1031</f>
        <v>488</v>
      </c>
      <c r="AA1031" s="8">
        <f t="shared" ref="AA1031:AA1039" si="599">H1031</f>
        <v>427</v>
      </c>
      <c r="AB1031" s="50">
        <f t="shared" ref="AB1031:AB1039" si="600">J1031</f>
        <v>568</v>
      </c>
      <c r="AC1031" s="85">
        <f>Q1031</f>
        <v>57.81990521327014</v>
      </c>
      <c r="AD1031" s="4">
        <f>N1031</f>
        <v>69.20583468395462</v>
      </c>
      <c r="AE1031" s="4">
        <f>P1031</f>
        <v>76.037483266398937</v>
      </c>
      <c r="AK1031" s="41"/>
      <c r="AL1031" s="41"/>
      <c r="AM1031" s="41"/>
      <c r="AN1031" s="41"/>
      <c r="AO1031" s="41"/>
    </row>
    <row r="1032" spans="1:41" ht="15" customHeight="1" x14ac:dyDescent="0.2">
      <c r="B1032" s="26" t="s">
        <v>284</v>
      </c>
      <c r="F1032" s="8">
        <v>43</v>
      </c>
      <c r="G1032" s="8">
        <v>39</v>
      </c>
      <c r="H1032" s="8">
        <v>4</v>
      </c>
      <c r="I1032" s="8">
        <v>2</v>
      </c>
      <c r="J1032" s="50">
        <v>1</v>
      </c>
      <c r="K1032" s="8">
        <v>40</v>
      </c>
      <c r="L1032" s="85">
        <f t="shared" si="593"/>
        <v>3.1804733727810652</v>
      </c>
      <c r="M1032" s="17">
        <f t="shared" si="594"/>
        <v>5.3061224489795915</v>
      </c>
      <c r="N1032" s="4">
        <f t="shared" si="595"/>
        <v>0.64829821717990277</v>
      </c>
      <c r="O1032" s="4">
        <f t="shared" si="596"/>
        <v>0.23364485981308408</v>
      </c>
      <c r="P1032" s="4">
        <f t="shared" si="597"/>
        <v>0.13386880856760375</v>
      </c>
      <c r="Q1032" s="4">
        <f t="shared" si="598"/>
        <v>4.7393364928909953</v>
      </c>
      <c r="V1032" s="26" t="s">
        <v>284</v>
      </c>
      <c r="Z1032" s="8">
        <f t="shared" ref="Z1032:Z1039" si="601">K1032</f>
        <v>40</v>
      </c>
      <c r="AA1032" s="8">
        <f t="shared" si="599"/>
        <v>4</v>
      </c>
      <c r="AB1032" s="50">
        <f t="shared" si="600"/>
        <v>1</v>
      </c>
      <c r="AC1032" s="85">
        <f t="shared" ref="AC1032:AC1039" si="602">Q1032</f>
        <v>4.7393364928909953</v>
      </c>
      <c r="AD1032" s="4">
        <f t="shared" ref="AD1032:AD1039" si="603">N1032</f>
        <v>0.64829821717990277</v>
      </c>
      <c r="AE1032" s="4">
        <f t="shared" ref="AE1032:AE1039" si="604">P1032</f>
        <v>0.13386880856760375</v>
      </c>
      <c r="AK1032" s="41"/>
      <c r="AL1032" s="41"/>
      <c r="AM1032" s="41"/>
      <c r="AN1032" s="41"/>
      <c r="AO1032" s="41"/>
    </row>
    <row r="1033" spans="1:41" ht="15" customHeight="1" x14ac:dyDescent="0.2">
      <c r="B1033" s="26" t="s">
        <v>285</v>
      </c>
      <c r="F1033" s="8">
        <v>24</v>
      </c>
      <c r="G1033" s="8">
        <v>20</v>
      </c>
      <c r="H1033" s="8">
        <v>4</v>
      </c>
      <c r="I1033" s="8">
        <v>0</v>
      </c>
      <c r="J1033" s="50">
        <v>0</v>
      </c>
      <c r="K1033" s="8">
        <v>20</v>
      </c>
      <c r="L1033" s="85">
        <f t="shared" si="593"/>
        <v>1.7751479289940828</v>
      </c>
      <c r="M1033" s="17">
        <f t="shared" si="594"/>
        <v>2.7210884353741496</v>
      </c>
      <c r="N1033" s="4">
        <f t="shared" si="595"/>
        <v>0.64829821717990277</v>
      </c>
      <c r="O1033" s="4">
        <f t="shared" si="596"/>
        <v>0</v>
      </c>
      <c r="P1033" s="4">
        <f t="shared" si="597"/>
        <v>0</v>
      </c>
      <c r="Q1033" s="4">
        <f t="shared" si="598"/>
        <v>2.3696682464454977</v>
      </c>
      <c r="V1033" s="26" t="s">
        <v>234</v>
      </c>
      <c r="Z1033" s="8">
        <f t="shared" si="601"/>
        <v>20</v>
      </c>
      <c r="AA1033" s="8">
        <f t="shared" si="599"/>
        <v>4</v>
      </c>
      <c r="AB1033" s="50">
        <f t="shared" si="600"/>
        <v>0</v>
      </c>
      <c r="AC1033" s="85">
        <f t="shared" si="602"/>
        <v>2.3696682464454977</v>
      </c>
      <c r="AD1033" s="4">
        <f t="shared" si="603"/>
        <v>0.64829821717990277</v>
      </c>
      <c r="AE1033" s="4">
        <f t="shared" si="604"/>
        <v>0</v>
      </c>
      <c r="AK1033" s="41"/>
      <c r="AL1033" s="41"/>
      <c r="AM1033" s="41"/>
      <c r="AN1033" s="41"/>
      <c r="AO1033" s="41"/>
    </row>
    <row r="1034" spans="1:41" ht="15" customHeight="1" x14ac:dyDescent="0.2">
      <c r="B1034" s="26" t="s">
        <v>286</v>
      </c>
      <c r="F1034" s="8">
        <v>12</v>
      </c>
      <c r="G1034" s="8">
        <v>9</v>
      </c>
      <c r="H1034" s="8">
        <v>3</v>
      </c>
      <c r="I1034" s="8">
        <v>0</v>
      </c>
      <c r="J1034" s="50">
        <v>0</v>
      </c>
      <c r="K1034" s="8">
        <v>9</v>
      </c>
      <c r="L1034" s="85">
        <f t="shared" si="593"/>
        <v>0.8875739644970414</v>
      </c>
      <c r="M1034" s="17">
        <f t="shared" si="594"/>
        <v>1.2244897959183674</v>
      </c>
      <c r="N1034" s="4">
        <f t="shared" si="595"/>
        <v>0.48622366288492713</v>
      </c>
      <c r="O1034" s="4">
        <f t="shared" si="596"/>
        <v>0</v>
      </c>
      <c r="P1034" s="4">
        <f t="shared" si="597"/>
        <v>0</v>
      </c>
      <c r="Q1034" s="4">
        <f t="shared" si="598"/>
        <v>1.066350710900474</v>
      </c>
      <c r="V1034" s="26" t="s">
        <v>229</v>
      </c>
      <c r="Z1034" s="8">
        <f t="shared" si="601"/>
        <v>9</v>
      </c>
      <c r="AA1034" s="8">
        <f t="shared" si="599"/>
        <v>3</v>
      </c>
      <c r="AB1034" s="50">
        <f t="shared" si="600"/>
        <v>0</v>
      </c>
      <c r="AC1034" s="85">
        <f t="shared" si="602"/>
        <v>1.066350710900474</v>
      </c>
      <c r="AD1034" s="4">
        <f t="shared" si="603"/>
        <v>0.48622366288492713</v>
      </c>
      <c r="AE1034" s="4">
        <f t="shared" si="604"/>
        <v>0</v>
      </c>
      <c r="AK1034" s="41"/>
      <c r="AL1034" s="41"/>
      <c r="AM1034" s="41"/>
      <c r="AN1034" s="41"/>
      <c r="AO1034" s="41"/>
    </row>
    <row r="1035" spans="1:41" ht="15" customHeight="1" x14ac:dyDescent="0.2">
      <c r="B1035" s="26" t="s">
        <v>287</v>
      </c>
      <c r="F1035" s="8">
        <v>36</v>
      </c>
      <c r="G1035" s="8">
        <v>30</v>
      </c>
      <c r="H1035" s="8">
        <v>6</v>
      </c>
      <c r="I1035" s="8">
        <v>0</v>
      </c>
      <c r="J1035" s="50">
        <v>0</v>
      </c>
      <c r="K1035" s="8">
        <v>30</v>
      </c>
      <c r="L1035" s="85">
        <f t="shared" si="593"/>
        <v>2.6627218934911245</v>
      </c>
      <c r="M1035" s="17">
        <f t="shared" si="594"/>
        <v>4.0816326530612246</v>
      </c>
      <c r="N1035" s="4">
        <f t="shared" si="595"/>
        <v>0.97244732576985426</v>
      </c>
      <c r="O1035" s="4">
        <f t="shared" si="596"/>
        <v>0</v>
      </c>
      <c r="P1035" s="4">
        <f t="shared" si="597"/>
        <v>0</v>
      </c>
      <c r="Q1035" s="4">
        <f t="shared" si="598"/>
        <v>3.5545023696682465</v>
      </c>
      <c r="V1035" s="26" t="s">
        <v>230</v>
      </c>
      <c r="Z1035" s="8">
        <f t="shared" si="601"/>
        <v>30</v>
      </c>
      <c r="AA1035" s="8">
        <f t="shared" si="599"/>
        <v>6</v>
      </c>
      <c r="AB1035" s="50">
        <f t="shared" si="600"/>
        <v>0</v>
      </c>
      <c r="AC1035" s="85">
        <f t="shared" si="602"/>
        <v>3.5545023696682465</v>
      </c>
      <c r="AD1035" s="4">
        <f t="shared" si="603"/>
        <v>0.97244732576985426</v>
      </c>
      <c r="AE1035" s="4">
        <f t="shared" si="604"/>
        <v>0</v>
      </c>
      <c r="AK1035" s="41"/>
      <c r="AL1035" s="41"/>
      <c r="AM1035" s="41"/>
      <c r="AN1035" s="41"/>
      <c r="AO1035" s="41"/>
    </row>
    <row r="1036" spans="1:41" ht="15" customHeight="1" x14ac:dyDescent="0.2">
      <c r="B1036" s="26" t="s">
        <v>288</v>
      </c>
      <c r="F1036" s="8">
        <v>25</v>
      </c>
      <c r="G1036" s="8">
        <v>19</v>
      </c>
      <c r="H1036" s="8">
        <v>6</v>
      </c>
      <c r="I1036" s="8">
        <v>2</v>
      </c>
      <c r="J1036" s="50">
        <v>1</v>
      </c>
      <c r="K1036" s="8">
        <v>20</v>
      </c>
      <c r="L1036" s="85">
        <f t="shared" si="593"/>
        <v>1.849112426035503</v>
      </c>
      <c r="M1036" s="17">
        <f t="shared" si="594"/>
        <v>2.5850340136054419</v>
      </c>
      <c r="N1036" s="4">
        <f t="shared" si="595"/>
        <v>0.97244732576985426</v>
      </c>
      <c r="O1036" s="4">
        <f t="shared" si="596"/>
        <v>0.23364485981308408</v>
      </c>
      <c r="P1036" s="4">
        <f t="shared" si="597"/>
        <v>0.13386880856760375</v>
      </c>
      <c r="Q1036" s="4">
        <f t="shared" si="598"/>
        <v>2.3696682464454977</v>
      </c>
      <c r="V1036" s="26" t="s">
        <v>247</v>
      </c>
      <c r="Z1036" s="8">
        <f t="shared" si="601"/>
        <v>20</v>
      </c>
      <c r="AA1036" s="8">
        <f t="shared" si="599"/>
        <v>6</v>
      </c>
      <c r="AB1036" s="50">
        <f t="shared" si="600"/>
        <v>1</v>
      </c>
      <c r="AC1036" s="85">
        <f t="shared" si="602"/>
        <v>2.3696682464454977</v>
      </c>
      <c r="AD1036" s="4">
        <f t="shared" si="603"/>
        <v>0.97244732576985426</v>
      </c>
      <c r="AE1036" s="4">
        <f t="shared" si="604"/>
        <v>0.13386880856760375</v>
      </c>
      <c r="AK1036" s="41"/>
      <c r="AL1036" s="41"/>
      <c r="AM1036" s="41"/>
      <c r="AN1036" s="41"/>
      <c r="AO1036" s="41"/>
    </row>
    <row r="1037" spans="1:41" ht="15" customHeight="1" x14ac:dyDescent="0.2">
      <c r="B1037" s="26" t="s">
        <v>289</v>
      </c>
      <c r="F1037" s="8">
        <v>31</v>
      </c>
      <c r="G1037" s="8">
        <v>26</v>
      </c>
      <c r="H1037" s="8">
        <v>5</v>
      </c>
      <c r="I1037" s="8">
        <v>0</v>
      </c>
      <c r="J1037" s="50">
        <v>0</v>
      </c>
      <c r="K1037" s="8">
        <v>26</v>
      </c>
      <c r="L1037" s="85">
        <f t="shared" si="593"/>
        <v>2.2928994082840237</v>
      </c>
      <c r="M1037" s="17">
        <f t="shared" si="594"/>
        <v>3.5374149659863949</v>
      </c>
      <c r="N1037" s="4">
        <f t="shared" si="595"/>
        <v>0.81037277147487841</v>
      </c>
      <c r="O1037" s="4">
        <f t="shared" si="596"/>
        <v>0</v>
      </c>
      <c r="P1037" s="4">
        <f t="shared" si="597"/>
        <v>0</v>
      </c>
      <c r="Q1037" s="4">
        <f t="shared" si="598"/>
        <v>3.080568720379147</v>
      </c>
      <c r="V1037" s="26" t="s">
        <v>265</v>
      </c>
      <c r="Z1037" s="8">
        <f t="shared" si="601"/>
        <v>26</v>
      </c>
      <c r="AA1037" s="8">
        <f t="shared" si="599"/>
        <v>5</v>
      </c>
      <c r="AB1037" s="50">
        <f t="shared" si="600"/>
        <v>0</v>
      </c>
      <c r="AC1037" s="85">
        <f t="shared" si="602"/>
        <v>3.080568720379147</v>
      </c>
      <c r="AD1037" s="4">
        <f t="shared" si="603"/>
        <v>0.81037277147487841</v>
      </c>
      <c r="AE1037" s="4">
        <f t="shared" si="604"/>
        <v>0</v>
      </c>
      <c r="AK1037" s="41"/>
      <c r="AL1037" s="41"/>
      <c r="AM1037" s="41"/>
      <c r="AN1037" s="41"/>
      <c r="AO1037" s="41"/>
    </row>
    <row r="1038" spans="1:41" ht="15" customHeight="1" x14ac:dyDescent="0.2">
      <c r="B1038" s="26" t="s">
        <v>290</v>
      </c>
      <c r="F1038" s="8">
        <v>25</v>
      </c>
      <c r="G1038" s="8">
        <v>23</v>
      </c>
      <c r="H1038" s="8">
        <v>2</v>
      </c>
      <c r="I1038" s="8">
        <v>1</v>
      </c>
      <c r="J1038" s="50">
        <v>1</v>
      </c>
      <c r="K1038" s="8">
        <v>23</v>
      </c>
      <c r="L1038" s="85">
        <f t="shared" si="593"/>
        <v>1.849112426035503</v>
      </c>
      <c r="M1038" s="17">
        <f t="shared" si="594"/>
        <v>3.1292517006802725</v>
      </c>
      <c r="N1038" s="4">
        <f t="shared" si="595"/>
        <v>0.32414910858995138</v>
      </c>
      <c r="O1038" s="4">
        <f t="shared" si="596"/>
        <v>0.11682242990654204</v>
      </c>
      <c r="P1038" s="4">
        <f t="shared" si="597"/>
        <v>0.13386880856760375</v>
      </c>
      <c r="Q1038" s="4">
        <f t="shared" si="598"/>
        <v>2.7251184834123223</v>
      </c>
      <c r="V1038" s="26" t="s">
        <v>261</v>
      </c>
      <c r="Z1038" s="8">
        <f t="shared" si="601"/>
        <v>23</v>
      </c>
      <c r="AA1038" s="8">
        <f t="shared" si="599"/>
        <v>2</v>
      </c>
      <c r="AB1038" s="50">
        <f t="shared" si="600"/>
        <v>1</v>
      </c>
      <c r="AC1038" s="85">
        <f t="shared" si="602"/>
        <v>2.7251184834123223</v>
      </c>
      <c r="AD1038" s="4">
        <f t="shared" si="603"/>
        <v>0.32414910858995138</v>
      </c>
      <c r="AE1038" s="4">
        <f t="shared" si="604"/>
        <v>0.13386880856760375</v>
      </c>
      <c r="AK1038" s="41"/>
      <c r="AL1038" s="41"/>
      <c r="AM1038" s="41"/>
      <c r="AN1038" s="41"/>
      <c r="AO1038" s="41"/>
    </row>
    <row r="1039" spans="1:41" ht="15" customHeight="1" x14ac:dyDescent="0.2">
      <c r="B1039" s="26" t="s">
        <v>128</v>
      </c>
      <c r="C1039" s="28"/>
      <c r="D1039" s="28"/>
      <c r="E1039" s="28"/>
      <c r="F1039" s="9">
        <v>325</v>
      </c>
      <c r="G1039" s="9">
        <v>165</v>
      </c>
      <c r="H1039" s="9">
        <v>160</v>
      </c>
      <c r="I1039" s="9">
        <v>199</v>
      </c>
      <c r="J1039" s="55">
        <v>176</v>
      </c>
      <c r="K1039" s="9">
        <v>188</v>
      </c>
      <c r="L1039" s="87">
        <f t="shared" si="593"/>
        <v>24.03846153846154</v>
      </c>
      <c r="M1039" s="19">
        <f t="shared" si="594"/>
        <v>22.448979591836736</v>
      </c>
      <c r="N1039" s="5">
        <f t="shared" si="595"/>
        <v>25.931928687196109</v>
      </c>
      <c r="O1039" s="5">
        <f t="shared" si="596"/>
        <v>23.247663551401871</v>
      </c>
      <c r="P1039" s="5">
        <f t="shared" si="597"/>
        <v>23.560910307898258</v>
      </c>
      <c r="Q1039" s="5">
        <f t="shared" si="598"/>
        <v>22.274881516587676</v>
      </c>
      <c r="V1039" s="26" t="s">
        <v>128</v>
      </c>
      <c r="W1039" s="28"/>
      <c r="X1039" s="28"/>
      <c r="Y1039" s="28"/>
      <c r="Z1039" s="9">
        <f t="shared" si="601"/>
        <v>188</v>
      </c>
      <c r="AA1039" s="9">
        <f t="shared" si="599"/>
        <v>160</v>
      </c>
      <c r="AB1039" s="55">
        <f t="shared" si="600"/>
        <v>176</v>
      </c>
      <c r="AC1039" s="87">
        <f t="shared" si="602"/>
        <v>22.274881516587676</v>
      </c>
      <c r="AD1039" s="5">
        <f t="shared" si="603"/>
        <v>25.931928687196109</v>
      </c>
      <c r="AE1039" s="5">
        <f t="shared" si="604"/>
        <v>23.560910307898258</v>
      </c>
      <c r="AK1039" s="41"/>
      <c r="AL1039" s="41"/>
      <c r="AM1039" s="41"/>
      <c r="AN1039" s="41"/>
      <c r="AO1039" s="41"/>
    </row>
    <row r="1040" spans="1:41" ht="15" customHeight="1" x14ac:dyDescent="0.2">
      <c r="B1040" s="30" t="s">
        <v>1</v>
      </c>
      <c r="C1040" s="21"/>
      <c r="D1040" s="21"/>
      <c r="E1040" s="22"/>
      <c r="F1040" s="31">
        <f t="shared" ref="F1040:K1040" si="605">SUM(F1031:F1039)</f>
        <v>1352</v>
      </c>
      <c r="G1040" s="31">
        <f t="shared" si="605"/>
        <v>735</v>
      </c>
      <c r="H1040" s="31">
        <f t="shared" si="605"/>
        <v>617</v>
      </c>
      <c r="I1040" s="31">
        <f t="shared" si="605"/>
        <v>856</v>
      </c>
      <c r="J1040" s="51">
        <f t="shared" si="605"/>
        <v>747</v>
      </c>
      <c r="K1040" s="31">
        <f t="shared" si="605"/>
        <v>844</v>
      </c>
      <c r="L1040" s="86">
        <f t="shared" ref="L1040:Q1040" si="606">SUM(L1031:L1039)</f>
        <v>100</v>
      </c>
      <c r="M1040" s="18">
        <f t="shared" si="606"/>
        <v>99.999999999999986</v>
      </c>
      <c r="N1040" s="6">
        <f t="shared" si="606"/>
        <v>99.999999999999972</v>
      </c>
      <c r="O1040" s="6">
        <f t="shared" si="606"/>
        <v>100.00000000000001</v>
      </c>
      <c r="P1040" s="6">
        <f t="shared" si="606"/>
        <v>99.999999999999986</v>
      </c>
      <c r="Q1040" s="6">
        <f t="shared" si="606"/>
        <v>100</v>
      </c>
      <c r="V1040" s="30" t="s">
        <v>1</v>
      </c>
      <c r="W1040" s="21"/>
      <c r="X1040" s="21"/>
      <c r="Y1040" s="22"/>
      <c r="Z1040" s="31">
        <f t="shared" ref="Z1040:AE1040" si="607">SUM(Z1031:Z1039)</f>
        <v>844</v>
      </c>
      <c r="AA1040" s="31">
        <f t="shared" si="607"/>
        <v>617</v>
      </c>
      <c r="AB1040" s="51">
        <f t="shared" si="607"/>
        <v>747</v>
      </c>
      <c r="AC1040" s="86">
        <f t="shared" si="607"/>
        <v>100</v>
      </c>
      <c r="AD1040" s="6">
        <f t="shared" si="607"/>
        <v>99.999999999999972</v>
      </c>
      <c r="AE1040" s="6">
        <f t="shared" si="607"/>
        <v>99.999999999999986</v>
      </c>
    </row>
    <row r="1041" spans="1:41" ht="15" customHeight="1" x14ac:dyDescent="0.2">
      <c r="B1041" s="30" t="s">
        <v>242</v>
      </c>
      <c r="C1041" s="21"/>
      <c r="D1041" s="21"/>
      <c r="E1041" s="22"/>
      <c r="F1041" s="31">
        <v>32824.909261424647</v>
      </c>
      <c r="G1041" s="31">
        <v>51057.304217676698</v>
      </c>
      <c r="H1041" s="31">
        <v>10084.28535537726</v>
      </c>
      <c r="I1041" s="31">
        <v>1344.2636129279965</v>
      </c>
      <c r="J1041" s="31">
        <v>1142.173719253404</v>
      </c>
      <c r="K1041" s="31">
        <v>44715.95031109103</v>
      </c>
      <c r="V1041" s="30" t="s">
        <v>242</v>
      </c>
      <c r="W1041" s="21"/>
      <c r="X1041" s="21"/>
      <c r="Y1041" s="22"/>
      <c r="Z1041" s="31">
        <f>K1041</f>
        <v>44715.95031109103</v>
      </c>
      <c r="AA1041" s="31">
        <f>H1041</f>
        <v>10084.28535537726</v>
      </c>
      <c r="AB1041" s="31">
        <f>J1041</f>
        <v>1142.173719253404</v>
      </c>
      <c r="AK1041" s="41"/>
      <c r="AL1041" s="41"/>
      <c r="AM1041" s="41"/>
      <c r="AN1041" s="41"/>
      <c r="AO1041" s="41"/>
    </row>
    <row r="1042" spans="1:41" ht="15" customHeight="1" x14ac:dyDescent="0.2">
      <c r="B1042" s="30" t="s">
        <v>315</v>
      </c>
      <c r="C1042" s="21"/>
      <c r="D1042" s="21"/>
      <c r="E1042" s="22"/>
      <c r="F1042" s="31">
        <v>16306.840274698663</v>
      </c>
      <c r="G1042" s="31">
        <v>31559.288308568481</v>
      </c>
      <c r="H1042" s="31">
        <v>1394.9418886198548</v>
      </c>
      <c r="I1042" s="31">
        <v>0</v>
      </c>
      <c r="J1042" s="31">
        <v>0</v>
      </c>
      <c r="K1042" s="31">
        <v>26043.499946591175</v>
      </c>
      <c r="L1042" s="293"/>
      <c r="V1042" s="30" t="s">
        <v>315</v>
      </c>
      <c r="W1042" s="21"/>
      <c r="X1042" s="21"/>
      <c r="Y1042" s="22"/>
      <c r="Z1042" s="31">
        <f t="shared" ref="Z1042:Z1044" si="608">K1042</f>
        <v>26043.499946591175</v>
      </c>
      <c r="AA1042" s="31">
        <f>H1042</f>
        <v>1394.9418886198548</v>
      </c>
      <c r="AB1042" s="31">
        <f>J1042</f>
        <v>0</v>
      </c>
      <c r="AK1042" s="41"/>
      <c r="AL1042" s="41"/>
      <c r="AM1042" s="41"/>
      <c r="AN1042" s="41"/>
      <c r="AO1042" s="41"/>
    </row>
    <row r="1043" spans="1:41" ht="15" customHeight="1" x14ac:dyDescent="0.2">
      <c r="B1043" s="30" t="s">
        <v>243</v>
      </c>
      <c r="C1043" s="21"/>
      <c r="D1043" s="21"/>
      <c r="E1043" s="22"/>
      <c r="F1043" s="129">
        <v>1100000</v>
      </c>
      <c r="G1043" s="129">
        <v>1100000</v>
      </c>
      <c r="H1043" s="129">
        <v>400000</v>
      </c>
      <c r="I1043" s="129">
        <v>448000</v>
      </c>
      <c r="J1043" s="129">
        <v>448000</v>
      </c>
      <c r="K1043" s="129">
        <v>1100000</v>
      </c>
      <c r="V1043" s="30" t="s">
        <v>243</v>
      </c>
      <c r="W1043" s="21"/>
      <c r="X1043" s="21"/>
      <c r="Y1043" s="22"/>
      <c r="Z1043" s="129">
        <f t="shared" si="608"/>
        <v>1100000</v>
      </c>
      <c r="AA1043" s="129">
        <f>H1043</f>
        <v>400000</v>
      </c>
      <c r="AB1043" s="129">
        <f>J1043</f>
        <v>448000</v>
      </c>
      <c r="AK1043" s="41"/>
      <c r="AL1043" s="41"/>
      <c r="AM1043" s="41"/>
      <c r="AN1043" s="41"/>
      <c r="AO1043" s="41"/>
    </row>
    <row r="1044" spans="1:41" ht="15" customHeight="1" x14ac:dyDescent="0.2">
      <c r="B1044" s="30" t="s">
        <v>244</v>
      </c>
      <c r="C1044" s="21"/>
      <c r="D1044" s="21"/>
      <c r="E1044" s="22"/>
      <c r="F1044" s="31">
        <v>4000</v>
      </c>
      <c r="G1044" s="31">
        <v>4000</v>
      </c>
      <c r="H1044" s="31">
        <v>5000</v>
      </c>
      <c r="I1044" s="31">
        <v>5904.166666666667</v>
      </c>
      <c r="J1044" s="31">
        <v>5904.166666666667</v>
      </c>
      <c r="K1044" s="31">
        <v>4000</v>
      </c>
      <c r="V1044" s="30" t="s">
        <v>244</v>
      </c>
      <c r="W1044" s="21"/>
      <c r="X1044" s="21"/>
      <c r="Y1044" s="22"/>
      <c r="Z1044" s="31">
        <f t="shared" si="608"/>
        <v>4000</v>
      </c>
      <c r="AA1044" s="31">
        <f>H1044</f>
        <v>5000</v>
      </c>
      <c r="AB1044" s="31">
        <f>J1044</f>
        <v>5904.166666666667</v>
      </c>
      <c r="AK1044" s="41"/>
      <c r="AL1044" s="41"/>
      <c r="AM1044" s="41"/>
      <c r="AN1044" s="41"/>
      <c r="AO1044" s="41"/>
    </row>
    <row r="1045" spans="1:41" ht="12" customHeight="1" x14ac:dyDescent="0.2">
      <c r="B1045" s="309" t="s">
        <v>75</v>
      </c>
      <c r="C1045" s="36"/>
      <c r="D1045" s="36"/>
      <c r="E1045" s="36"/>
      <c r="F1045" s="70"/>
      <c r="G1045" s="70"/>
      <c r="H1045" s="70"/>
      <c r="I1045" s="71"/>
      <c r="J1045" s="70"/>
      <c r="K1045" s="70"/>
      <c r="L1045" s="70"/>
      <c r="M1045" s="37"/>
      <c r="O1045" s="70"/>
      <c r="V1045" s="52" t="s">
        <v>75</v>
      </c>
      <c r="W1045" s="36"/>
      <c r="X1045" s="36"/>
      <c r="Y1045" s="36"/>
      <c r="Z1045" s="70"/>
      <c r="AA1045" s="70"/>
      <c r="AB1045" s="70"/>
      <c r="AC1045" s="70"/>
    </row>
    <row r="1046" spans="1:41" ht="15" customHeight="1" x14ac:dyDescent="0.2">
      <c r="B1046" s="310"/>
      <c r="C1046" s="36"/>
      <c r="D1046" s="36"/>
      <c r="E1046" s="36"/>
      <c r="F1046" s="70"/>
      <c r="G1046" s="70"/>
      <c r="H1046" s="70"/>
      <c r="I1046" s="71"/>
      <c r="J1046" s="70"/>
      <c r="K1046" s="70"/>
      <c r="L1046" s="70"/>
      <c r="M1046" s="37"/>
      <c r="O1046" s="70"/>
      <c r="V1046" s="45"/>
      <c r="W1046" s="36"/>
      <c r="X1046" s="36"/>
      <c r="Y1046" s="36"/>
      <c r="Z1046" s="70"/>
      <c r="AA1046" s="70"/>
      <c r="AB1046" s="70"/>
      <c r="AC1046" s="70"/>
    </row>
    <row r="1047" spans="1:41" ht="13.75" customHeight="1" x14ac:dyDescent="0.2">
      <c r="A1047" s="35" t="s">
        <v>708</v>
      </c>
      <c r="B1047" s="15"/>
      <c r="V1047" s="15"/>
    </row>
    <row r="1048" spans="1:41" ht="15" customHeight="1" x14ac:dyDescent="0.2">
      <c r="A1048" s="1" t="s">
        <v>709</v>
      </c>
      <c r="B1048" s="15"/>
      <c r="V1048" s="15"/>
    </row>
    <row r="1049" spans="1:41" ht="13.75" customHeight="1" x14ac:dyDescent="0.2">
      <c r="B1049" s="47"/>
      <c r="C1049" s="25"/>
      <c r="D1049" s="25"/>
      <c r="E1049" s="25"/>
      <c r="F1049" s="242"/>
      <c r="G1049" s="243"/>
      <c r="H1049" s="66" t="s">
        <v>2</v>
      </c>
      <c r="I1049" s="66"/>
      <c r="J1049" s="243"/>
      <c r="K1049" s="243"/>
      <c r="L1049" s="244"/>
      <c r="M1049" s="243"/>
      <c r="N1049" s="66" t="s">
        <v>3</v>
      </c>
      <c r="O1049" s="66"/>
      <c r="P1049" s="243"/>
      <c r="Q1049" s="245"/>
      <c r="V1049" s="47"/>
      <c r="W1049" s="25"/>
      <c r="X1049" s="25"/>
      <c r="Y1049" s="25"/>
      <c r="Z1049" s="60"/>
      <c r="AA1049" s="63" t="s">
        <v>2</v>
      </c>
      <c r="AB1049" s="66"/>
      <c r="AC1049" s="82"/>
      <c r="AD1049" s="63" t="s">
        <v>3</v>
      </c>
      <c r="AE1049" s="64"/>
    </row>
    <row r="1050" spans="1:41" ht="22.75" customHeight="1" x14ac:dyDescent="0.2">
      <c r="B1050" s="26"/>
      <c r="E1050" s="56"/>
      <c r="F1050" s="73" t="s">
        <v>356</v>
      </c>
      <c r="G1050" s="73" t="s">
        <v>170</v>
      </c>
      <c r="H1050" s="73" t="s">
        <v>171</v>
      </c>
      <c r="I1050" s="73" t="s">
        <v>357</v>
      </c>
      <c r="J1050" s="78" t="s">
        <v>173</v>
      </c>
      <c r="K1050" s="73" t="s">
        <v>500</v>
      </c>
      <c r="L1050" s="81" t="s">
        <v>356</v>
      </c>
      <c r="M1050" s="73" t="s">
        <v>170</v>
      </c>
      <c r="N1050" s="73" t="s">
        <v>171</v>
      </c>
      <c r="O1050" s="73" t="s">
        <v>357</v>
      </c>
      <c r="P1050" s="73" t="s">
        <v>173</v>
      </c>
      <c r="Q1050" s="73" t="s">
        <v>500</v>
      </c>
      <c r="V1050" s="26"/>
      <c r="Y1050" s="56"/>
      <c r="Z1050" s="73" t="s">
        <v>450</v>
      </c>
      <c r="AA1050" s="73" t="s">
        <v>171</v>
      </c>
      <c r="AB1050" s="78" t="s">
        <v>173</v>
      </c>
      <c r="AC1050" s="81" t="s">
        <v>450</v>
      </c>
      <c r="AD1050" s="73" t="s">
        <v>171</v>
      </c>
      <c r="AE1050" s="73" t="s">
        <v>173</v>
      </c>
    </row>
    <row r="1051" spans="1:41" ht="12" customHeight="1" x14ac:dyDescent="0.2">
      <c r="B1051" s="27"/>
      <c r="C1051" s="28"/>
      <c r="D1051" s="28"/>
      <c r="E1051" s="57"/>
      <c r="F1051" s="29"/>
      <c r="G1051" s="29"/>
      <c r="H1051" s="29"/>
      <c r="I1051" s="29"/>
      <c r="J1051" s="49"/>
      <c r="K1051" s="29"/>
      <c r="L1051" s="83">
        <f t="shared" ref="L1051:Q1051" si="609">F$13-F$1012</f>
        <v>558</v>
      </c>
      <c r="M1051" s="2">
        <f t="shared" si="609"/>
        <v>363</v>
      </c>
      <c r="N1051" s="2">
        <f t="shared" si="609"/>
        <v>195</v>
      </c>
      <c r="O1051" s="2">
        <f t="shared" si="609"/>
        <v>206</v>
      </c>
      <c r="P1051" s="2">
        <f t="shared" si="609"/>
        <v>180</v>
      </c>
      <c r="Q1051" s="2">
        <f t="shared" si="609"/>
        <v>389</v>
      </c>
      <c r="V1051" s="27"/>
      <c r="W1051" s="28"/>
      <c r="X1051" s="28"/>
      <c r="Y1051" s="57"/>
      <c r="Z1051" s="29"/>
      <c r="AA1051" s="29"/>
      <c r="AB1051" s="49"/>
      <c r="AC1051" s="83">
        <f>Q1051</f>
        <v>389</v>
      </c>
      <c r="AD1051" s="2">
        <f>N1051</f>
        <v>195</v>
      </c>
      <c r="AE1051" s="2">
        <f>P1051</f>
        <v>180</v>
      </c>
    </row>
    <row r="1052" spans="1:41" ht="15" customHeight="1" x14ac:dyDescent="0.2">
      <c r="B1052" s="26" t="s">
        <v>76</v>
      </c>
      <c r="F1052" s="8">
        <v>41</v>
      </c>
      <c r="G1052" s="8">
        <v>40</v>
      </c>
      <c r="H1052" s="8">
        <v>1</v>
      </c>
      <c r="I1052" s="8">
        <v>4</v>
      </c>
      <c r="J1052" s="50">
        <v>2</v>
      </c>
      <c r="K1052" s="8">
        <v>42</v>
      </c>
      <c r="L1052" s="85">
        <f t="shared" ref="L1052:Q1058" si="610">F1052/L$1051*100</f>
        <v>7.3476702508960576</v>
      </c>
      <c r="M1052" s="17">
        <f t="shared" si="610"/>
        <v>11.019283746556475</v>
      </c>
      <c r="N1052" s="4">
        <f t="shared" si="610"/>
        <v>0.51282051282051277</v>
      </c>
      <c r="O1052" s="4">
        <f t="shared" si="610"/>
        <v>1.9417475728155338</v>
      </c>
      <c r="P1052" s="4">
        <f t="shared" si="610"/>
        <v>1.1111111111111112</v>
      </c>
      <c r="Q1052" s="4">
        <f t="shared" si="610"/>
        <v>10.796915167095115</v>
      </c>
      <c r="V1052" s="26" t="s">
        <v>76</v>
      </c>
      <c r="Z1052" s="8">
        <f>K1052</f>
        <v>42</v>
      </c>
      <c r="AA1052" s="8">
        <f t="shared" ref="AA1052:AA1058" si="611">H1052</f>
        <v>1</v>
      </c>
      <c r="AB1052" s="50">
        <f t="shared" ref="AB1052:AB1058" si="612">J1052</f>
        <v>2</v>
      </c>
      <c r="AC1052" s="85">
        <f>Q1052</f>
        <v>10.796915167095115</v>
      </c>
      <c r="AD1052" s="4">
        <f>N1052</f>
        <v>0.51282051282051277</v>
      </c>
      <c r="AE1052" s="4">
        <f>P1052</f>
        <v>1.1111111111111112</v>
      </c>
      <c r="AK1052" s="41"/>
      <c r="AL1052" s="41"/>
      <c r="AM1052" s="41"/>
      <c r="AN1052" s="41"/>
      <c r="AO1052" s="41"/>
    </row>
    <row r="1053" spans="1:41" ht="15" customHeight="1" x14ac:dyDescent="0.2">
      <c r="B1053" s="26" t="s">
        <v>77</v>
      </c>
      <c r="F1053" s="8">
        <v>33</v>
      </c>
      <c r="G1053" s="8">
        <v>29</v>
      </c>
      <c r="H1053" s="8">
        <v>4</v>
      </c>
      <c r="I1053" s="8">
        <v>1</v>
      </c>
      <c r="J1053" s="50">
        <v>1</v>
      </c>
      <c r="K1053" s="8">
        <v>29</v>
      </c>
      <c r="L1053" s="85">
        <f t="shared" si="610"/>
        <v>5.913978494623656</v>
      </c>
      <c r="M1053" s="17">
        <f t="shared" si="610"/>
        <v>7.9889807162534439</v>
      </c>
      <c r="N1053" s="4">
        <f t="shared" si="610"/>
        <v>2.0512820512820511</v>
      </c>
      <c r="O1053" s="4">
        <f t="shared" si="610"/>
        <v>0.48543689320388345</v>
      </c>
      <c r="P1053" s="4">
        <f t="shared" si="610"/>
        <v>0.55555555555555558</v>
      </c>
      <c r="Q1053" s="4">
        <f t="shared" si="610"/>
        <v>7.4550128534704374</v>
      </c>
      <c r="V1053" s="26" t="s">
        <v>77</v>
      </c>
      <c r="Z1053" s="8">
        <f t="shared" ref="Z1053:Z1058" si="613">K1053</f>
        <v>29</v>
      </c>
      <c r="AA1053" s="8">
        <f t="shared" si="611"/>
        <v>4</v>
      </c>
      <c r="AB1053" s="50">
        <f t="shared" si="612"/>
        <v>1</v>
      </c>
      <c r="AC1053" s="85">
        <f t="shared" ref="AC1053:AC1058" si="614">Q1053</f>
        <v>7.4550128534704374</v>
      </c>
      <c r="AD1053" s="4">
        <f t="shared" ref="AD1053:AD1058" si="615">N1053</f>
        <v>2.0512820512820511</v>
      </c>
      <c r="AE1053" s="4">
        <f t="shared" ref="AE1053:AE1058" si="616">P1053</f>
        <v>0.55555555555555558</v>
      </c>
      <c r="AK1053" s="41"/>
      <c r="AL1053" s="41"/>
      <c r="AM1053" s="41"/>
      <c r="AN1053" s="41"/>
      <c r="AO1053" s="41"/>
    </row>
    <row r="1054" spans="1:41" ht="15" customHeight="1" x14ac:dyDescent="0.2">
      <c r="B1054" s="26" t="s">
        <v>78</v>
      </c>
      <c r="F1054" s="8">
        <v>26</v>
      </c>
      <c r="G1054" s="8">
        <v>24</v>
      </c>
      <c r="H1054" s="8">
        <v>2</v>
      </c>
      <c r="I1054" s="8">
        <v>0</v>
      </c>
      <c r="J1054" s="50">
        <v>0</v>
      </c>
      <c r="K1054" s="8">
        <v>24</v>
      </c>
      <c r="L1054" s="85">
        <f t="shared" si="610"/>
        <v>4.6594982078853047</v>
      </c>
      <c r="M1054" s="17">
        <f t="shared" si="610"/>
        <v>6.6115702479338845</v>
      </c>
      <c r="N1054" s="4">
        <f t="shared" si="610"/>
        <v>1.0256410256410255</v>
      </c>
      <c r="O1054" s="4">
        <f t="shared" si="610"/>
        <v>0</v>
      </c>
      <c r="P1054" s="4">
        <f t="shared" si="610"/>
        <v>0</v>
      </c>
      <c r="Q1054" s="4">
        <f t="shared" si="610"/>
        <v>6.1696658097686372</v>
      </c>
      <c r="V1054" s="26" t="s">
        <v>78</v>
      </c>
      <c r="Z1054" s="8">
        <f t="shared" si="613"/>
        <v>24</v>
      </c>
      <c r="AA1054" s="8">
        <f t="shared" si="611"/>
        <v>2</v>
      </c>
      <c r="AB1054" s="50">
        <f t="shared" si="612"/>
        <v>0</v>
      </c>
      <c r="AC1054" s="85">
        <f t="shared" si="614"/>
        <v>6.1696658097686372</v>
      </c>
      <c r="AD1054" s="4">
        <f t="shared" si="615"/>
        <v>1.0256410256410255</v>
      </c>
      <c r="AE1054" s="4">
        <f t="shared" si="616"/>
        <v>0</v>
      </c>
      <c r="AK1054" s="41"/>
      <c r="AL1054" s="41"/>
      <c r="AM1054" s="41"/>
      <c r="AN1054" s="41"/>
      <c r="AO1054" s="41"/>
    </row>
    <row r="1055" spans="1:41" ht="15" customHeight="1" x14ac:dyDescent="0.2">
      <c r="B1055" s="26" t="s">
        <v>79</v>
      </c>
      <c r="F1055" s="8">
        <v>200</v>
      </c>
      <c r="G1055" s="8">
        <v>176</v>
      </c>
      <c r="H1055" s="8">
        <v>24</v>
      </c>
      <c r="I1055" s="8">
        <v>5</v>
      </c>
      <c r="J1055" s="50">
        <v>0</v>
      </c>
      <c r="K1055" s="8">
        <v>181</v>
      </c>
      <c r="L1055" s="85">
        <f t="shared" si="610"/>
        <v>35.842293906810035</v>
      </c>
      <c r="M1055" s="17">
        <f t="shared" si="610"/>
        <v>48.484848484848484</v>
      </c>
      <c r="N1055" s="4">
        <f t="shared" si="610"/>
        <v>12.307692307692308</v>
      </c>
      <c r="O1055" s="4">
        <f t="shared" si="610"/>
        <v>2.4271844660194173</v>
      </c>
      <c r="P1055" s="4">
        <f t="shared" si="610"/>
        <v>0</v>
      </c>
      <c r="Q1055" s="4">
        <f t="shared" si="610"/>
        <v>46.529562982005139</v>
      </c>
      <c r="V1055" s="26" t="s">
        <v>79</v>
      </c>
      <c r="Z1055" s="8">
        <f t="shared" si="613"/>
        <v>181</v>
      </c>
      <c r="AA1055" s="8">
        <f t="shared" si="611"/>
        <v>24</v>
      </c>
      <c r="AB1055" s="50">
        <f t="shared" si="612"/>
        <v>0</v>
      </c>
      <c r="AC1055" s="85">
        <f t="shared" si="614"/>
        <v>46.529562982005139</v>
      </c>
      <c r="AD1055" s="4">
        <f t="shared" si="615"/>
        <v>12.307692307692308</v>
      </c>
      <c r="AE1055" s="4">
        <f t="shared" si="616"/>
        <v>0</v>
      </c>
      <c r="AK1055" s="41"/>
      <c r="AL1055" s="41"/>
      <c r="AM1055" s="41"/>
      <c r="AN1055" s="41"/>
      <c r="AO1055" s="41"/>
    </row>
    <row r="1056" spans="1:41" ht="15" customHeight="1" x14ac:dyDescent="0.2">
      <c r="B1056" s="26" t="s">
        <v>245</v>
      </c>
      <c r="F1056" s="8">
        <v>2</v>
      </c>
      <c r="G1056" s="8">
        <v>1</v>
      </c>
      <c r="H1056" s="8">
        <v>1</v>
      </c>
      <c r="I1056" s="8">
        <v>0</v>
      </c>
      <c r="J1056" s="50">
        <v>0</v>
      </c>
      <c r="K1056" s="8">
        <v>1</v>
      </c>
      <c r="L1056" s="85">
        <f t="shared" si="610"/>
        <v>0.35842293906810035</v>
      </c>
      <c r="M1056" s="17">
        <f t="shared" si="610"/>
        <v>0.27548209366391185</v>
      </c>
      <c r="N1056" s="4">
        <f t="shared" si="610"/>
        <v>0.51282051282051277</v>
      </c>
      <c r="O1056" s="4">
        <f t="shared" si="610"/>
        <v>0</v>
      </c>
      <c r="P1056" s="4">
        <f t="shared" si="610"/>
        <v>0</v>
      </c>
      <c r="Q1056" s="4">
        <f t="shared" si="610"/>
        <v>0.25706940874035988</v>
      </c>
      <c r="V1056" s="26" t="s">
        <v>245</v>
      </c>
      <c r="Z1056" s="8">
        <f t="shared" si="613"/>
        <v>1</v>
      </c>
      <c r="AA1056" s="8">
        <f t="shared" si="611"/>
        <v>1</v>
      </c>
      <c r="AB1056" s="50">
        <f t="shared" si="612"/>
        <v>0</v>
      </c>
      <c r="AC1056" s="85">
        <f t="shared" si="614"/>
        <v>0.25706940874035988</v>
      </c>
      <c r="AD1056" s="4">
        <f t="shared" si="615"/>
        <v>0.51282051282051277</v>
      </c>
      <c r="AE1056" s="4">
        <f t="shared" si="616"/>
        <v>0</v>
      </c>
      <c r="AK1056" s="41"/>
      <c r="AL1056" s="41"/>
      <c r="AM1056" s="41"/>
      <c r="AN1056" s="41"/>
      <c r="AO1056" s="41"/>
    </row>
    <row r="1057" spans="1:41" ht="15" customHeight="1" x14ac:dyDescent="0.2">
      <c r="B1057" s="26" t="s">
        <v>140</v>
      </c>
      <c r="F1057" s="8">
        <v>11</v>
      </c>
      <c r="G1057" s="8">
        <v>2</v>
      </c>
      <c r="H1057" s="8">
        <v>9</v>
      </c>
      <c r="I1057" s="8">
        <v>0</v>
      </c>
      <c r="J1057" s="50">
        <v>0</v>
      </c>
      <c r="K1057" s="8">
        <v>2</v>
      </c>
      <c r="L1057" s="85">
        <f t="shared" si="610"/>
        <v>1.9713261648745519</v>
      </c>
      <c r="M1057" s="17">
        <f t="shared" si="610"/>
        <v>0.55096418732782371</v>
      </c>
      <c r="N1057" s="4">
        <f t="shared" si="610"/>
        <v>4.6153846153846159</v>
      </c>
      <c r="O1057" s="4">
        <f t="shared" si="610"/>
        <v>0</v>
      </c>
      <c r="P1057" s="4">
        <f t="shared" si="610"/>
        <v>0</v>
      </c>
      <c r="Q1057" s="4">
        <f t="shared" si="610"/>
        <v>0.51413881748071977</v>
      </c>
      <c r="V1057" s="26" t="s">
        <v>140</v>
      </c>
      <c r="Z1057" s="8">
        <f t="shared" si="613"/>
        <v>2</v>
      </c>
      <c r="AA1057" s="8">
        <f t="shared" si="611"/>
        <v>9</v>
      </c>
      <c r="AB1057" s="50">
        <f t="shared" si="612"/>
        <v>0</v>
      </c>
      <c r="AC1057" s="85">
        <f t="shared" si="614"/>
        <v>0.51413881748071977</v>
      </c>
      <c r="AD1057" s="4">
        <f t="shared" si="615"/>
        <v>4.6153846153846159</v>
      </c>
      <c r="AE1057" s="4">
        <f t="shared" si="616"/>
        <v>0</v>
      </c>
      <c r="AK1057" s="41"/>
      <c r="AL1057" s="41"/>
      <c r="AM1057" s="41"/>
      <c r="AN1057" s="41"/>
      <c r="AO1057" s="41"/>
    </row>
    <row r="1058" spans="1:41" ht="15" customHeight="1" x14ac:dyDescent="0.2">
      <c r="B1058" s="26" t="s">
        <v>128</v>
      </c>
      <c r="C1058" s="28"/>
      <c r="D1058" s="28"/>
      <c r="E1058" s="28"/>
      <c r="F1058" s="9">
        <v>245</v>
      </c>
      <c r="G1058" s="9">
        <v>91</v>
      </c>
      <c r="H1058" s="9">
        <v>154</v>
      </c>
      <c r="I1058" s="9">
        <v>196</v>
      </c>
      <c r="J1058" s="55">
        <v>177</v>
      </c>
      <c r="K1058" s="9">
        <v>110</v>
      </c>
      <c r="L1058" s="87">
        <f t="shared" si="610"/>
        <v>43.906810035842291</v>
      </c>
      <c r="M1058" s="19">
        <f t="shared" si="610"/>
        <v>25.068870523415974</v>
      </c>
      <c r="N1058" s="5">
        <f t="shared" si="610"/>
        <v>78.974358974358978</v>
      </c>
      <c r="O1058" s="5">
        <f t="shared" si="610"/>
        <v>95.145631067961162</v>
      </c>
      <c r="P1058" s="5">
        <f t="shared" si="610"/>
        <v>98.333333333333329</v>
      </c>
      <c r="Q1058" s="5">
        <f t="shared" si="610"/>
        <v>28.277634961439592</v>
      </c>
      <c r="V1058" s="26" t="s">
        <v>128</v>
      </c>
      <c r="W1058" s="28"/>
      <c r="X1058" s="28"/>
      <c r="Y1058" s="28"/>
      <c r="Z1058" s="9">
        <f t="shared" si="613"/>
        <v>110</v>
      </c>
      <c r="AA1058" s="9">
        <f t="shared" si="611"/>
        <v>154</v>
      </c>
      <c r="AB1058" s="55">
        <f t="shared" si="612"/>
        <v>177</v>
      </c>
      <c r="AC1058" s="87">
        <f t="shared" si="614"/>
        <v>28.277634961439592</v>
      </c>
      <c r="AD1058" s="5">
        <f t="shared" si="615"/>
        <v>78.974358974358978</v>
      </c>
      <c r="AE1058" s="5">
        <f t="shared" si="616"/>
        <v>98.333333333333329</v>
      </c>
      <c r="AK1058" s="41"/>
      <c r="AL1058" s="41"/>
      <c r="AM1058" s="41"/>
      <c r="AN1058" s="41"/>
      <c r="AO1058" s="41"/>
    </row>
    <row r="1059" spans="1:41" ht="15" customHeight="1" x14ac:dyDescent="0.2">
      <c r="B1059" s="30" t="s">
        <v>1</v>
      </c>
      <c r="C1059" s="21"/>
      <c r="D1059" s="21"/>
      <c r="E1059" s="22"/>
      <c r="F1059" s="31">
        <f t="shared" ref="F1059:K1059" si="617">SUM(F1052:F1058)</f>
        <v>558</v>
      </c>
      <c r="G1059" s="31">
        <f t="shared" si="617"/>
        <v>363</v>
      </c>
      <c r="H1059" s="31">
        <f t="shared" si="617"/>
        <v>195</v>
      </c>
      <c r="I1059" s="31">
        <f t="shared" si="617"/>
        <v>206</v>
      </c>
      <c r="J1059" s="51">
        <f t="shared" si="617"/>
        <v>180</v>
      </c>
      <c r="K1059" s="31">
        <f t="shared" si="617"/>
        <v>389</v>
      </c>
      <c r="L1059" s="86">
        <f t="shared" ref="L1059:Q1059" si="618">SUM(L1052:L1058)</f>
        <v>100</v>
      </c>
      <c r="M1059" s="18">
        <f t="shared" si="618"/>
        <v>100</v>
      </c>
      <c r="N1059" s="6">
        <f t="shared" si="618"/>
        <v>100</v>
      </c>
      <c r="O1059" s="6">
        <f t="shared" si="618"/>
        <v>100</v>
      </c>
      <c r="P1059" s="6">
        <f t="shared" si="618"/>
        <v>100</v>
      </c>
      <c r="Q1059" s="6">
        <f t="shared" si="618"/>
        <v>99.999999999999986</v>
      </c>
      <c r="V1059" s="30" t="s">
        <v>1</v>
      </c>
      <c r="W1059" s="21"/>
      <c r="X1059" s="21"/>
      <c r="Y1059" s="22"/>
      <c r="Z1059" s="31">
        <f t="shared" ref="Z1059:AE1059" si="619">SUM(Z1052:Z1058)</f>
        <v>389</v>
      </c>
      <c r="AA1059" s="31">
        <f t="shared" si="619"/>
        <v>195</v>
      </c>
      <c r="AB1059" s="51">
        <f t="shared" si="619"/>
        <v>180</v>
      </c>
      <c r="AC1059" s="86">
        <f t="shared" si="619"/>
        <v>99.999999999999986</v>
      </c>
      <c r="AD1059" s="6">
        <f t="shared" si="619"/>
        <v>100</v>
      </c>
      <c r="AE1059" s="6">
        <f t="shared" si="619"/>
        <v>100</v>
      </c>
    </row>
    <row r="1060" spans="1:41" ht="15" customHeight="1" x14ac:dyDescent="0.2">
      <c r="B1060" s="30" t="s">
        <v>80</v>
      </c>
      <c r="C1060" s="21"/>
      <c r="D1060" s="21"/>
      <c r="E1060" s="22"/>
      <c r="F1060" s="32">
        <v>26.428913738019169</v>
      </c>
      <c r="G1060" s="32">
        <v>23.776654411764707</v>
      </c>
      <c r="H1060" s="32">
        <v>44.024390243902438</v>
      </c>
      <c r="I1060" s="32">
        <v>16.600000000000001</v>
      </c>
      <c r="J1060" s="32">
        <v>5.333333333333333</v>
      </c>
      <c r="K1060" s="32">
        <v>23.717741935483872</v>
      </c>
      <c r="V1060" s="30" t="s">
        <v>80</v>
      </c>
      <c r="W1060" s="21"/>
      <c r="X1060" s="21"/>
      <c r="Y1060" s="22"/>
      <c r="Z1060" s="32">
        <f>K1060</f>
        <v>23.717741935483872</v>
      </c>
      <c r="AA1060" s="32">
        <f>H1060</f>
        <v>44.024390243902438</v>
      </c>
      <c r="AB1060" s="32">
        <f>J1060</f>
        <v>5.333333333333333</v>
      </c>
      <c r="AK1060" s="41"/>
      <c r="AL1060" s="41"/>
      <c r="AM1060" s="41"/>
      <c r="AN1060" s="41"/>
      <c r="AO1060" s="41"/>
    </row>
    <row r="1061" spans="1:41" ht="15" customHeight="1" x14ac:dyDescent="0.2">
      <c r="B1061" s="30" t="s">
        <v>316</v>
      </c>
      <c r="C1061" s="21"/>
      <c r="D1061" s="21"/>
      <c r="E1061" s="22"/>
      <c r="F1061" s="32">
        <v>24.633392226148409</v>
      </c>
      <c r="G1061" s="32">
        <v>24.009146341463413</v>
      </c>
      <c r="H1061" s="32">
        <v>42.972972972972975</v>
      </c>
      <c r="I1061" s="32">
        <v>16.600000000000001</v>
      </c>
      <c r="J1061" s="32">
        <v>5.333333333333333</v>
      </c>
      <c r="K1061" s="32">
        <v>23.937747035573121</v>
      </c>
      <c r="V1061" s="30" t="s">
        <v>316</v>
      </c>
      <c r="W1061" s="21"/>
      <c r="X1061" s="21"/>
      <c r="Y1061" s="22"/>
      <c r="Z1061" s="32">
        <f t="shared" ref="Z1061" si="620">K1061</f>
        <v>23.937747035573121</v>
      </c>
      <c r="AA1061" s="32">
        <f>H1061</f>
        <v>42.972972972972975</v>
      </c>
      <c r="AB1061" s="32">
        <f>J1061</f>
        <v>5.333333333333333</v>
      </c>
      <c r="AK1061" s="41"/>
      <c r="AL1061" s="41"/>
      <c r="AM1061" s="41"/>
      <c r="AN1061" s="41"/>
      <c r="AO1061" s="41"/>
    </row>
    <row r="1062" spans="1:41" ht="15" customHeight="1" x14ac:dyDescent="0.2">
      <c r="B1062" s="45"/>
      <c r="C1062" s="36"/>
      <c r="D1062" s="36"/>
      <c r="E1062" s="36"/>
      <c r="F1062" s="70"/>
      <c r="G1062" s="70"/>
      <c r="H1062" s="70"/>
      <c r="I1062" s="71"/>
      <c r="J1062" s="70"/>
      <c r="K1062" s="70"/>
      <c r="L1062" s="70"/>
      <c r="M1062" s="37"/>
      <c r="O1062" s="70"/>
      <c r="V1062" s="45"/>
      <c r="W1062" s="36"/>
      <c r="X1062" s="36"/>
      <c r="Y1062" s="36"/>
      <c r="Z1062" s="70"/>
      <c r="AA1062" s="70"/>
      <c r="AB1062" s="70"/>
      <c r="AC1062" s="70"/>
    </row>
    <row r="1063" spans="1:41" ht="13.75" customHeight="1" x14ac:dyDescent="0.2">
      <c r="A1063" s="35" t="s">
        <v>708</v>
      </c>
      <c r="B1063" s="15"/>
      <c r="V1063" s="15"/>
    </row>
    <row r="1064" spans="1:41" ht="15" customHeight="1" x14ac:dyDescent="0.2">
      <c r="A1064" s="1" t="s">
        <v>710</v>
      </c>
      <c r="B1064" s="15"/>
      <c r="V1064" s="15"/>
    </row>
    <row r="1065" spans="1:41" ht="13.75" customHeight="1" x14ac:dyDescent="0.2">
      <c r="B1065" s="47"/>
      <c r="C1065" s="25"/>
      <c r="D1065" s="25"/>
      <c r="E1065" s="25"/>
      <c r="F1065" s="242"/>
      <c r="G1065" s="243"/>
      <c r="H1065" s="66" t="s">
        <v>2</v>
      </c>
      <c r="I1065" s="66"/>
      <c r="J1065" s="243"/>
      <c r="K1065" s="243"/>
      <c r="L1065" s="244"/>
      <c r="M1065" s="243"/>
      <c r="N1065" s="66" t="s">
        <v>3</v>
      </c>
      <c r="O1065" s="66"/>
      <c r="P1065" s="243"/>
      <c r="Q1065" s="245"/>
      <c r="V1065" s="47"/>
      <c r="W1065" s="25"/>
      <c r="X1065" s="25"/>
      <c r="Y1065" s="25"/>
      <c r="Z1065" s="60"/>
      <c r="AA1065" s="63" t="s">
        <v>2</v>
      </c>
      <c r="AB1065" s="66"/>
      <c r="AC1065" s="82"/>
      <c r="AD1065" s="63" t="s">
        <v>3</v>
      </c>
      <c r="AE1065" s="64"/>
    </row>
    <row r="1066" spans="1:41" ht="22.75" customHeight="1" x14ac:dyDescent="0.2">
      <c r="B1066" s="26"/>
      <c r="E1066" s="56"/>
      <c r="F1066" s="73" t="s">
        <v>356</v>
      </c>
      <c r="G1066" s="73" t="s">
        <v>170</v>
      </c>
      <c r="H1066" s="73" t="s">
        <v>171</v>
      </c>
      <c r="I1066" s="73" t="s">
        <v>357</v>
      </c>
      <c r="J1066" s="78" t="s">
        <v>173</v>
      </c>
      <c r="K1066" s="73" t="s">
        <v>500</v>
      </c>
      <c r="L1066" s="81" t="s">
        <v>356</v>
      </c>
      <c r="M1066" s="73" t="s">
        <v>170</v>
      </c>
      <c r="N1066" s="73" t="s">
        <v>171</v>
      </c>
      <c r="O1066" s="73" t="s">
        <v>357</v>
      </c>
      <c r="P1066" s="73" t="s">
        <v>173</v>
      </c>
      <c r="Q1066" s="73" t="s">
        <v>500</v>
      </c>
      <c r="V1066" s="26"/>
      <c r="Y1066" s="56"/>
      <c r="Z1066" s="73" t="s">
        <v>450</v>
      </c>
      <c r="AA1066" s="73" t="s">
        <v>171</v>
      </c>
      <c r="AB1066" s="78" t="s">
        <v>173</v>
      </c>
      <c r="AC1066" s="81" t="s">
        <v>450</v>
      </c>
      <c r="AD1066" s="73" t="s">
        <v>171</v>
      </c>
      <c r="AE1066" s="73" t="s">
        <v>173</v>
      </c>
    </row>
    <row r="1067" spans="1:41" ht="12" customHeight="1" x14ac:dyDescent="0.2">
      <c r="B1067" s="27"/>
      <c r="C1067" s="28"/>
      <c r="D1067" s="28"/>
      <c r="E1067" s="57"/>
      <c r="F1067" s="29"/>
      <c r="G1067" s="29"/>
      <c r="H1067" s="29"/>
      <c r="I1067" s="29"/>
      <c r="J1067" s="49"/>
      <c r="K1067" s="29"/>
      <c r="L1067" s="83">
        <f t="shared" ref="L1067:Q1067" si="621">F$13-F$1012</f>
        <v>558</v>
      </c>
      <c r="M1067" s="2">
        <f t="shared" si="621"/>
        <v>363</v>
      </c>
      <c r="N1067" s="2">
        <f t="shared" si="621"/>
        <v>195</v>
      </c>
      <c r="O1067" s="2">
        <f t="shared" si="621"/>
        <v>206</v>
      </c>
      <c r="P1067" s="2">
        <f t="shared" si="621"/>
        <v>180</v>
      </c>
      <c r="Q1067" s="2">
        <f t="shared" si="621"/>
        <v>389</v>
      </c>
      <c r="V1067" s="27"/>
      <c r="W1067" s="28"/>
      <c r="X1067" s="28"/>
      <c r="Y1067" s="57"/>
      <c r="Z1067" s="29"/>
      <c r="AA1067" s="29"/>
      <c r="AB1067" s="49"/>
      <c r="AC1067" s="83">
        <f>Q1067</f>
        <v>389</v>
      </c>
      <c r="AD1067" s="2">
        <f>N1067</f>
        <v>195</v>
      </c>
      <c r="AE1067" s="2">
        <f>P1067</f>
        <v>180</v>
      </c>
    </row>
    <row r="1068" spans="1:41" ht="15" customHeight="1" x14ac:dyDescent="0.2">
      <c r="B1068" s="26" t="s">
        <v>324</v>
      </c>
      <c r="F1068" s="8">
        <v>16</v>
      </c>
      <c r="G1068" s="8">
        <v>8</v>
      </c>
      <c r="H1068" s="8">
        <v>8</v>
      </c>
      <c r="I1068" s="8">
        <v>0</v>
      </c>
      <c r="J1068" s="50">
        <v>0</v>
      </c>
      <c r="K1068" s="8">
        <v>8</v>
      </c>
      <c r="L1068" s="85">
        <f>F1068/L$1067*100</f>
        <v>2.8673835125448028</v>
      </c>
      <c r="M1068" s="17">
        <f t="shared" ref="M1068:Q1075" si="622">G1068/M$1067*100</f>
        <v>2.2038567493112948</v>
      </c>
      <c r="N1068" s="4">
        <f t="shared" si="622"/>
        <v>4.1025641025641022</v>
      </c>
      <c r="O1068" s="4">
        <f t="shared" si="622"/>
        <v>0</v>
      </c>
      <c r="P1068" s="4">
        <f t="shared" si="622"/>
        <v>0</v>
      </c>
      <c r="Q1068" s="4">
        <f t="shared" si="622"/>
        <v>2.0565552699228791</v>
      </c>
      <c r="V1068" s="26" t="s">
        <v>324</v>
      </c>
      <c r="Z1068" s="8">
        <f>K1068</f>
        <v>8</v>
      </c>
      <c r="AA1068" s="8">
        <f t="shared" ref="AA1068:AA1075" si="623">H1068</f>
        <v>8</v>
      </c>
      <c r="AB1068" s="50">
        <f t="shared" ref="AB1068:AB1075" si="624">J1068</f>
        <v>0</v>
      </c>
      <c r="AC1068" s="85">
        <f>Q1068</f>
        <v>2.0565552699228791</v>
      </c>
      <c r="AD1068" s="4">
        <f>N1068</f>
        <v>4.1025641025641022</v>
      </c>
      <c r="AE1068" s="4">
        <f>P1068</f>
        <v>0</v>
      </c>
      <c r="AK1068" s="41"/>
      <c r="AL1068" s="41"/>
      <c r="AM1068" s="41"/>
      <c r="AN1068" s="41"/>
      <c r="AO1068" s="41"/>
    </row>
    <row r="1069" spans="1:41" ht="15" customHeight="1" x14ac:dyDescent="0.2">
      <c r="B1069" s="26" t="s">
        <v>325</v>
      </c>
      <c r="F1069" s="8">
        <v>5</v>
      </c>
      <c r="G1069" s="8">
        <v>4</v>
      </c>
      <c r="H1069" s="8">
        <v>1</v>
      </c>
      <c r="I1069" s="8">
        <v>1</v>
      </c>
      <c r="J1069" s="50">
        <v>1</v>
      </c>
      <c r="K1069" s="8">
        <v>4</v>
      </c>
      <c r="L1069" s="85">
        <f t="shared" ref="L1069:L1075" si="625">F1069/L$1067*100</f>
        <v>0.8960573476702508</v>
      </c>
      <c r="M1069" s="17">
        <f t="shared" si="622"/>
        <v>1.1019283746556474</v>
      </c>
      <c r="N1069" s="4">
        <f t="shared" si="622"/>
        <v>0.51282051282051277</v>
      </c>
      <c r="O1069" s="4">
        <f t="shared" si="622"/>
        <v>0.48543689320388345</v>
      </c>
      <c r="P1069" s="4">
        <f t="shared" si="622"/>
        <v>0.55555555555555558</v>
      </c>
      <c r="Q1069" s="4">
        <f t="shared" si="622"/>
        <v>1.0282776349614395</v>
      </c>
      <c r="V1069" s="26" t="s">
        <v>325</v>
      </c>
      <c r="Z1069" s="8">
        <f t="shared" ref="Z1069:Z1075" si="626">K1069</f>
        <v>4</v>
      </c>
      <c r="AA1069" s="8">
        <f t="shared" si="623"/>
        <v>1</v>
      </c>
      <c r="AB1069" s="50">
        <f t="shared" si="624"/>
        <v>1</v>
      </c>
      <c r="AC1069" s="85">
        <f t="shared" ref="AC1069:AC1075" si="627">Q1069</f>
        <v>1.0282776349614395</v>
      </c>
      <c r="AD1069" s="4">
        <f t="shared" ref="AD1069:AD1075" si="628">N1069</f>
        <v>0.51282051282051277</v>
      </c>
      <c r="AE1069" s="4">
        <f t="shared" ref="AE1069:AE1075" si="629">P1069</f>
        <v>0.55555555555555558</v>
      </c>
      <c r="AK1069" s="41"/>
      <c r="AL1069" s="41"/>
      <c r="AM1069" s="41"/>
      <c r="AN1069" s="41"/>
      <c r="AO1069" s="41"/>
    </row>
    <row r="1070" spans="1:41" ht="15" customHeight="1" x14ac:dyDescent="0.2">
      <c r="B1070" s="26" t="s">
        <v>326</v>
      </c>
      <c r="F1070" s="8">
        <v>14</v>
      </c>
      <c r="G1070" s="8">
        <v>11</v>
      </c>
      <c r="H1070" s="8">
        <v>3</v>
      </c>
      <c r="I1070" s="8">
        <v>1</v>
      </c>
      <c r="J1070" s="50">
        <v>1</v>
      </c>
      <c r="K1070" s="8">
        <v>11</v>
      </c>
      <c r="L1070" s="85">
        <f t="shared" si="625"/>
        <v>2.5089605734767026</v>
      </c>
      <c r="M1070" s="17">
        <f t="shared" si="622"/>
        <v>3.0303030303030303</v>
      </c>
      <c r="N1070" s="4">
        <f t="shared" si="622"/>
        <v>1.5384615384615385</v>
      </c>
      <c r="O1070" s="4">
        <f t="shared" si="622"/>
        <v>0.48543689320388345</v>
      </c>
      <c r="P1070" s="4">
        <f t="shared" si="622"/>
        <v>0.55555555555555558</v>
      </c>
      <c r="Q1070" s="4">
        <f t="shared" si="622"/>
        <v>2.8277634961439588</v>
      </c>
      <c r="V1070" s="26" t="s">
        <v>326</v>
      </c>
      <c r="Z1070" s="8">
        <f t="shared" si="626"/>
        <v>11</v>
      </c>
      <c r="AA1070" s="8">
        <f t="shared" si="623"/>
        <v>3</v>
      </c>
      <c r="AB1070" s="50">
        <f t="shared" si="624"/>
        <v>1</v>
      </c>
      <c r="AC1070" s="85">
        <f t="shared" si="627"/>
        <v>2.8277634961439588</v>
      </c>
      <c r="AD1070" s="4">
        <f t="shared" si="628"/>
        <v>1.5384615384615385</v>
      </c>
      <c r="AE1070" s="4">
        <f t="shared" si="629"/>
        <v>0.55555555555555558</v>
      </c>
      <c r="AK1070" s="41"/>
      <c r="AL1070" s="41"/>
      <c r="AM1070" s="41"/>
      <c r="AN1070" s="41"/>
      <c r="AO1070" s="41"/>
    </row>
    <row r="1071" spans="1:41" ht="15" customHeight="1" x14ac:dyDescent="0.2">
      <c r="B1071" s="26" t="s">
        <v>327</v>
      </c>
      <c r="F1071" s="8">
        <v>240</v>
      </c>
      <c r="G1071" s="8">
        <v>217</v>
      </c>
      <c r="H1071" s="8">
        <v>23</v>
      </c>
      <c r="I1071" s="8">
        <v>8</v>
      </c>
      <c r="J1071" s="50">
        <v>0</v>
      </c>
      <c r="K1071" s="8">
        <v>225</v>
      </c>
      <c r="L1071" s="85">
        <f t="shared" si="625"/>
        <v>43.01075268817204</v>
      </c>
      <c r="M1071" s="17">
        <f t="shared" si="622"/>
        <v>59.779614325068877</v>
      </c>
      <c r="N1071" s="4">
        <f t="shared" si="622"/>
        <v>11.794871794871794</v>
      </c>
      <c r="O1071" s="4">
        <f t="shared" si="622"/>
        <v>3.8834951456310676</v>
      </c>
      <c r="P1071" s="4">
        <f t="shared" si="622"/>
        <v>0</v>
      </c>
      <c r="Q1071" s="4">
        <f t="shared" si="622"/>
        <v>57.840616966580981</v>
      </c>
      <c r="V1071" s="26" t="s">
        <v>327</v>
      </c>
      <c r="Z1071" s="8">
        <f t="shared" si="626"/>
        <v>225</v>
      </c>
      <c r="AA1071" s="8">
        <f t="shared" si="623"/>
        <v>23</v>
      </c>
      <c r="AB1071" s="50">
        <f t="shared" si="624"/>
        <v>0</v>
      </c>
      <c r="AC1071" s="85">
        <f t="shared" si="627"/>
        <v>57.840616966580981</v>
      </c>
      <c r="AD1071" s="4">
        <f t="shared" si="628"/>
        <v>11.794871794871794</v>
      </c>
      <c r="AE1071" s="4">
        <f t="shared" si="629"/>
        <v>0</v>
      </c>
      <c r="AK1071" s="41"/>
      <c r="AL1071" s="41"/>
      <c r="AM1071" s="41"/>
      <c r="AN1071" s="41"/>
      <c r="AO1071" s="41"/>
    </row>
    <row r="1072" spans="1:41" ht="15" customHeight="1" x14ac:dyDescent="0.2">
      <c r="B1072" s="26" t="s">
        <v>328</v>
      </c>
      <c r="F1072" s="8">
        <v>11</v>
      </c>
      <c r="G1072" s="8">
        <v>11</v>
      </c>
      <c r="H1072" s="8">
        <v>0</v>
      </c>
      <c r="I1072" s="8">
        <v>0</v>
      </c>
      <c r="J1072" s="50">
        <v>0</v>
      </c>
      <c r="K1072" s="8">
        <v>11</v>
      </c>
      <c r="L1072" s="85">
        <f t="shared" si="625"/>
        <v>1.9713261648745519</v>
      </c>
      <c r="M1072" s="17">
        <f t="shared" si="622"/>
        <v>3.0303030303030303</v>
      </c>
      <c r="N1072" s="4">
        <f t="shared" si="622"/>
        <v>0</v>
      </c>
      <c r="O1072" s="4">
        <f t="shared" si="622"/>
        <v>0</v>
      </c>
      <c r="P1072" s="4">
        <f t="shared" si="622"/>
        <v>0</v>
      </c>
      <c r="Q1072" s="4">
        <f t="shared" si="622"/>
        <v>2.8277634961439588</v>
      </c>
      <c r="V1072" s="26" t="s">
        <v>328</v>
      </c>
      <c r="Z1072" s="8">
        <f t="shared" si="626"/>
        <v>11</v>
      </c>
      <c r="AA1072" s="8">
        <f t="shared" si="623"/>
        <v>0</v>
      </c>
      <c r="AB1072" s="50">
        <f t="shared" si="624"/>
        <v>0</v>
      </c>
      <c r="AC1072" s="85">
        <f t="shared" si="627"/>
        <v>2.8277634961439588</v>
      </c>
      <c r="AD1072" s="4">
        <f t="shared" si="628"/>
        <v>0</v>
      </c>
      <c r="AE1072" s="4">
        <f t="shared" si="629"/>
        <v>0</v>
      </c>
      <c r="AK1072" s="41"/>
      <c r="AL1072" s="41"/>
      <c r="AM1072" s="41"/>
      <c r="AN1072" s="41"/>
      <c r="AO1072" s="41"/>
    </row>
    <row r="1073" spans="2:41" ht="15" customHeight="1" x14ac:dyDescent="0.2">
      <c r="B1073" s="26" t="s">
        <v>329</v>
      </c>
      <c r="F1073" s="8">
        <v>16</v>
      </c>
      <c r="G1073" s="8">
        <v>14</v>
      </c>
      <c r="H1073" s="8">
        <v>2</v>
      </c>
      <c r="I1073" s="8">
        <v>0</v>
      </c>
      <c r="J1073" s="50">
        <v>0</v>
      </c>
      <c r="K1073" s="8">
        <v>14</v>
      </c>
      <c r="L1073" s="85">
        <f t="shared" si="625"/>
        <v>2.8673835125448028</v>
      </c>
      <c r="M1073" s="17">
        <f t="shared" si="622"/>
        <v>3.8567493112947657</v>
      </c>
      <c r="N1073" s="4">
        <f t="shared" si="622"/>
        <v>1.0256410256410255</v>
      </c>
      <c r="O1073" s="4">
        <f t="shared" si="622"/>
        <v>0</v>
      </c>
      <c r="P1073" s="4">
        <f t="shared" si="622"/>
        <v>0</v>
      </c>
      <c r="Q1073" s="4">
        <f t="shared" si="622"/>
        <v>3.5989717223650386</v>
      </c>
      <c r="V1073" s="26" t="s">
        <v>329</v>
      </c>
      <c r="Z1073" s="8">
        <f t="shared" si="626"/>
        <v>14</v>
      </c>
      <c r="AA1073" s="8">
        <f t="shared" si="623"/>
        <v>2</v>
      </c>
      <c r="AB1073" s="50">
        <f t="shared" si="624"/>
        <v>0</v>
      </c>
      <c r="AC1073" s="85">
        <f t="shared" si="627"/>
        <v>3.5989717223650386</v>
      </c>
      <c r="AD1073" s="4">
        <f t="shared" si="628"/>
        <v>1.0256410256410255</v>
      </c>
      <c r="AE1073" s="4">
        <f t="shared" si="629"/>
        <v>0</v>
      </c>
      <c r="AK1073" s="41"/>
      <c r="AL1073" s="41"/>
      <c r="AM1073" s="41"/>
      <c r="AN1073" s="41"/>
      <c r="AO1073" s="41"/>
    </row>
    <row r="1074" spans="2:41" ht="15" customHeight="1" x14ac:dyDescent="0.2">
      <c r="B1074" s="26" t="s">
        <v>330</v>
      </c>
      <c r="F1074" s="8">
        <v>22</v>
      </c>
      <c r="G1074" s="8">
        <v>19</v>
      </c>
      <c r="H1074" s="8">
        <v>3</v>
      </c>
      <c r="I1074" s="8">
        <v>2</v>
      </c>
      <c r="J1074" s="50">
        <v>2</v>
      </c>
      <c r="K1074" s="8">
        <v>19</v>
      </c>
      <c r="L1074" s="85">
        <f t="shared" si="625"/>
        <v>3.9426523297491038</v>
      </c>
      <c r="M1074" s="17">
        <f t="shared" si="622"/>
        <v>5.2341597796143251</v>
      </c>
      <c r="N1074" s="4">
        <f t="shared" si="622"/>
        <v>1.5384615384615385</v>
      </c>
      <c r="O1074" s="4">
        <f t="shared" si="622"/>
        <v>0.97087378640776689</v>
      </c>
      <c r="P1074" s="4">
        <f t="shared" si="622"/>
        <v>1.1111111111111112</v>
      </c>
      <c r="Q1074" s="4">
        <f t="shared" si="622"/>
        <v>4.8843187660668379</v>
      </c>
      <c r="V1074" s="26" t="s">
        <v>330</v>
      </c>
      <c r="Z1074" s="8">
        <f t="shared" si="626"/>
        <v>19</v>
      </c>
      <c r="AA1074" s="8">
        <f t="shared" si="623"/>
        <v>3</v>
      </c>
      <c r="AB1074" s="50">
        <f t="shared" si="624"/>
        <v>2</v>
      </c>
      <c r="AC1074" s="85">
        <f t="shared" si="627"/>
        <v>4.8843187660668379</v>
      </c>
      <c r="AD1074" s="4">
        <f t="shared" si="628"/>
        <v>1.5384615384615385</v>
      </c>
      <c r="AE1074" s="4">
        <f t="shared" si="629"/>
        <v>1.1111111111111112</v>
      </c>
      <c r="AK1074" s="41"/>
      <c r="AL1074" s="41"/>
      <c r="AM1074" s="41"/>
      <c r="AN1074" s="41"/>
      <c r="AO1074" s="41"/>
    </row>
    <row r="1075" spans="2:41" ht="15" customHeight="1" x14ac:dyDescent="0.2">
      <c r="B1075" s="26" t="s">
        <v>128</v>
      </c>
      <c r="C1075" s="28"/>
      <c r="D1075" s="28"/>
      <c r="E1075" s="28"/>
      <c r="F1075" s="9">
        <v>234</v>
      </c>
      <c r="G1075" s="9">
        <v>79</v>
      </c>
      <c r="H1075" s="9">
        <v>155</v>
      </c>
      <c r="I1075" s="9">
        <v>194</v>
      </c>
      <c r="J1075" s="55">
        <v>176</v>
      </c>
      <c r="K1075" s="9">
        <v>97</v>
      </c>
      <c r="L1075" s="87">
        <f t="shared" si="625"/>
        <v>41.935483870967744</v>
      </c>
      <c r="M1075" s="19">
        <f t="shared" si="622"/>
        <v>21.763085399449036</v>
      </c>
      <c r="N1075" s="5">
        <f t="shared" si="622"/>
        <v>79.487179487179489</v>
      </c>
      <c r="O1075" s="5">
        <f t="shared" si="622"/>
        <v>94.174757281553397</v>
      </c>
      <c r="P1075" s="5">
        <f t="shared" si="622"/>
        <v>97.777777777777771</v>
      </c>
      <c r="Q1075" s="5">
        <f t="shared" si="622"/>
        <v>24.935732647814909</v>
      </c>
      <c r="V1075" s="26" t="s">
        <v>128</v>
      </c>
      <c r="W1075" s="28"/>
      <c r="X1075" s="28"/>
      <c r="Y1075" s="28"/>
      <c r="Z1075" s="9">
        <f t="shared" si="626"/>
        <v>97</v>
      </c>
      <c r="AA1075" s="9">
        <f t="shared" si="623"/>
        <v>155</v>
      </c>
      <c r="AB1075" s="55">
        <f t="shared" si="624"/>
        <v>176</v>
      </c>
      <c r="AC1075" s="87">
        <f t="shared" si="627"/>
        <v>24.935732647814909</v>
      </c>
      <c r="AD1075" s="5">
        <f t="shared" si="628"/>
        <v>79.487179487179489</v>
      </c>
      <c r="AE1075" s="5">
        <f t="shared" si="629"/>
        <v>97.777777777777771</v>
      </c>
      <c r="AK1075" s="41"/>
      <c r="AL1075" s="41"/>
      <c r="AM1075" s="41"/>
      <c r="AN1075" s="41"/>
      <c r="AO1075" s="41"/>
    </row>
    <row r="1076" spans="2:41" ht="15" customHeight="1" x14ac:dyDescent="0.2">
      <c r="B1076" s="30" t="s">
        <v>1</v>
      </c>
      <c r="C1076" s="21"/>
      <c r="D1076" s="21"/>
      <c r="E1076" s="22"/>
      <c r="F1076" s="31">
        <f t="shared" ref="F1076:K1076" si="630">SUM(F1068:F1075)</f>
        <v>558</v>
      </c>
      <c r="G1076" s="31">
        <f t="shared" si="630"/>
        <v>363</v>
      </c>
      <c r="H1076" s="31">
        <f t="shared" si="630"/>
        <v>195</v>
      </c>
      <c r="I1076" s="31">
        <f t="shared" si="630"/>
        <v>206</v>
      </c>
      <c r="J1076" s="51">
        <f t="shared" si="630"/>
        <v>180</v>
      </c>
      <c r="K1076" s="31">
        <f t="shared" si="630"/>
        <v>389</v>
      </c>
      <c r="L1076" s="86">
        <f t="shared" ref="L1076:Q1076" si="631">SUM(L1068:L1075)</f>
        <v>100</v>
      </c>
      <c r="M1076" s="18">
        <f t="shared" si="631"/>
        <v>100.00000000000001</v>
      </c>
      <c r="N1076" s="6">
        <f t="shared" si="631"/>
        <v>100</v>
      </c>
      <c r="O1076" s="6">
        <f t="shared" si="631"/>
        <v>100</v>
      </c>
      <c r="P1076" s="6">
        <f t="shared" si="631"/>
        <v>100</v>
      </c>
      <c r="Q1076" s="6">
        <f t="shared" si="631"/>
        <v>100</v>
      </c>
      <c r="V1076" s="30" t="s">
        <v>1</v>
      </c>
      <c r="W1076" s="21"/>
      <c r="X1076" s="21"/>
      <c r="Y1076" s="22"/>
      <c r="Z1076" s="31">
        <f t="shared" ref="Z1076:AE1076" si="632">SUM(Z1068:Z1075)</f>
        <v>389</v>
      </c>
      <c r="AA1076" s="31">
        <f t="shared" si="632"/>
        <v>195</v>
      </c>
      <c r="AB1076" s="51">
        <f t="shared" si="632"/>
        <v>180</v>
      </c>
      <c r="AC1076" s="86">
        <f t="shared" si="632"/>
        <v>100</v>
      </c>
      <c r="AD1076" s="6">
        <f t="shared" si="632"/>
        <v>100</v>
      </c>
      <c r="AE1076" s="6">
        <f t="shared" si="632"/>
        <v>100</v>
      </c>
    </row>
    <row r="1077" spans="2:41" ht="15" customHeight="1" x14ac:dyDescent="0.2">
      <c r="B1077" s="30" t="s">
        <v>331</v>
      </c>
      <c r="C1077" s="21"/>
      <c r="D1077" s="21"/>
      <c r="E1077" s="22"/>
      <c r="F1077" s="32">
        <v>64.3245987654321</v>
      </c>
      <c r="G1077" s="32">
        <v>65.740035211267596</v>
      </c>
      <c r="H1077" s="32">
        <v>54.274999999999999</v>
      </c>
      <c r="I1077" s="32">
        <v>68.5</v>
      </c>
      <c r="J1077" s="32">
        <v>85.5</v>
      </c>
      <c r="K1077" s="32">
        <v>65.582773972602737</v>
      </c>
      <c r="V1077" s="30" t="s">
        <v>331</v>
      </c>
      <c r="W1077" s="21"/>
      <c r="X1077" s="21"/>
      <c r="Y1077" s="22"/>
      <c r="Z1077" s="32">
        <f>K1077</f>
        <v>65.582773972602737</v>
      </c>
      <c r="AA1077" s="32">
        <f t="shared" ref="AA1077:AA1078" si="633">H1077</f>
        <v>54.274999999999999</v>
      </c>
      <c r="AB1077" s="32">
        <f t="shared" ref="AB1077:AB1078" si="634">J1077</f>
        <v>85.5</v>
      </c>
      <c r="AK1077" s="41"/>
      <c r="AL1077" s="41"/>
      <c r="AM1077" s="41"/>
      <c r="AN1077" s="41"/>
      <c r="AO1077" s="41"/>
    </row>
    <row r="1078" spans="2:41" ht="15" customHeight="1" x14ac:dyDescent="0.2">
      <c r="B1078" s="30" t="s">
        <v>332</v>
      </c>
      <c r="C1078" s="21"/>
      <c r="D1078" s="21"/>
      <c r="E1078" s="22"/>
      <c r="F1078" s="32">
        <v>62.195205479452056</v>
      </c>
      <c r="G1078" s="32">
        <v>62.94140625</v>
      </c>
      <c r="H1078" s="32">
        <v>52.222222222222221</v>
      </c>
      <c r="I1078" s="32">
        <v>68.5</v>
      </c>
      <c r="J1078" s="32">
        <v>85.5</v>
      </c>
      <c r="K1078" s="32">
        <v>62.852272727272727</v>
      </c>
      <c r="V1078" s="30" t="s">
        <v>332</v>
      </c>
      <c r="W1078" s="21"/>
      <c r="X1078" s="21"/>
      <c r="Y1078" s="22"/>
      <c r="Z1078" s="32">
        <f t="shared" ref="Z1078" si="635">K1078</f>
        <v>62.852272727272727</v>
      </c>
      <c r="AA1078" s="32">
        <f t="shared" si="633"/>
        <v>52.222222222222221</v>
      </c>
      <c r="AB1078" s="32">
        <f t="shared" si="634"/>
        <v>85.5</v>
      </c>
      <c r="AK1078" s="41"/>
      <c r="AL1078" s="41"/>
      <c r="AM1078" s="41"/>
      <c r="AN1078" s="41"/>
      <c r="AO1078" s="41"/>
    </row>
    <row r="1079" spans="2:41" ht="15" customHeight="1" x14ac:dyDescent="0.2">
      <c r="B1079" s="45"/>
      <c r="C1079" s="36"/>
      <c r="D1079" s="36"/>
      <c r="E1079" s="36"/>
      <c r="F1079" s="158"/>
      <c r="G1079" s="158"/>
      <c r="H1079" s="158"/>
      <c r="I1079" s="158"/>
      <c r="J1079" s="158"/>
      <c r="K1079" s="158"/>
      <c r="V1079" s="45"/>
      <c r="W1079" s="36"/>
      <c r="X1079" s="36"/>
      <c r="Y1079" s="36"/>
      <c r="Z1079" s="158"/>
      <c r="AA1079" s="158"/>
      <c r="AB1079" s="158"/>
      <c r="AK1079" s="41"/>
      <c r="AL1079" s="41"/>
      <c r="AM1079" s="41"/>
      <c r="AN1079" s="41"/>
      <c r="AO1079" s="41"/>
    </row>
  </sheetData>
  <phoneticPr fontId="1"/>
  <pageMargins left="0.19685039370078741" right="0.19685039370078741" top="0.47244094488188981" bottom="0.27559055118110237" header="0.19685039370078741" footer="0.11811023622047245"/>
  <pageSetup paperSize="9" scale="67" orientation="portrait"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16" manualBreakCount="16">
    <brk id="38" max="15" man="1"/>
    <brk id="116" max="16383" man="1"/>
    <brk id="182" max="16383" man="1"/>
    <brk id="260" max="16383" man="1"/>
    <brk id="339" max="16383" man="1"/>
    <brk id="418" max="16383" man="1"/>
    <brk id="498" max="16383" man="1"/>
    <brk id="578" max="16383" man="1"/>
    <brk id="644" max="16383" man="1"/>
    <brk id="710" max="16383" man="1"/>
    <brk id="729" max="16383" man="1"/>
    <brk id="800" max="16383" man="1"/>
    <brk id="818" max="16383" man="1"/>
    <brk id="903" max="16383" man="1"/>
    <brk id="985" max="16383" man="1"/>
    <brk id="1062" max="16383" man="1"/>
  </rowBreaks>
  <ignoredErrors>
    <ignoredError sqref="H486:H497 H460:H471 H434:H445" formulaRange="1"/>
    <ignoredError sqref="B140:B1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4"/>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20" width="8.69921875" style="1" customWidth="1"/>
    <col min="21" max="21" width="2.69921875" style="1" customWidth="1"/>
    <col min="22" max="22" width="5.69921875" style="1" customWidth="1"/>
    <col min="23" max="39" width="8.69921875" style="1" customWidth="1"/>
    <col min="40" max="16384" width="9.09765625" style="1"/>
  </cols>
  <sheetData>
    <row r="1" spans="1:35" ht="15" customHeight="1" x14ac:dyDescent="0.2">
      <c r="A1" s="350" t="s">
        <v>557</v>
      </c>
    </row>
    <row r="2" spans="1:35" ht="15" customHeight="1" x14ac:dyDescent="0.2">
      <c r="A2" s="35" t="s">
        <v>718</v>
      </c>
      <c r="B2" s="46"/>
      <c r="C2" s="46"/>
      <c r="U2" s="36"/>
      <c r="V2" s="36"/>
      <c r="W2" s="36"/>
      <c r="X2" s="36"/>
      <c r="Y2" s="36"/>
      <c r="Z2" s="36"/>
      <c r="AA2" s="41"/>
      <c r="AB2" s="41"/>
      <c r="AC2" s="41"/>
      <c r="AD2" s="41"/>
      <c r="AE2" s="41"/>
    </row>
    <row r="3" spans="1:35" ht="15" customHeight="1" x14ac:dyDescent="0.2">
      <c r="A3" s="1" t="s">
        <v>711</v>
      </c>
      <c r="B3" s="15"/>
      <c r="U3" s="36"/>
      <c r="V3" s="36"/>
      <c r="W3" s="36"/>
      <c r="X3" s="36"/>
      <c r="Y3" s="36"/>
      <c r="Z3" s="36"/>
      <c r="AA3" s="41"/>
      <c r="AB3" s="41"/>
      <c r="AC3" s="41"/>
      <c r="AD3" s="41"/>
      <c r="AE3" s="41"/>
    </row>
    <row r="4" spans="1:35" ht="15" customHeight="1" x14ac:dyDescent="0.2">
      <c r="B4" s="47"/>
      <c r="C4" s="25"/>
      <c r="D4" s="25"/>
      <c r="E4" s="25"/>
      <c r="F4" s="25"/>
      <c r="G4" s="25"/>
      <c r="H4" s="25"/>
      <c r="I4" s="25"/>
      <c r="J4" s="60"/>
      <c r="K4" s="63" t="s">
        <v>2</v>
      </c>
      <c r="L4" s="66"/>
      <c r="M4" s="82"/>
      <c r="N4" s="63" t="s">
        <v>3</v>
      </c>
      <c r="O4" s="64"/>
      <c r="X4" s="45"/>
      <c r="Y4" s="36"/>
      <c r="Z4" s="36"/>
      <c r="AA4" s="36"/>
      <c r="AB4" s="36"/>
      <c r="AC4" s="36"/>
      <c r="AD4" s="36"/>
      <c r="AE4" s="41"/>
      <c r="AF4" s="41"/>
      <c r="AG4" s="41"/>
      <c r="AH4" s="41"/>
      <c r="AI4" s="41"/>
    </row>
    <row r="5" spans="1:35" ht="19" x14ac:dyDescent="0.2">
      <c r="B5" s="58"/>
      <c r="J5" s="73" t="s">
        <v>4</v>
      </c>
      <c r="K5" s="73" t="s">
        <v>171</v>
      </c>
      <c r="L5" s="78" t="s">
        <v>173</v>
      </c>
      <c r="M5" s="81" t="s">
        <v>4</v>
      </c>
      <c r="N5" s="73" t="s">
        <v>171</v>
      </c>
      <c r="O5" s="73" t="s">
        <v>173</v>
      </c>
      <c r="X5" s="45"/>
      <c r="Y5" s="36"/>
      <c r="Z5" s="36"/>
      <c r="AA5" s="36"/>
      <c r="AB5" s="36"/>
      <c r="AC5" s="36"/>
      <c r="AD5" s="36"/>
      <c r="AE5" s="41"/>
      <c r="AF5" s="41"/>
      <c r="AG5" s="41"/>
      <c r="AH5" s="41"/>
      <c r="AI5" s="41"/>
    </row>
    <row r="6" spans="1:35" ht="15" customHeight="1" x14ac:dyDescent="0.2">
      <c r="B6" s="27"/>
      <c r="C6" s="68"/>
      <c r="D6" s="68"/>
      <c r="E6" s="68"/>
      <c r="F6" s="68"/>
      <c r="G6" s="68"/>
      <c r="H6" s="68"/>
      <c r="I6" s="68"/>
      <c r="J6" s="29"/>
      <c r="K6" s="29"/>
      <c r="L6" s="49"/>
      <c r="M6" s="83">
        <f>$J$14</f>
        <v>1364</v>
      </c>
      <c r="N6" s="2">
        <f>$K$14</f>
        <v>617</v>
      </c>
      <c r="O6" s="2">
        <f>$L$14</f>
        <v>747</v>
      </c>
      <c r="P6" s="69"/>
      <c r="X6" s="45"/>
      <c r="Y6" s="36"/>
      <c r="Z6" s="36"/>
      <c r="AA6" s="36"/>
      <c r="AB6" s="36"/>
      <c r="AC6" s="36"/>
      <c r="AD6" s="36"/>
      <c r="AE6" s="41"/>
      <c r="AF6" s="41"/>
      <c r="AG6" s="41"/>
      <c r="AH6" s="41"/>
      <c r="AI6" s="41"/>
    </row>
    <row r="7" spans="1:35" ht="15" customHeight="1" x14ac:dyDescent="0.2">
      <c r="B7" s="44" t="s">
        <v>719</v>
      </c>
      <c r="C7" s="15"/>
      <c r="D7" s="15"/>
      <c r="E7" s="15"/>
      <c r="F7" s="15"/>
      <c r="G7" s="15"/>
      <c r="H7" s="15"/>
      <c r="I7" s="15"/>
      <c r="J7" s="8">
        <v>832</v>
      </c>
      <c r="K7" s="8">
        <v>338</v>
      </c>
      <c r="L7" s="50">
        <v>494</v>
      </c>
      <c r="M7" s="85">
        <f>J7/M$6*100</f>
        <v>60.997067448680355</v>
      </c>
      <c r="N7" s="4">
        <f t="shared" ref="N7:O7" si="0">K7/N$6*100</f>
        <v>54.78119935170178</v>
      </c>
      <c r="O7" s="4">
        <f t="shared" si="0"/>
        <v>66.13119143239625</v>
      </c>
      <c r="P7" s="10"/>
      <c r="X7" s="45"/>
      <c r="Y7" s="36"/>
      <c r="Z7" s="36"/>
      <c r="AA7" s="36"/>
      <c r="AB7" s="36"/>
      <c r="AC7" s="36"/>
      <c r="AD7" s="36"/>
      <c r="AE7" s="41"/>
      <c r="AF7" s="41"/>
      <c r="AG7" s="41"/>
      <c r="AH7" s="41"/>
      <c r="AI7" s="41"/>
    </row>
    <row r="8" spans="1:35" ht="15" customHeight="1" x14ac:dyDescent="0.2">
      <c r="B8" s="26" t="s">
        <v>558</v>
      </c>
      <c r="C8" s="15"/>
      <c r="D8" s="15"/>
      <c r="E8" s="15"/>
      <c r="F8" s="15"/>
      <c r="G8" s="15"/>
      <c r="H8" s="15"/>
      <c r="I8" s="15"/>
      <c r="J8" s="8">
        <v>294</v>
      </c>
      <c r="K8" s="8">
        <v>173</v>
      </c>
      <c r="L8" s="50">
        <v>121</v>
      </c>
      <c r="M8" s="85">
        <f t="shared" ref="M8:M13" si="1">J8/M$6*100</f>
        <v>21.55425219941349</v>
      </c>
      <c r="N8" s="4">
        <f t="shared" ref="N8:N13" si="2">K8/N$6*100</f>
        <v>28.038897893030796</v>
      </c>
      <c r="O8" s="4">
        <f t="shared" ref="O8:O13" si="3">L8/O$6*100</f>
        <v>16.198125836680052</v>
      </c>
      <c r="P8" s="10"/>
      <c r="X8" s="45"/>
      <c r="Y8" s="36"/>
      <c r="Z8" s="36"/>
      <c r="AA8" s="36"/>
      <c r="AB8" s="36"/>
      <c r="AC8" s="36"/>
      <c r="AD8" s="36"/>
      <c r="AE8" s="41"/>
      <c r="AF8" s="41"/>
      <c r="AG8" s="41"/>
      <c r="AH8" s="41"/>
      <c r="AI8" s="41"/>
    </row>
    <row r="9" spans="1:35" ht="15" customHeight="1" x14ac:dyDescent="0.2">
      <c r="B9" s="26" t="s">
        <v>559</v>
      </c>
      <c r="C9" s="15"/>
      <c r="D9" s="15"/>
      <c r="E9" s="15"/>
      <c r="F9" s="15"/>
      <c r="G9" s="15"/>
      <c r="H9" s="15"/>
      <c r="I9" s="15"/>
      <c r="J9" s="8">
        <v>126</v>
      </c>
      <c r="K9" s="8">
        <v>70</v>
      </c>
      <c r="L9" s="50">
        <v>56</v>
      </c>
      <c r="M9" s="85">
        <f t="shared" si="1"/>
        <v>9.2375366568914963</v>
      </c>
      <c r="N9" s="4">
        <f t="shared" si="2"/>
        <v>11.345218800648297</v>
      </c>
      <c r="O9" s="4">
        <f t="shared" si="3"/>
        <v>7.4966532797858099</v>
      </c>
      <c r="P9" s="10"/>
      <c r="X9" s="45"/>
      <c r="Y9" s="36"/>
      <c r="Z9" s="36"/>
      <c r="AA9" s="36"/>
      <c r="AB9" s="36"/>
      <c r="AC9" s="36"/>
      <c r="AD9" s="36"/>
      <c r="AE9" s="41"/>
      <c r="AF9" s="41"/>
      <c r="AG9" s="41"/>
      <c r="AH9" s="41"/>
      <c r="AI9" s="41"/>
    </row>
    <row r="10" spans="1:35" ht="15" customHeight="1" x14ac:dyDescent="0.2">
      <c r="B10" s="123" t="s">
        <v>560</v>
      </c>
      <c r="C10" s="15"/>
      <c r="D10" s="15"/>
      <c r="E10" s="15"/>
      <c r="F10" s="15"/>
      <c r="G10" s="15"/>
      <c r="H10" s="15"/>
      <c r="I10" s="15"/>
      <c r="J10" s="8">
        <v>9</v>
      </c>
      <c r="K10" s="8">
        <v>6</v>
      </c>
      <c r="L10" s="50">
        <v>3</v>
      </c>
      <c r="M10" s="85">
        <f t="shared" si="1"/>
        <v>0.65982404692082108</v>
      </c>
      <c r="N10" s="4">
        <f t="shared" si="2"/>
        <v>0.97244732576985426</v>
      </c>
      <c r="O10" s="4">
        <f t="shared" si="3"/>
        <v>0.40160642570281119</v>
      </c>
      <c r="P10" s="10"/>
      <c r="X10" s="45"/>
      <c r="Y10" s="36"/>
      <c r="Z10" s="36"/>
      <c r="AA10" s="36"/>
      <c r="AB10" s="36"/>
      <c r="AC10" s="36"/>
      <c r="AD10" s="36"/>
      <c r="AE10" s="41"/>
      <c r="AF10" s="41"/>
      <c r="AG10" s="41"/>
      <c r="AH10" s="41"/>
      <c r="AI10" s="41"/>
    </row>
    <row r="11" spans="1:35" ht="15" customHeight="1" x14ac:dyDescent="0.2">
      <c r="B11" s="44" t="s">
        <v>561</v>
      </c>
      <c r="C11" s="15"/>
      <c r="D11" s="15"/>
      <c r="E11" s="15"/>
      <c r="F11" s="15"/>
      <c r="G11" s="15"/>
      <c r="H11" s="15"/>
      <c r="I11" s="15"/>
      <c r="J11" s="8">
        <v>0</v>
      </c>
      <c r="K11" s="8">
        <v>0</v>
      </c>
      <c r="L11" s="50">
        <v>0</v>
      </c>
      <c r="M11" s="85">
        <f t="shared" si="1"/>
        <v>0</v>
      </c>
      <c r="N11" s="4">
        <f t="shared" si="2"/>
        <v>0</v>
      </c>
      <c r="O11" s="4">
        <f t="shared" si="3"/>
        <v>0</v>
      </c>
      <c r="P11" s="10"/>
      <c r="X11" s="45"/>
      <c r="Y11" s="36"/>
      <c r="Z11" s="36"/>
      <c r="AA11" s="36"/>
      <c r="AB11" s="36"/>
      <c r="AC11" s="36"/>
      <c r="AD11" s="36"/>
      <c r="AE11" s="41"/>
      <c r="AF11" s="41"/>
      <c r="AG11" s="41"/>
      <c r="AH11" s="41"/>
      <c r="AI11" s="41"/>
    </row>
    <row r="12" spans="1:35" ht="15" customHeight="1" x14ac:dyDescent="0.2">
      <c r="B12" s="26" t="s">
        <v>382</v>
      </c>
      <c r="C12" s="15"/>
      <c r="D12" s="15"/>
      <c r="E12" s="15"/>
      <c r="F12" s="15"/>
      <c r="G12" s="15"/>
      <c r="H12" s="15"/>
      <c r="I12" s="15"/>
      <c r="J12" s="8">
        <v>5</v>
      </c>
      <c r="K12" s="8">
        <v>3</v>
      </c>
      <c r="L12" s="50">
        <v>2</v>
      </c>
      <c r="M12" s="85">
        <f t="shared" si="1"/>
        <v>0.36656891495601174</v>
      </c>
      <c r="N12" s="4">
        <f t="shared" si="2"/>
        <v>0.48622366288492713</v>
      </c>
      <c r="O12" s="4">
        <f t="shared" si="3"/>
        <v>0.2677376171352075</v>
      </c>
      <c r="P12" s="10"/>
      <c r="X12" s="45"/>
      <c r="Y12" s="36"/>
      <c r="Z12" s="36"/>
      <c r="AA12" s="36"/>
      <c r="AB12" s="36"/>
      <c r="AC12" s="36"/>
      <c r="AD12" s="36"/>
      <c r="AE12" s="41"/>
      <c r="AF12" s="41"/>
      <c r="AG12" s="41"/>
      <c r="AH12" s="41"/>
      <c r="AI12" s="41"/>
    </row>
    <row r="13" spans="1:35" ht="15" customHeight="1" x14ac:dyDescent="0.2">
      <c r="B13" s="27" t="s">
        <v>0</v>
      </c>
      <c r="C13" s="68"/>
      <c r="D13" s="68"/>
      <c r="E13" s="68"/>
      <c r="F13" s="68"/>
      <c r="G13" s="68"/>
      <c r="H13" s="68"/>
      <c r="I13" s="68"/>
      <c r="J13" s="9">
        <v>98</v>
      </c>
      <c r="K13" s="9">
        <v>27</v>
      </c>
      <c r="L13" s="55">
        <v>71</v>
      </c>
      <c r="M13" s="87">
        <f t="shared" si="1"/>
        <v>7.1847507331378306</v>
      </c>
      <c r="N13" s="5">
        <f t="shared" si="2"/>
        <v>4.3760129659643443</v>
      </c>
      <c r="O13" s="5">
        <f t="shared" si="3"/>
        <v>9.5046854082998671</v>
      </c>
      <c r="P13" s="16"/>
      <c r="X13" s="45"/>
      <c r="Y13" s="36"/>
      <c r="Z13" s="36"/>
      <c r="AA13" s="36"/>
      <c r="AB13" s="36"/>
      <c r="AC13" s="36"/>
      <c r="AD13" s="36"/>
      <c r="AE13" s="41"/>
      <c r="AF13" s="41"/>
      <c r="AG13" s="41"/>
      <c r="AH13" s="41"/>
      <c r="AI13" s="41"/>
    </row>
    <row r="14" spans="1:35" ht="15" customHeight="1" x14ac:dyDescent="0.2">
      <c r="B14" s="30" t="s">
        <v>1</v>
      </c>
      <c r="C14" s="59"/>
      <c r="D14" s="59"/>
      <c r="E14" s="59"/>
      <c r="F14" s="59"/>
      <c r="G14" s="59"/>
      <c r="H14" s="59"/>
      <c r="I14" s="59"/>
      <c r="J14" s="31">
        <f>SUM(J7:J13)</f>
        <v>1364</v>
      </c>
      <c r="K14" s="31">
        <f>SUM(K7:K13)</f>
        <v>617</v>
      </c>
      <c r="L14" s="51">
        <f>SUM(L7:L13)</f>
        <v>747</v>
      </c>
      <c r="M14" s="86">
        <f>IF(SUM(M7:M13)&gt;100,"－",SUM(M7:M13))</f>
        <v>100</v>
      </c>
      <c r="N14" s="6">
        <f>IF(SUM(N7:N13)&gt;100,"－",SUM(N7:N13))</f>
        <v>100</v>
      </c>
      <c r="O14" s="6">
        <f>IF(SUM(O7:O13)&gt;100,"－",SUM(O7:O13))</f>
        <v>99.999999999999986</v>
      </c>
      <c r="P14" s="16"/>
      <c r="X14" s="45"/>
      <c r="Y14" s="36"/>
      <c r="Z14" s="36"/>
      <c r="AA14" s="36"/>
      <c r="AB14" s="36"/>
      <c r="AC14" s="36"/>
      <c r="AD14" s="36"/>
      <c r="AE14" s="41"/>
      <c r="AF14" s="41"/>
      <c r="AG14" s="41"/>
      <c r="AH14" s="41"/>
      <c r="AI14" s="41"/>
    </row>
    <row r="15" spans="1:35" ht="15" customHeight="1" x14ac:dyDescent="0.2">
      <c r="B15" s="45"/>
      <c r="C15" s="36"/>
      <c r="D15" s="36"/>
      <c r="E15" s="36"/>
      <c r="F15" s="41"/>
      <c r="G15" s="41"/>
      <c r="H15" s="41"/>
      <c r="I15" s="41"/>
      <c r="J15" s="41"/>
      <c r="U15" s="36"/>
      <c r="V15" s="36"/>
      <c r="W15" s="36"/>
      <c r="X15" s="36"/>
      <c r="Y15" s="36"/>
      <c r="Z15" s="36"/>
      <c r="AA15" s="41"/>
      <c r="AB15" s="41"/>
      <c r="AC15" s="41"/>
      <c r="AD15" s="41"/>
      <c r="AE15" s="41"/>
    </row>
    <row r="16" spans="1:35" ht="15" customHeight="1" x14ac:dyDescent="0.2">
      <c r="A16" s="35" t="s">
        <v>720</v>
      </c>
      <c r="B16" s="46"/>
      <c r="C16" s="46"/>
      <c r="U16" s="36"/>
      <c r="V16" s="36"/>
      <c r="W16" s="36"/>
      <c r="X16" s="36"/>
      <c r="Y16" s="36"/>
      <c r="Z16" s="36"/>
      <c r="AA16" s="41"/>
      <c r="AB16" s="41"/>
      <c r="AC16" s="41"/>
      <c r="AD16" s="41"/>
      <c r="AE16" s="41"/>
    </row>
    <row r="17" spans="1:32" ht="15" customHeight="1" x14ac:dyDescent="0.2">
      <c r="A17" s="1" t="s">
        <v>712</v>
      </c>
      <c r="B17" s="15"/>
      <c r="U17" s="36"/>
      <c r="V17" s="36"/>
      <c r="W17" s="36"/>
      <c r="X17" s="36"/>
      <c r="Y17" s="36"/>
      <c r="Z17" s="36"/>
      <c r="AA17" s="41"/>
      <c r="AB17" s="41"/>
      <c r="AC17" s="41"/>
      <c r="AD17" s="41"/>
      <c r="AE17" s="41"/>
    </row>
    <row r="18" spans="1:32" ht="15" customHeight="1" x14ac:dyDescent="0.2">
      <c r="B18" s="47"/>
      <c r="C18" s="25"/>
      <c r="D18" s="25"/>
      <c r="E18" s="25"/>
      <c r="F18" s="25"/>
      <c r="G18" s="60"/>
      <c r="H18" s="63" t="s">
        <v>2</v>
      </c>
      <c r="I18" s="66"/>
      <c r="J18" s="82"/>
      <c r="K18" s="63" t="s">
        <v>3</v>
      </c>
      <c r="L18" s="64"/>
      <c r="U18" s="45"/>
      <c r="V18" s="36"/>
      <c r="W18" s="36"/>
      <c r="X18" s="36"/>
      <c r="Y18" s="36"/>
      <c r="Z18" s="36"/>
      <c r="AA18" s="36"/>
      <c r="AB18" s="41"/>
      <c r="AC18" s="41"/>
      <c r="AD18" s="41"/>
      <c r="AE18" s="41"/>
      <c r="AF18" s="41"/>
    </row>
    <row r="19" spans="1:32" ht="19" x14ac:dyDescent="0.2">
      <c r="B19" s="58"/>
      <c r="G19" s="73" t="s">
        <v>4</v>
      </c>
      <c r="H19" s="73" t="s">
        <v>171</v>
      </c>
      <c r="I19" s="78" t="s">
        <v>173</v>
      </c>
      <c r="J19" s="81" t="s">
        <v>4</v>
      </c>
      <c r="K19" s="73" t="s">
        <v>171</v>
      </c>
      <c r="L19" s="73" t="s">
        <v>173</v>
      </c>
      <c r="U19" s="45"/>
      <c r="V19" s="36"/>
      <c r="W19" s="36"/>
      <c r="X19" s="36"/>
      <c r="Y19" s="36"/>
      <c r="Z19" s="36"/>
      <c r="AA19" s="36"/>
      <c r="AB19" s="41"/>
      <c r="AC19" s="41"/>
      <c r="AD19" s="41"/>
      <c r="AE19" s="41"/>
      <c r="AF19" s="41"/>
    </row>
    <row r="20" spans="1:32" ht="15" customHeight="1" x14ac:dyDescent="0.2">
      <c r="B20" s="27"/>
      <c r="C20" s="68"/>
      <c r="D20" s="68"/>
      <c r="E20" s="68"/>
      <c r="F20" s="68"/>
      <c r="G20" s="29"/>
      <c r="H20" s="29"/>
      <c r="I20" s="49"/>
      <c r="J20" s="83">
        <f>$J$7</f>
        <v>832</v>
      </c>
      <c r="K20" s="2">
        <f>$K$7</f>
        <v>338</v>
      </c>
      <c r="L20" s="2">
        <f>$L$7</f>
        <v>494</v>
      </c>
      <c r="M20" s="69"/>
      <c r="U20" s="45"/>
      <c r="V20" s="36"/>
      <c r="W20" s="36"/>
      <c r="X20" s="36"/>
      <c r="Y20" s="36"/>
      <c r="Z20" s="36"/>
      <c r="AA20" s="36"/>
      <c r="AB20" s="41"/>
      <c r="AC20" s="41"/>
      <c r="AD20" s="41"/>
      <c r="AE20" s="41"/>
      <c r="AF20" s="41"/>
    </row>
    <row r="21" spans="1:32" ht="15" customHeight="1" x14ac:dyDescent="0.2">
      <c r="B21" s="26" t="s">
        <v>562</v>
      </c>
      <c r="C21" s="15"/>
      <c r="D21" s="15"/>
      <c r="E21" s="15"/>
      <c r="F21" s="15"/>
      <c r="G21" s="8">
        <v>650</v>
      </c>
      <c r="H21" s="8">
        <v>278</v>
      </c>
      <c r="I21" s="50">
        <v>372</v>
      </c>
      <c r="J21" s="85">
        <f>G21/J$20*100</f>
        <v>78.125</v>
      </c>
      <c r="K21" s="4">
        <f t="shared" ref="K21:L21" si="4">H21/K$20*100</f>
        <v>82.248520710059168</v>
      </c>
      <c r="L21" s="4">
        <f t="shared" si="4"/>
        <v>75.303643724696357</v>
      </c>
      <c r="M21" s="10"/>
      <c r="U21" s="45"/>
      <c r="V21" s="36"/>
      <c r="W21" s="36"/>
      <c r="X21" s="36"/>
      <c r="Y21" s="36"/>
      <c r="Z21" s="36"/>
      <c r="AA21" s="36"/>
      <c r="AB21" s="41"/>
      <c r="AC21" s="41"/>
      <c r="AD21" s="41"/>
      <c r="AE21" s="41"/>
      <c r="AF21" s="41"/>
    </row>
    <row r="22" spans="1:32" ht="15" customHeight="1" x14ac:dyDescent="0.2">
      <c r="B22" s="26" t="s">
        <v>563</v>
      </c>
      <c r="C22" s="15"/>
      <c r="D22" s="15"/>
      <c r="E22" s="15"/>
      <c r="F22" s="15"/>
      <c r="G22" s="8">
        <v>89</v>
      </c>
      <c r="H22" s="8">
        <v>28</v>
      </c>
      <c r="I22" s="50">
        <v>61</v>
      </c>
      <c r="J22" s="85">
        <f t="shared" ref="J22:J25" si="5">G22/J$20*100</f>
        <v>10.697115384615383</v>
      </c>
      <c r="K22" s="4">
        <f t="shared" ref="K22:K25" si="6">H22/K$20*100</f>
        <v>8.2840236686390547</v>
      </c>
      <c r="L22" s="4">
        <f t="shared" ref="L22:L25" si="7">I22/L$20*100</f>
        <v>12.348178137651821</v>
      </c>
      <c r="M22" s="10"/>
      <c r="U22" s="45"/>
      <c r="V22" s="36"/>
      <c r="W22" s="36"/>
      <c r="X22" s="36"/>
      <c r="Y22" s="36"/>
      <c r="Z22" s="36"/>
      <c r="AA22" s="36"/>
      <c r="AB22" s="41"/>
      <c r="AC22" s="41"/>
      <c r="AD22" s="41"/>
      <c r="AE22" s="41"/>
      <c r="AF22" s="41"/>
    </row>
    <row r="23" spans="1:32" ht="15" customHeight="1" x14ac:dyDescent="0.2">
      <c r="B23" s="26" t="s">
        <v>564</v>
      </c>
      <c r="C23" s="15"/>
      <c r="D23" s="15"/>
      <c r="E23" s="15"/>
      <c r="F23" s="15"/>
      <c r="G23" s="8">
        <v>21</v>
      </c>
      <c r="H23" s="8">
        <v>9</v>
      </c>
      <c r="I23" s="50">
        <v>12</v>
      </c>
      <c r="J23" s="85">
        <f t="shared" si="5"/>
        <v>2.5240384615384617</v>
      </c>
      <c r="K23" s="4">
        <f t="shared" si="6"/>
        <v>2.6627218934911245</v>
      </c>
      <c r="L23" s="4">
        <f t="shared" si="7"/>
        <v>2.42914979757085</v>
      </c>
      <c r="M23" s="10"/>
      <c r="U23" s="45"/>
      <c r="V23" s="36"/>
      <c r="W23" s="36"/>
      <c r="X23" s="36"/>
      <c r="Y23" s="36"/>
      <c r="Z23" s="36"/>
      <c r="AA23" s="36"/>
      <c r="AB23" s="41"/>
      <c r="AC23" s="41"/>
      <c r="AD23" s="41"/>
      <c r="AE23" s="41"/>
      <c r="AF23" s="41"/>
    </row>
    <row r="24" spans="1:32" ht="15" customHeight="1" x14ac:dyDescent="0.2">
      <c r="B24" s="26" t="s">
        <v>382</v>
      </c>
      <c r="C24" s="15"/>
      <c r="D24" s="15"/>
      <c r="E24" s="15"/>
      <c r="F24" s="15"/>
      <c r="G24" s="8">
        <v>29</v>
      </c>
      <c r="H24" s="8">
        <v>8</v>
      </c>
      <c r="I24" s="50">
        <v>21</v>
      </c>
      <c r="J24" s="85">
        <f t="shared" si="5"/>
        <v>3.4855769230769234</v>
      </c>
      <c r="K24" s="4">
        <f t="shared" si="6"/>
        <v>2.3668639053254439</v>
      </c>
      <c r="L24" s="4">
        <f t="shared" si="7"/>
        <v>4.2510121457489873</v>
      </c>
      <c r="M24" s="10"/>
      <c r="U24" s="45"/>
      <c r="V24" s="36"/>
      <c r="W24" s="36"/>
      <c r="X24" s="36"/>
      <c r="Y24" s="36"/>
      <c r="Z24" s="36"/>
      <c r="AA24" s="36"/>
      <c r="AB24" s="41"/>
      <c r="AC24" s="41"/>
      <c r="AD24" s="41"/>
      <c r="AE24" s="41"/>
      <c r="AF24" s="41"/>
    </row>
    <row r="25" spans="1:32" ht="15" customHeight="1" x14ac:dyDescent="0.2">
      <c r="B25" s="27" t="s">
        <v>0</v>
      </c>
      <c r="C25" s="68"/>
      <c r="D25" s="68"/>
      <c r="E25" s="68"/>
      <c r="F25" s="68"/>
      <c r="G25" s="9">
        <v>43</v>
      </c>
      <c r="H25" s="9">
        <v>15</v>
      </c>
      <c r="I25" s="55">
        <v>28</v>
      </c>
      <c r="J25" s="87">
        <f t="shared" si="5"/>
        <v>5.1682692307692308</v>
      </c>
      <c r="K25" s="5">
        <f t="shared" si="6"/>
        <v>4.4378698224852071</v>
      </c>
      <c r="L25" s="5">
        <f t="shared" si="7"/>
        <v>5.668016194331984</v>
      </c>
      <c r="M25" s="16"/>
      <c r="U25" s="45"/>
      <c r="V25" s="36"/>
      <c r="W25" s="36"/>
      <c r="X25" s="36"/>
      <c r="Y25" s="36"/>
      <c r="Z25" s="36"/>
      <c r="AA25" s="36"/>
      <c r="AB25" s="41"/>
      <c r="AC25" s="41"/>
      <c r="AD25" s="41"/>
      <c r="AE25" s="41"/>
      <c r="AF25" s="41"/>
    </row>
    <row r="26" spans="1:32" ht="15" customHeight="1" x14ac:dyDescent="0.2">
      <c r="B26" s="30" t="s">
        <v>1</v>
      </c>
      <c r="C26" s="59"/>
      <c r="D26" s="59"/>
      <c r="E26" s="59"/>
      <c r="F26" s="59"/>
      <c r="G26" s="31">
        <f>SUM(G21:G25)</f>
        <v>832</v>
      </c>
      <c r="H26" s="31">
        <f>SUM(H21:H25)</f>
        <v>338</v>
      </c>
      <c r="I26" s="51">
        <f>SUM(I21:I25)</f>
        <v>494</v>
      </c>
      <c r="J26" s="86">
        <f>IF(SUM(J21:J25)&gt;100,"－",SUM(J21:J25))</f>
        <v>100</v>
      </c>
      <c r="K26" s="6">
        <f>IF(SUM(K21:K25)&gt;100,"－",SUM(K21:K25))</f>
        <v>100</v>
      </c>
      <c r="L26" s="6">
        <f>IF(SUM(L21:L25)&gt;100,"－",SUM(L21:L25))</f>
        <v>100</v>
      </c>
      <c r="M26" s="16"/>
      <c r="U26" s="45"/>
      <c r="V26" s="36"/>
      <c r="W26" s="36"/>
      <c r="X26" s="36"/>
      <c r="Y26" s="36"/>
      <c r="Z26" s="36"/>
      <c r="AA26" s="36"/>
      <c r="AB26" s="41"/>
      <c r="AC26" s="41"/>
      <c r="AD26" s="41"/>
      <c r="AE26" s="41"/>
      <c r="AF26" s="41"/>
    </row>
    <row r="27" spans="1:32" ht="15" customHeight="1" x14ac:dyDescent="0.2">
      <c r="B27" s="45"/>
      <c r="C27" s="36"/>
      <c r="D27" s="36"/>
      <c r="E27" s="36"/>
      <c r="F27" s="41"/>
      <c r="G27" s="41"/>
      <c r="H27" s="41"/>
      <c r="T27" s="45"/>
      <c r="U27" s="36"/>
      <c r="V27" s="36"/>
      <c r="W27" s="36"/>
      <c r="X27" s="36"/>
      <c r="Y27" s="41"/>
      <c r="Z27" s="41"/>
      <c r="AA27" s="41"/>
      <c r="AB27" s="41"/>
      <c r="AC27" s="41"/>
    </row>
    <row r="28" spans="1:32" ht="15" customHeight="1" x14ac:dyDescent="0.2">
      <c r="A28" s="35" t="s">
        <v>720</v>
      </c>
      <c r="B28" s="46"/>
      <c r="C28" s="46"/>
      <c r="T28" s="45"/>
      <c r="U28" s="36"/>
      <c r="V28" s="36"/>
      <c r="W28" s="36"/>
      <c r="X28" s="36"/>
      <c r="Y28" s="41"/>
      <c r="Z28" s="41"/>
      <c r="AA28" s="41"/>
      <c r="AB28" s="41"/>
      <c r="AC28" s="41"/>
    </row>
    <row r="29" spans="1:32" ht="15" customHeight="1" x14ac:dyDescent="0.2">
      <c r="A29" s="1" t="s">
        <v>713</v>
      </c>
      <c r="B29" s="15"/>
      <c r="T29" s="45"/>
      <c r="U29" s="36"/>
      <c r="V29" s="36"/>
      <c r="W29" s="36"/>
      <c r="X29" s="36"/>
      <c r="Y29" s="41"/>
      <c r="Z29" s="41"/>
      <c r="AA29" s="41"/>
      <c r="AB29" s="41"/>
      <c r="AC29" s="41"/>
    </row>
    <row r="30" spans="1:32" ht="15" customHeight="1" x14ac:dyDescent="0.2">
      <c r="B30" s="47"/>
      <c r="C30" s="25"/>
      <c r="D30" s="25"/>
      <c r="E30" s="25"/>
      <c r="F30" s="25"/>
      <c r="G30" s="60"/>
      <c r="H30" s="63" t="s">
        <v>2</v>
      </c>
      <c r="I30" s="66"/>
      <c r="J30" s="82"/>
      <c r="K30" s="63" t="s">
        <v>3</v>
      </c>
      <c r="L30" s="64"/>
      <c r="U30" s="45"/>
      <c r="V30" s="36"/>
      <c r="W30" s="36"/>
      <c r="X30" s="36"/>
      <c r="Y30" s="36"/>
      <c r="Z30" s="36"/>
      <c r="AA30" s="36"/>
      <c r="AB30" s="41"/>
      <c r="AC30" s="41"/>
      <c r="AD30" s="41"/>
      <c r="AE30" s="41"/>
      <c r="AF30" s="41"/>
    </row>
    <row r="31" spans="1:32" ht="19" x14ac:dyDescent="0.2">
      <c r="B31" s="58"/>
      <c r="G31" s="73" t="s">
        <v>4</v>
      </c>
      <c r="H31" s="73" t="s">
        <v>171</v>
      </c>
      <c r="I31" s="78" t="s">
        <v>173</v>
      </c>
      <c r="J31" s="81" t="s">
        <v>4</v>
      </c>
      <c r="K31" s="73" t="s">
        <v>171</v>
      </c>
      <c r="L31" s="73" t="s">
        <v>173</v>
      </c>
      <c r="U31" s="45"/>
      <c r="V31" s="36"/>
      <c r="W31" s="36"/>
      <c r="X31" s="36"/>
      <c r="Y31" s="36"/>
      <c r="Z31" s="36"/>
      <c r="AA31" s="36"/>
      <c r="AB31" s="41"/>
      <c r="AC31" s="41"/>
      <c r="AD31" s="41"/>
      <c r="AE31" s="41"/>
      <c r="AF31" s="41"/>
    </row>
    <row r="32" spans="1:32" ht="15" customHeight="1" x14ac:dyDescent="0.2">
      <c r="B32" s="27"/>
      <c r="C32" s="68"/>
      <c r="D32" s="68"/>
      <c r="E32" s="68"/>
      <c r="F32" s="68"/>
      <c r="G32" s="29"/>
      <c r="H32" s="29"/>
      <c r="I32" s="49"/>
      <c r="J32" s="83">
        <f>$J$7</f>
        <v>832</v>
      </c>
      <c r="K32" s="2">
        <f>$K$7</f>
        <v>338</v>
      </c>
      <c r="L32" s="2">
        <f>$L$7</f>
        <v>494</v>
      </c>
      <c r="M32" s="69"/>
      <c r="U32" s="45"/>
      <c r="V32" s="36"/>
      <c r="W32" s="36"/>
      <c r="X32" s="36"/>
      <c r="Y32" s="36"/>
      <c r="Z32" s="36"/>
      <c r="AA32" s="36"/>
      <c r="AB32" s="41"/>
      <c r="AC32" s="41"/>
      <c r="AD32" s="41"/>
      <c r="AE32" s="41"/>
      <c r="AF32" s="41"/>
    </row>
    <row r="33" spans="1:32" ht="15" customHeight="1" x14ac:dyDescent="0.2">
      <c r="B33" s="26" t="s">
        <v>565</v>
      </c>
      <c r="C33" s="15"/>
      <c r="D33" s="15"/>
      <c r="E33" s="15"/>
      <c r="F33" s="15"/>
      <c r="G33" s="8">
        <v>319</v>
      </c>
      <c r="H33" s="8">
        <v>133</v>
      </c>
      <c r="I33" s="50">
        <v>186</v>
      </c>
      <c r="J33" s="85">
        <f>G33/J$32*100</f>
        <v>38.341346153846153</v>
      </c>
      <c r="K33" s="4">
        <f t="shared" ref="K33:L33" si="8">H33/K$32*100</f>
        <v>39.349112426035504</v>
      </c>
      <c r="L33" s="4">
        <f t="shared" si="8"/>
        <v>37.651821862348179</v>
      </c>
      <c r="M33" s="10"/>
      <c r="U33" s="45"/>
      <c r="V33" s="36"/>
      <c r="W33" s="36"/>
      <c r="X33" s="36"/>
      <c r="Y33" s="36"/>
      <c r="Z33" s="36"/>
      <c r="AA33" s="36"/>
      <c r="AB33" s="41"/>
      <c r="AC33" s="41"/>
      <c r="AD33" s="41"/>
      <c r="AE33" s="41"/>
      <c r="AF33" s="41"/>
    </row>
    <row r="34" spans="1:32" ht="15" customHeight="1" x14ac:dyDescent="0.2">
      <c r="B34" s="26" t="s">
        <v>566</v>
      </c>
      <c r="C34" s="15"/>
      <c r="D34" s="15"/>
      <c r="E34" s="15"/>
      <c r="F34" s="15"/>
      <c r="G34" s="8">
        <v>455</v>
      </c>
      <c r="H34" s="8">
        <v>186</v>
      </c>
      <c r="I34" s="50">
        <v>269</v>
      </c>
      <c r="J34" s="85">
        <f t="shared" ref="J34:J36" si="9">G34/J$32*100</f>
        <v>54.6875</v>
      </c>
      <c r="K34" s="4">
        <f t="shared" ref="K34:K36" si="10">H34/K$32*100</f>
        <v>55.029585798816569</v>
      </c>
      <c r="L34" s="4">
        <f t="shared" ref="L34:L36" si="11">I34/L$32*100</f>
        <v>54.453441295546554</v>
      </c>
      <c r="M34" s="10"/>
      <c r="U34" s="45"/>
      <c r="V34" s="36"/>
      <c r="W34" s="36"/>
      <c r="X34" s="36"/>
      <c r="Y34" s="36"/>
      <c r="Z34" s="36"/>
      <c r="AA34" s="36"/>
      <c r="AB34" s="41"/>
      <c r="AC34" s="41"/>
      <c r="AD34" s="41"/>
      <c r="AE34" s="41"/>
      <c r="AF34" s="41"/>
    </row>
    <row r="35" spans="1:32" ht="15" customHeight="1" x14ac:dyDescent="0.2">
      <c r="B35" s="26" t="s">
        <v>567</v>
      </c>
      <c r="C35" s="15"/>
      <c r="D35" s="15"/>
      <c r="E35" s="15"/>
      <c r="F35" s="15"/>
      <c r="G35" s="8">
        <v>25</v>
      </c>
      <c r="H35" s="8">
        <v>8</v>
      </c>
      <c r="I35" s="50">
        <v>17</v>
      </c>
      <c r="J35" s="85">
        <f t="shared" si="9"/>
        <v>3.0048076923076925</v>
      </c>
      <c r="K35" s="4">
        <f t="shared" si="10"/>
        <v>2.3668639053254439</v>
      </c>
      <c r="L35" s="4">
        <f t="shared" si="11"/>
        <v>3.4412955465587043</v>
      </c>
      <c r="M35" s="10"/>
      <c r="U35" s="45"/>
      <c r="V35" s="36"/>
      <c r="W35" s="36"/>
      <c r="X35" s="36"/>
      <c r="Y35" s="36"/>
      <c r="Z35" s="36"/>
      <c r="AA35" s="36"/>
      <c r="AB35" s="41"/>
      <c r="AC35" s="41"/>
      <c r="AD35" s="41"/>
      <c r="AE35" s="41"/>
      <c r="AF35" s="41"/>
    </row>
    <row r="36" spans="1:32" ht="15" customHeight="1" x14ac:dyDescent="0.2">
      <c r="B36" s="27" t="s">
        <v>0</v>
      </c>
      <c r="C36" s="68"/>
      <c r="D36" s="68"/>
      <c r="E36" s="68"/>
      <c r="F36" s="68"/>
      <c r="G36" s="9">
        <v>33</v>
      </c>
      <c r="H36" s="9">
        <v>11</v>
      </c>
      <c r="I36" s="55">
        <v>22</v>
      </c>
      <c r="J36" s="87">
        <f t="shared" si="9"/>
        <v>3.9663461538461537</v>
      </c>
      <c r="K36" s="5">
        <f t="shared" si="10"/>
        <v>3.2544378698224854</v>
      </c>
      <c r="L36" s="5">
        <f t="shared" si="11"/>
        <v>4.4534412955465585</v>
      </c>
      <c r="M36" s="16"/>
      <c r="U36" s="45"/>
      <c r="V36" s="36"/>
      <c r="W36" s="36"/>
      <c r="X36" s="36"/>
      <c r="Y36" s="36"/>
      <c r="Z36" s="36"/>
      <c r="AA36" s="36"/>
      <c r="AB36" s="41"/>
      <c r="AC36" s="41"/>
      <c r="AD36" s="41"/>
      <c r="AE36" s="41"/>
      <c r="AF36" s="41"/>
    </row>
    <row r="37" spans="1:32" ht="15" customHeight="1" x14ac:dyDescent="0.2">
      <c r="B37" s="30" t="s">
        <v>1</v>
      </c>
      <c r="C37" s="59"/>
      <c r="D37" s="59"/>
      <c r="E37" s="59"/>
      <c r="F37" s="59"/>
      <c r="G37" s="31">
        <f>SUM(G33:G36)</f>
        <v>832</v>
      </c>
      <c r="H37" s="31">
        <f>SUM(H33:H36)</f>
        <v>338</v>
      </c>
      <c r="I37" s="51">
        <f>SUM(I33:I36)</f>
        <v>494</v>
      </c>
      <c r="J37" s="86">
        <f>IF(SUM(J33:J36)&gt;100,"－",SUM(J33:J36))</f>
        <v>100.00000000000001</v>
      </c>
      <c r="K37" s="6">
        <f>IF(SUM(K33:K36)&gt;100,"－",SUM(K33:K36))</f>
        <v>100</v>
      </c>
      <c r="L37" s="6">
        <f>IF(SUM(L33:L36)&gt;100,"－",SUM(L33:L36))</f>
        <v>100</v>
      </c>
      <c r="M37" s="16"/>
      <c r="U37" s="45"/>
      <c r="V37" s="36"/>
      <c r="W37" s="36"/>
      <c r="X37" s="36"/>
      <c r="Y37" s="36"/>
      <c r="Z37" s="36"/>
      <c r="AA37" s="36"/>
      <c r="AB37" s="41"/>
      <c r="AC37" s="41"/>
      <c r="AD37" s="41"/>
      <c r="AE37" s="41"/>
      <c r="AF37" s="41"/>
    </row>
    <row r="38" spans="1:32" ht="15" customHeight="1" x14ac:dyDescent="0.2">
      <c r="B38" s="45"/>
      <c r="C38" s="36"/>
      <c r="D38" s="36"/>
      <c r="E38" s="36"/>
      <c r="F38" s="41"/>
      <c r="G38" s="41"/>
      <c r="H38" s="41"/>
      <c r="I38" s="41"/>
      <c r="J38" s="41"/>
      <c r="U38" s="36"/>
      <c r="V38" s="36"/>
      <c r="W38" s="36"/>
      <c r="X38" s="36"/>
      <c r="Y38" s="36"/>
      <c r="Z38" s="36"/>
      <c r="AA38" s="41"/>
      <c r="AB38" s="41"/>
      <c r="AC38" s="41"/>
      <c r="AD38" s="41"/>
      <c r="AE38" s="41"/>
    </row>
    <row r="39" spans="1:32" ht="15" customHeight="1" x14ac:dyDescent="0.2">
      <c r="A39" s="35" t="s">
        <v>720</v>
      </c>
      <c r="B39" s="46"/>
      <c r="C39" s="46"/>
      <c r="S39" s="45"/>
      <c r="T39" s="36"/>
      <c r="U39" s="36"/>
      <c r="V39" s="36"/>
      <c r="W39" s="36"/>
      <c r="X39" s="41"/>
      <c r="Y39" s="41"/>
      <c r="Z39" s="41"/>
      <c r="AA39" s="41"/>
      <c r="AB39" s="41"/>
    </row>
    <row r="40" spans="1:32" ht="15" customHeight="1" x14ac:dyDescent="0.2">
      <c r="A40" s="1" t="s">
        <v>714</v>
      </c>
      <c r="B40" s="15"/>
      <c r="U40" s="36"/>
      <c r="V40" s="36"/>
      <c r="W40" s="36"/>
      <c r="X40" s="36"/>
      <c r="Y40" s="36"/>
      <c r="Z40" s="36"/>
      <c r="AA40" s="41"/>
      <c r="AB40" s="41"/>
      <c r="AC40" s="41"/>
      <c r="AD40" s="41"/>
      <c r="AE40" s="41"/>
    </row>
    <row r="41" spans="1:32" ht="15" customHeight="1" x14ac:dyDescent="0.2">
      <c r="B41" s="47"/>
      <c r="C41" s="25"/>
      <c r="D41" s="25"/>
      <c r="E41" s="25"/>
      <c r="F41" s="60"/>
      <c r="G41" s="63" t="s">
        <v>2</v>
      </c>
      <c r="H41" s="66"/>
      <c r="I41" s="82"/>
      <c r="J41" s="63" t="s">
        <v>3</v>
      </c>
      <c r="K41" s="64"/>
      <c r="U41" s="36"/>
      <c r="V41" s="36"/>
      <c r="W41" s="36"/>
      <c r="X41" s="36"/>
      <c r="Y41" s="36"/>
      <c r="Z41" s="36"/>
      <c r="AA41" s="41"/>
      <c r="AB41" s="41"/>
      <c r="AC41" s="41"/>
      <c r="AD41" s="41"/>
      <c r="AE41" s="41"/>
    </row>
    <row r="42" spans="1:32" ht="19" x14ac:dyDescent="0.2">
      <c r="B42" s="58"/>
      <c r="F42" s="73" t="s">
        <v>4</v>
      </c>
      <c r="G42" s="73" t="s">
        <v>171</v>
      </c>
      <c r="H42" s="78" t="s">
        <v>173</v>
      </c>
      <c r="I42" s="81" t="s">
        <v>4</v>
      </c>
      <c r="J42" s="73" t="s">
        <v>171</v>
      </c>
      <c r="K42" s="73" t="s">
        <v>173</v>
      </c>
      <c r="U42" s="36"/>
      <c r="V42" s="36"/>
      <c r="W42" s="36"/>
      <c r="X42" s="36"/>
      <c r="Y42" s="36"/>
      <c r="Z42" s="36"/>
      <c r="AA42" s="41"/>
      <c r="AB42" s="41"/>
      <c r="AC42" s="41"/>
      <c r="AD42" s="41"/>
      <c r="AE42" s="41"/>
    </row>
    <row r="43" spans="1:32" ht="15" customHeight="1" x14ac:dyDescent="0.2">
      <c r="B43" s="27"/>
      <c r="C43" s="68"/>
      <c r="D43" s="68"/>
      <c r="E43" s="28"/>
      <c r="F43" s="29"/>
      <c r="G43" s="29"/>
      <c r="H43" s="49"/>
      <c r="I43" s="83">
        <f>$J$7</f>
        <v>832</v>
      </c>
      <c r="J43" s="2">
        <f>$K$7</f>
        <v>338</v>
      </c>
      <c r="K43" s="2">
        <f>$L$7</f>
        <v>494</v>
      </c>
      <c r="L43" s="69"/>
      <c r="U43" s="36"/>
      <c r="V43" s="36"/>
      <c r="W43" s="36"/>
      <c r="X43" s="36"/>
      <c r="Y43" s="36"/>
      <c r="Z43" s="36"/>
      <c r="AA43" s="41"/>
      <c r="AB43" s="41"/>
      <c r="AC43" s="41"/>
      <c r="AD43" s="41"/>
      <c r="AE43" s="41"/>
    </row>
    <row r="44" spans="1:32" ht="15" customHeight="1" x14ac:dyDescent="0.2">
      <c r="B44" s="26" t="s">
        <v>152</v>
      </c>
      <c r="C44" s="15"/>
      <c r="D44" s="15"/>
      <c r="F44" s="8">
        <v>25</v>
      </c>
      <c r="G44" s="8">
        <v>8</v>
      </c>
      <c r="H44" s="50">
        <v>17</v>
      </c>
      <c r="I44" s="85">
        <f>F44/I$43*100</f>
        <v>3.0048076923076925</v>
      </c>
      <c r="J44" s="4">
        <f>G44/J$43*100</f>
        <v>2.3668639053254439</v>
      </c>
      <c r="K44" s="4">
        <f>H44/K$43*100</f>
        <v>3.4412955465587043</v>
      </c>
      <c r="L44" s="10"/>
      <c r="U44" s="36"/>
      <c r="V44" s="36"/>
      <c r="W44" s="36"/>
      <c r="X44" s="36"/>
      <c r="Y44" s="36"/>
      <c r="Z44" s="36"/>
      <c r="AA44" s="41"/>
      <c r="AB44" s="41"/>
      <c r="AC44" s="41"/>
      <c r="AD44" s="41"/>
      <c r="AE44" s="41"/>
    </row>
    <row r="45" spans="1:32" ht="15" customHeight="1" x14ac:dyDescent="0.2">
      <c r="B45" s="26" t="s">
        <v>621</v>
      </c>
      <c r="C45" s="15"/>
      <c r="D45" s="15"/>
      <c r="F45" s="8">
        <v>108</v>
      </c>
      <c r="G45" s="8">
        <v>39</v>
      </c>
      <c r="H45" s="50">
        <v>69</v>
      </c>
      <c r="I45" s="85">
        <f t="shared" ref="I45:I50" si="12">F45/I$43*100</f>
        <v>12.980769230769232</v>
      </c>
      <c r="J45" s="4">
        <f t="shared" ref="J45:J50" si="13">G45/J$43*100</f>
        <v>11.538461538461538</v>
      </c>
      <c r="K45" s="4">
        <f t="shared" ref="K45:K50" si="14">H45/K$43*100</f>
        <v>13.967611336032389</v>
      </c>
      <c r="L45" s="10"/>
      <c r="U45" s="36"/>
      <c r="V45" s="36"/>
      <c r="W45" s="36"/>
      <c r="X45" s="36"/>
      <c r="Y45" s="36"/>
      <c r="Z45" s="36"/>
      <c r="AA45" s="41"/>
      <c r="AB45" s="41"/>
      <c r="AC45" s="41"/>
      <c r="AD45" s="41"/>
      <c r="AE45" s="41"/>
    </row>
    <row r="46" spans="1:32" ht="15" customHeight="1" x14ac:dyDescent="0.2">
      <c r="B46" s="26" t="s">
        <v>597</v>
      </c>
      <c r="C46" s="15"/>
      <c r="D46" s="15"/>
      <c r="F46" s="8">
        <v>145</v>
      </c>
      <c r="G46" s="8">
        <v>61</v>
      </c>
      <c r="H46" s="50">
        <v>84</v>
      </c>
      <c r="I46" s="85">
        <f t="shared" si="12"/>
        <v>17.427884615384613</v>
      </c>
      <c r="J46" s="4">
        <f t="shared" si="13"/>
        <v>18.047337278106511</v>
      </c>
      <c r="K46" s="4">
        <f t="shared" si="14"/>
        <v>17.004048582995949</v>
      </c>
      <c r="L46" s="10"/>
      <c r="U46" s="36"/>
      <c r="V46" s="36"/>
      <c r="W46" s="36"/>
      <c r="X46" s="36"/>
      <c r="Y46" s="36"/>
      <c r="Z46" s="36"/>
      <c r="AA46" s="41"/>
      <c r="AB46" s="41"/>
      <c r="AC46" s="41"/>
      <c r="AD46" s="41"/>
      <c r="AE46" s="41"/>
    </row>
    <row r="47" spans="1:32" ht="15" customHeight="1" x14ac:dyDescent="0.2">
      <c r="B47" s="26" t="s">
        <v>594</v>
      </c>
      <c r="C47" s="15"/>
      <c r="D47" s="15"/>
      <c r="F47" s="8">
        <v>131</v>
      </c>
      <c r="G47" s="8">
        <v>47</v>
      </c>
      <c r="H47" s="50">
        <v>84</v>
      </c>
      <c r="I47" s="85">
        <f t="shared" si="12"/>
        <v>15.745192307692307</v>
      </c>
      <c r="J47" s="4">
        <f t="shared" si="13"/>
        <v>13.905325443786982</v>
      </c>
      <c r="K47" s="4">
        <f t="shared" si="14"/>
        <v>17.004048582995949</v>
      </c>
      <c r="L47" s="10"/>
      <c r="U47" s="36"/>
      <c r="V47" s="36"/>
      <c r="W47" s="36"/>
      <c r="X47" s="36"/>
      <c r="Y47" s="36"/>
      <c r="Z47" s="36"/>
      <c r="AA47" s="41"/>
      <c r="AB47" s="41"/>
      <c r="AC47" s="41"/>
      <c r="AD47" s="41"/>
      <c r="AE47" s="41"/>
    </row>
    <row r="48" spans="1:32" ht="15" customHeight="1" x14ac:dyDescent="0.2">
      <c r="B48" s="26" t="s">
        <v>568</v>
      </c>
      <c r="C48" s="15"/>
      <c r="D48" s="15"/>
      <c r="F48" s="8">
        <v>139</v>
      </c>
      <c r="G48" s="8">
        <v>53</v>
      </c>
      <c r="H48" s="50">
        <v>86</v>
      </c>
      <c r="I48" s="85">
        <f t="shared" si="12"/>
        <v>16.706730769230766</v>
      </c>
      <c r="J48" s="4">
        <f t="shared" si="13"/>
        <v>15.680473372781064</v>
      </c>
      <c r="K48" s="4">
        <f t="shared" si="14"/>
        <v>17.408906882591094</v>
      </c>
      <c r="L48" s="10"/>
      <c r="U48" s="36"/>
      <c r="V48" s="36"/>
      <c r="W48" s="36"/>
      <c r="X48" s="36"/>
      <c r="Y48" s="36"/>
      <c r="Z48" s="36"/>
      <c r="AA48" s="41"/>
      <c r="AB48" s="41"/>
      <c r="AC48" s="41"/>
      <c r="AD48" s="41"/>
      <c r="AE48" s="41"/>
    </row>
    <row r="49" spans="1:31" ht="15" customHeight="1" x14ac:dyDescent="0.2">
      <c r="B49" s="26" t="s">
        <v>595</v>
      </c>
      <c r="C49" s="15"/>
      <c r="D49" s="15"/>
      <c r="F49" s="8">
        <v>152</v>
      </c>
      <c r="G49" s="8">
        <v>59</v>
      </c>
      <c r="H49" s="50">
        <v>93</v>
      </c>
      <c r="I49" s="85">
        <f t="shared" si="12"/>
        <v>18.269230769230766</v>
      </c>
      <c r="J49" s="4">
        <f t="shared" si="13"/>
        <v>17.45562130177515</v>
      </c>
      <c r="K49" s="4">
        <f t="shared" si="14"/>
        <v>18.825910931174089</v>
      </c>
      <c r="L49" s="10"/>
      <c r="U49" s="36"/>
      <c r="V49" s="36"/>
      <c r="W49" s="36"/>
      <c r="X49" s="36"/>
      <c r="Y49" s="36"/>
      <c r="Z49" s="36"/>
      <c r="AA49" s="41"/>
      <c r="AB49" s="41"/>
      <c r="AC49" s="41"/>
      <c r="AD49" s="41"/>
      <c r="AE49" s="41"/>
    </row>
    <row r="50" spans="1:31" ht="15" customHeight="1" x14ac:dyDescent="0.2">
      <c r="B50" s="27" t="s">
        <v>128</v>
      </c>
      <c r="C50" s="68"/>
      <c r="D50" s="68"/>
      <c r="E50" s="28"/>
      <c r="F50" s="9">
        <v>132</v>
      </c>
      <c r="G50" s="9">
        <v>71</v>
      </c>
      <c r="H50" s="55">
        <v>61</v>
      </c>
      <c r="I50" s="87">
        <f t="shared" si="12"/>
        <v>15.865384615384615</v>
      </c>
      <c r="J50" s="5">
        <f t="shared" si="13"/>
        <v>21.005917159763314</v>
      </c>
      <c r="K50" s="5">
        <f t="shared" si="14"/>
        <v>12.348178137651821</v>
      </c>
      <c r="L50" s="16"/>
      <c r="U50" s="36"/>
      <c r="V50" s="36"/>
      <c r="W50" s="36"/>
      <c r="X50" s="36"/>
      <c r="Y50" s="36"/>
      <c r="Z50" s="36"/>
      <c r="AA50" s="41"/>
      <c r="AB50" s="41"/>
      <c r="AC50" s="41"/>
      <c r="AD50" s="41"/>
      <c r="AE50" s="41"/>
    </row>
    <row r="51" spans="1:31" ht="15" customHeight="1" x14ac:dyDescent="0.2">
      <c r="B51" s="30" t="s">
        <v>1</v>
      </c>
      <c r="C51" s="59"/>
      <c r="D51" s="59"/>
      <c r="E51" s="21"/>
      <c r="F51" s="31">
        <f>SUM(F44:F50)</f>
        <v>832</v>
      </c>
      <c r="G51" s="31">
        <f>SUM(G44:G50)</f>
        <v>338</v>
      </c>
      <c r="H51" s="51">
        <f>SUM(H44:H50)</f>
        <v>494</v>
      </c>
      <c r="I51" s="86">
        <f>IF(SUM(I44:I50)&gt;100,"－",SUM(I44:I50))</f>
        <v>100</v>
      </c>
      <c r="J51" s="6">
        <f>IF(SUM(J44:J50)&gt;100,"－",SUM(J44:J50))</f>
        <v>100</v>
      </c>
      <c r="K51" s="6">
        <f>IF(SUM(K44:K50)&gt;100,"－",SUM(K44:K50))</f>
        <v>100</v>
      </c>
      <c r="L51" s="16"/>
      <c r="U51" s="36"/>
      <c r="V51" s="36"/>
      <c r="W51" s="36"/>
      <c r="X51" s="36"/>
      <c r="Y51" s="36"/>
      <c r="Z51" s="36"/>
      <c r="AA51" s="41"/>
      <c r="AB51" s="41"/>
      <c r="AC51" s="41"/>
      <c r="AD51" s="41"/>
      <c r="AE51" s="41"/>
    </row>
    <row r="52" spans="1:31" ht="15" customHeight="1" x14ac:dyDescent="0.2">
      <c r="B52" s="30" t="s">
        <v>633</v>
      </c>
      <c r="C52" s="59"/>
      <c r="D52" s="21"/>
      <c r="E52" s="22"/>
      <c r="F52" s="33">
        <v>9.3257142857142856</v>
      </c>
      <c r="G52" s="54">
        <v>10.02621722846442</v>
      </c>
      <c r="H52" s="54">
        <v>8.8937644341801381</v>
      </c>
      <c r="I52" s="37"/>
      <c r="U52" s="36"/>
      <c r="V52" s="36"/>
      <c r="W52" s="36"/>
      <c r="X52" s="36"/>
      <c r="Y52" s="36"/>
      <c r="Z52" s="36"/>
      <c r="AA52" s="41"/>
      <c r="AB52" s="41"/>
      <c r="AC52" s="41"/>
      <c r="AD52" s="41"/>
      <c r="AE52" s="41"/>
    </row>
    <row r="53" spans="1:31" ht="15" customHeight="1" x14ac:dyDescent="0.2">
      <c r="B53" s="30" t="s">
        <v>395</v>
      </c>
      <c r="C53" s="59"/>
      <c r="D53" s="21"/>
      <c r="E53" s="22"/>
      <c r="F53" s="33">
        <v>9.6711111111111112</v>
      </c>
      <c r="G53" s="54">
        <v>10.335907335907336</v>
      </c>
      <c r="H53" s="54">
        <v>9.2572115384615383</v>
      </c>
      <c r="I53" s="37"/>
      <c r="U53" s="36"/>
      <c r="V53" s="36"/>
      <c r="W53" s="36"/>
      <c r="X53" s="36"/>
      <c r="Y53" s="36"/>
      <c r="Z53" s="36"/>
      <c r="AA53" s="41"/>
      <c r="AB53" s="41"/>
      <c r="AC53" s="41"/>
      <c r="AD53" s="41"/>
      <c r="AE53" s="41"/>
    </row>
    <row r="54" spans="1:31" ht="15" customHeight="1" x14ac:dyDescent="0.2">
      <c r="B54" s="30" t="s">
        <v>97</v>
      </c>
      <c r="C54" s="59"/>
      <c r="D54" s="21"/>
      <c r="E54" s="22"/>
      <c r="F54" s="31">
        <v>57</v>
      </c>
      <c r="G54" s="31">
        <v>57</v>
      </c>
      <c r="H54" s="31">
        <v>40</v>
      </c>
      <c r="I54" s="71"/>
      <c r="U54" s="36"/>
      <c r="V54" s="36"/>
      <c r="W54" s="36"/>
      <c r="X54" s="36"/>
      <c r="Y54" s="36"/>
      <c r="Z54" s="36"/>
      <c r="AA54" s="41"/>
      <c r="AB54" s="41"/>
      <c r="AC54" s="41"/>
      <c r="AD54" s="41"/>
      <c r="AE54" s="41"/>
    </row>
    <row r="55" spans="1:31" ht="15" customHeight="1" x14ac:dyDescent="0.2">
      <c r="A55" s="23"/>
      <c r="B55" s="65" t="s">
        <v>122</v>
      </c>
      <c r="C55" s="65"/>
      <c r="E55" s="37"/>
      <c r="U55" s="36"/>
      <c r="V55" s="36"/>
      <c r="W55" s="36"/>
      <c r="X55" s="36"/>
      <c r="Y55" s="36"/>
      <c r="Z55" s="36"/>
      <c r="AA55" s="41"/>
      <c r="AB55" s="41"/>
      <c r="AC55" s="41"/>
      <c r="AD55" s="41"/>
      <c r="AE55" s="41"/>
    </row>
    <row r="56" spans="1:31" ht="15" customHeight="1" x14ac:dyDescent="0.2">
      <c r="B56" s="47"/>
      <c r="C56" s="25"/>
      <c r="D56" s="25"/>
      <c r="E56" s="25"/>
      <c r="F56" s="60"/>
      <c r="G56" s="63" t="s">
        <v>2</v>
      </c>
      <c r="H56" s="66"/>
      <c r="I56" s="82"/>
      <c r="J56" s="63" t="s">
        <v>3</v>
      </c>
      <c r="K56" s="64"/>
      <c r="U56" s="36"/>
      <c r="V56" s="36"/>
      <c r="W56" s="36"/>
      <c r="X56" s="36"/>
      <c r="Y56" s="36"/>
      <c r="Z56" s="36"/>
      <c r="AA56" s="41"/>
      <c r="AB56" s="41"/>
      <c r="AC56" s="41"/>
      <c r="AD56" s="41"/>
      <c r="AE56" s="41"/>
    </row>
    <row r="57" spans="1:31" ht="19" x14ac:dyDescent="0.2">
      <c r="B57" s="58"/>
      <c r="F57" s="73" t="s">
        <v>4</v>
      </c>
      <c r="G57" s="73" t="s">
        <v>171</v>
      </c>
      <c r="H57" s="78" t="s">
        <v>173</v>
      </c>
      <c r="I57" s="81" t="s">
        <v>4</v>
      </c>
      <c r="J57" s="73" t="s">
        <v>171</v>
      </c>
      <c r="K57" s="73" t="s">
        <v>173</v>
      </c>
      <c r="U57" s="36"/>
      <c r="V57" s="36"/>
      <c r="W57" s="36"/>
      <c r="X57" s="36"/>
      <c r="Y57" s="36"/>
      <c r="Z57" s="36"/>
      <c r="AA57" s="41"/>
      <c r="AB57" s="41"/>
      <c r="AC57" s="41"/>
      <c r="AD57" s="41"/>
      <c r="AE57" s="41"/>
    </row>
    <row r="58" spans="1:31" ht="15" customHeight="1" x14ac:dyDescent="0.2">
      <c r="B58" s="27"/>
      <c r="C58" s="68"/>
      <c r="D58" s="68"/>
      <c r="E58" s="28"/>
      <c r="F58" s="29"/>
      <c r="G58" s="29"/>
      <c r="H58" s="49"/>
      <c r="I58" s="83">
        <f>$J$7</f>
        <v>832</v>
      </c>
      <c r="J58" s="2">
        <f>$K$7</f>
        <v>338</v>
      </c>
      <c r="K58" s="2">
        <f>$L$7</f>
        <v>494</v>
      </c>
      <c r="L58" s="69"/>
      <c r="U58" s="36"/>
      <c r="V58" s="36"/>
      <c r="W58" s="36"/>
      <c r="X58" s="36"/>
      <c r="Y58" s="36"/>
      <c r="Z58" s="36"/>
      <c r="AA58" s="41"/>
      <c r="AB58" s="41"/>
      <c r="AC58" s="41"/>
      <c r="AD58" s="41"/>
      <c r="AE58" s="41"/>
    </row>
    <row r="59" spans="1:31" ht="15" customHeight="1" x14ac:dyDescent="0.2">
      <c r="B59" s="26" t="s">
        <v>152</v>
      </c>
      <c r="C59" s="15"/>
      <c r="D59" s="15"/>
      <c r="F59" s="8">
        <v>25</v>
      </c>
      <c r="G59" s="8">
        <v>8</v>
      </c>
      <c r="H59" s="50">
        <v>17</v>
      </c>
      <c r="I59" s="85">
        <f>F59/I$58*100</f>
        <v>3.0048076923076925</v>
      </c>
      <c r="J59" s="4">
        <f t="shared" ref="J59:K59" si="15">G59/J$58*100</f>
        <v>2.3668639053254439</v>
      </c>
      <c r="K59" s="4">
        <f t="shared" si="15"/>
        <v>3.4412955465587043</v>
      </c>
      <c r="L59" s="10"/>
      <c r="U59" s="36"/>
      <c r="V59" s="36"/>
      <c r="W59" s="36"/>
      <c r="X59" s="36"/>
      <c r="Y59" s="36"/>
      <c r="Z59" s="36"/>
      <c r="AA59" s="41"/>
      <c r="AB59" s="41"/>
      <c r="AC59" s="41"/>
      <c r="AD59" s="41"/>
      <c r="AE59" s="41"/>
    </row>
    <row r="60" spans="1:31" ht="15" customHeight="1" x14ac:dyDescent="0.2">
      <c r="B60" s="26" t="s">
        <v>596</v>
      </c>
      <c r="C60" s="15"/>
      <c r="D60" s="15"/>
      <c r="F60" s="8">
        <v>80</v>
      </c>
      <c r="G60" s="8">
        <v>24</v>
      </c>
      <c r="H60" s="50">
        <v>56</v>
      </c>
      <c r="I60" s="85">
        <f t="shared" ref="I60:I65" si="16">F60/I$58*100</f>
        <v>9.6153846153846168</v>
      </c>
      <c r="J60" s="4">
        <f t="shared" ref="J60:J65" si="17">G60/J$58*100</f>
        <v>7.1005917159763312</v>
      </c>
      <c r="K60" s="4">
        <f t="shared" ref="K60:K65" si="18">H60/K$58*100</f>
        <v>11.336032388663968</v>
      </c>
      <c r="L60" s="10"/>
      <c r="U60" s="36"/>
      <c r="V60" s="36"/>
      <c r="W60" s="36"/>
      <c r="X60" s="36"/>
      <c r="Y60" s="36"/>
      <c r="Z60" s="36"/>
      <c r="AA60" s="41"/>
      <c r="AB60" s="41"/>
      <c r="AC60" s="41"/>
      <c r="AD60" s="41"/>
      <c r="AE60" s="41"/>
    </row>
    <row r="61" spans="1:31" ht="15" customHeight="1" x14ac:dyDescent="0.2">
      <c r="B61" s="26" t="s">
        <v>598</v>
      </c>
      <c r="C61" s="15"/>
      <c r="D61" s="15"/>
      <c r="F61" s="8">
        <v>73</v>
      </c>
      <c r="G61" s="8">
        <v>33</v>
      </c>
      <c r="H61" s="50">
        <v>40</v>
      </c>
      <c r="I61" s="85">
        <f t="shared" si="16"/>
        <v>8.7740384615384617</v>
      </c>
      <c r="J61" s="4">
        <f t="shared" si="17"/>
        <v>9.7633136094674562</v>
      </c>
      <c r="K61" s="4">
        <f t="shared" si="18"/>
        <v>8.097165991902834</v>
      </c>
      <c r="L61" s="10"/>
      <c r="U61" s="36"/>
      <c r="V61" s="36"/>
      <c r="W61" s="36"/>
      <c r="X61" s="36"/>
      <c r="Y61" s="36"/>
      <c r="Z61" s="36"/>
      <c r="AA61" s="41"/>
      <c r="AB61" s="41"/>
      <c r="AC61" s="41"/>
      <c r="AD61" s="41"/>
      <c r="AE61" s="41"/>
    </row>
    <row r="62" spans="1:31" ht="15" customHeight="1" x14ac:dyDescent="0.2">
      <c r="B62" s="26" t="s">
        <v>599</v>
      </c>
      <c r="C62" s="15"/>
      <c r="D62" s="15"/>
      <c r="F62" s="8">
        <v>110</v>
      </c>
      <c r="G62" s="8">
        <v>32</v>
      </c>
      <c r="H62" s="50">
        <v>78</v>
      </c>
      <c r="I62" s="85">
        <f t="shared" si="16"/>
        <v>13.221153846153847</v>
      </c>
      <c r="J62" s="4">
        <f t="shared" si="17"/>
        <v>9.4674556213017755</v>
      </c>
      <c r="K62" s="4">
        <f t="shared" si="18"/>
        <v>15.789473684210526</v>
      </c>
      <c r="L62" s="10"/>
      <c r="U62" s="36"/>
      <c r="V62" s="36"/>
      <c r="W62" s="36"/>
      <c r="X62" s="36"/>
      <c r="Y62" s="36"/>
      <c r="Z62" s="36"/>
      <c r="AA62" s="41"/>
      <c r="AB62" s="41"/>
      <c r="AC62" s="41"/>
      <c r="AD62" s="41"/>
      <c r="AE62" s="41"/>
    </row>
    <row r="63" spans="1:31" ht="15" customHeight="1" x14ac:dyDescent="0.2">
      <c r="B63" s="26" t="s">
        <v>72</v>
      </c>
      <c r="C63" s="15"/>
      <c r="D63" s="15"/>
      <c r="F63" s="8">
        <v>114</v>
      </c>
      <c r="G63" s="8">
        <v>27</v>
      </c>
      <c r="H63" s="50">
        <v>87</v>
      </c>
      <c r="I63" s="85">
        <f t="shared" si="16"/>
        <v>13.701923076923078</v>
      </c>
      <c r="J63" s="4">
        <f t="shared" si="17"/>
        <v>7.9881656804733732</v>
      </c>
      <c r="K63" s="4">
        <f t="shared" si="18"/>
        <v>17.611336032388664</v>
      </c>
      <c r="L63" s="10"/>
      <c r="U63" s="36"/>
      <c r="V63" s="36"/>
      <c r="W63" s="36"/>
      <c r="X63" s="36"/>
      <c r="Y63" s="36"/>
      <c r="Z63" s="36"/>
      <c r="AA63" s="41"/>
      <c r="AB63" s="41"/>
      <c r="AC63" s="41"/>
      <c r="AD63" s="41"/>
      <c r="AE63" s="41"/>
    </row>
    <row r="64" spans="1:31" ht="15" customHeight="1" x14ac:dyDescent="0.2">
      <c r="B64" s="26" t="s">
        <v>595</v>
      </c>
      <c r="C64" s="15"/>
      <c r="D64" s="15"/>
      <c r="F64" s="8">
        <v>285</v>
      </c>
      <c r="G64" s="8">
        <v>140</v>
      </c>
      <c r="H64" s="50">
        <v>145</v>
      </c>
      <c r="I64" s="85">
        <f t="shared" si="16"/>
        <v>34.254807692307693</v>
      </c>
      <c r="J64" s="4">
        <f t="shared" si="17"/>
        <v>41.42011834319527</v>
      </c>
      <c r="K64" s="4">
        <f t="shared" si="18"/>
        <v>29.352226720647774</v>
      </c>
      <c r="L64" s="10"/>
      <c r="U64" s="36"/>
      <c r="V64" s="36"/>
      <c r="W64" s="36"/>
      <c r="X64" s="36"/>
      <c r="Y64" s="36"/>
      <c r="Z64" s="36"/>
      <c r="AA64" s="41"/>
      <c r="AB64" s="41"/>
      <c r="AC64" s="41"/>
      <c r="AD64" s="41"/>
      <c r="AE64" s="41"/>
    </row>
    <row r="65" spans="1:31" ht="15" customHeight="1" x14ac:dyDescent="0.2">
      <c r="B65" s="27" t="s">
        <v>128</v>
      </c>
      <c r="C65" s="68"/>
      <c r="D65" s="68"/>
      <c r="E65" s="28"/>
      <c r="F65" s="9">
        <v>145</v>
      </c>
      <c r="G65" s="9">
        <v>74</v>
      </c>
      <c r="H65" s="55">
        <v>71</v>
      </c>
      <c r="I65" s="87">
        <f t="shared" si="16"/>
        <v>17.427884615384613</v>
      </c>
      <c r="J65" s="5">
        <f t="shared" si="17"/>
        <v>21.893491124260358</v>
      </c>
      <c r="K65" s="5">
        <f t="shared" si="18"/>
        <v>14.37246963562753</v>
      </c>
      <c r="L65" s="16"/>
      <c r="U65" s="36"/>
      <c r="V65" s="36"/>
      <c r="W65" s="36"/>
      <c r="X65" s="36"/>
      <c r="Y65" s="36"/>
      <c r="Z65" s="36"/>
      <c r="AA65" s="41"/>
      <c r="AB65" s="41"/>
      <c r="AC65" s="41"/>
      <c r="AD65" s="41"/>
      <c r="AE65" s="41"/>
    </row>
    <row r="66" spans="1:31" ht="15" customHeight="1" x14ac:dyDescent="0.2">
      <c r="B66" s="30" t="s">
        <v>1</v>
      </c>
      <c r="C66" s="59"/>
      <c r="D66" s="59"/>
      <c r="E66" s="21"/>
      <c r="F66" s="31">
        <f>SUM(F59:F65)</f>
        <v>832</v>
      </c>
      <c r="G66" s="31">
        <f>SUM(G59:G65)</f>
        <v>338</v>
      </c>
      <c r="H66" s="51">
        <f>SUM(H59:H65)</f>
        <v>494</v>
      </c>
      <c r="I66" s="86">
        <f>IF(SUM(I59:I65)&gt;100,"－",SUM(I59:I65))</f>
        <v>100</v>
      </c>
      <c r="J66" s="6">
        <f>IF(SUM(J59:J65)&gt;100,"－",SUM(J59:J65))</f>
        <v>100</v>
      </c>
      <c r="K66" s="6">
        <f>IF(SUM(K59:K65)&gt;100,"－",SUM(K59:K65))</f>
        <v>100</v>
      </c>
      <c r="L66" s="16"/>
      <c r="U66" s="36"/>
      <c r="V66" s="36"/>
      <c r="W66" s="36"/>
      <c r="X66" s="36"/>
      <c r="Y66" s="36"/>
      <c r="Z66" s="36"/>
      <c r="AA66" s="41"/>
      <c r="AB66" s="41"/>
      <c r="AC66" s="41"/>
      <c r="AD66" s="41"/>
      <c r="AE66" s="41"/>
    </row>
    <row r="67" spans="1:31" ht="15" customHeight="1" x14ac:dyDescent="0.2">
      <c r="B67" s="30" t="s">
        <v>633</v>
      </c>
      <c r="C67" s="59"/>
      <c r="D67" s="21"/>
      <c r="E67" s="22"/>
      <c r="F67" s="33">
        <v>14.919581507821476</v>
      </c>
      <c r="G67" s="54">
        <v>18.213893101797812</v>
      </c>
      <c r="H67" s="54">
        <v>12.863557250588055</v>
      </c>
      <c r="I67" s="37"/>
      <c r="U67" s="36"/>
      <c r="V67" s="36"/>
      <c r="W67" s="36"/>
      <c r="X67" s="36"/>
      <c r="Y67" s="36"/>
      <c r="Z67" s="36"/>
      <c r="AA67" s="41"/>
      <c r="AB67" s="41"/>
      <c r="AC67" s="41"/>
      <c r="AD67" s="41"/>
      <c r="AE67" s="41"/>
    </row>
    <row r="68" spans="1:31" ht="15" customHeight="1" x14ac:dyDescent="0.2">
      <c r="B68" s="30" t="s">
        <v>395</v>
      </c>
      <c r="C68" s="59"/>
      <c r="D68" s="21"/>
      <c r="E68" s="22"/>
      <c r="F68" s="33">
        <v>15.483009812497514</v>
      </c>
      <c r="G68" s="54">
        <v>18.783077261228993</v>
      </c>
      <c r="H68" s="54">
        <v>13.402179105908244</v>
      </c>
      <c r="I68" s="37"/>
      <c r="U68" s="36"/>
      <c r="V68" s="36"/>
      <c r="W68" s="36"/>
      <c r="X68" s="36"/>
      <c r="Y68" s="36"/>
      <c r="Z68" s="36"/>
      <c r="AA68" s="41"/>
      <c r="AB68" s="41"/>
      <c r="AC68" s="41"/>
      <c r="AD68" s="41"/>
      <c r="AE68" s="41"/>
    </row>
    <row r="69" spans="1:31" ht="15" customHeight="1" x14ac:dyDescent="0.2">
      <c r="B69" s="30" t="s">
        <v>97</v>
      </c>
      <c r="C69" s="59"/>
      <c r="D69" s="21"/>
      <c r="E69" s="22"/>
      <c r="F69" s="54">
        <v>80</v>
      </c>
      <c r="G69" s="54">
        <v>80</v>
      </c>
      <c r="H69" s="54">
        <v>60</v>
      </c>
      <c r="I69" s="71"/>
      <c r="U69" s="36"/>
      <c r="V69" s="36"/>
      <c r="W69" s="36"/>
      <c r="X69" s="36"/>
      <c r="Y69" s="36"/>
      <c r="Z69" s="36"/>
      <c r="AA69" s="41"/>
      <c r="AB69" s="41"/>
      <c r="AC69" s="41"/>
      <c r="AD69" s="41"/>
      <c r="AE69" s="41"/>
    </row>
    <row r="70" spans="1:31" ht="15" customHeight="1" x14ac:dyDescent="0.2">
      <c r="B70" s="45"/>
      <c r="C70" s="36"/>
      <c r="D70" s="36"/>
      <c r="E70" s="36"/>
      <c r="F70" s="41"/>
      <c r="G70" s="41"/>
      <c r="H70" s="41"/>
      <c r="I70" s="41"/>
      <c r="J70" s="41"/>
      <c r="U70" s="36"/>
      <c r="V70" s="36"/>
      <c r="W70" s="36"/>
      <c r="X70" s="36"/>
      <c r="Y70" s="36"/>
      <c r="Z70" s="36"/>
      <c r="AA70" s="41"/>
      <c r="AB70" s="41"/>
      <c r="AC70" s="41"/>
      <c r="AD70" s="41"/>
      <c r="AE70" s="41"/>
    </row>
    <row r="71" spans="1:31" ht="15" customHeight="1" x14ac:dyDescent="0.2">
      <c r="A71" s="35" t="s">
        <v>715</v>
      </c>
      <c r="B71" s="46"/>
      <c r="C71" s="46"/>
      <c r="S71" s="45"/>
      <c r="T71" s="36"/>
      <c r="U71" s="36"/>
      <c r="V71" s="36"/>
      <c r="W71" s="36"/>
      <c r="X71" s="41"/>
      <c r="Y71" s="41"/>
      <c r="Z71" s="41"/>
      <c r="AA71" s="41"/>
      <c r="AB71" s="41"/>
    </row>
    <row r="72" spans="1:31" ht="15" customHeight="1" x14ac:dyDescent="0.2">
      <c r="A72" s="1" t="s">
        <v>745</v>
      </c>
      <c r="B72" s="15"/>
      <c r="U72" s="36"/>
      <c r="V72" s="36"/>
      <c r="W72" s="36"/>
      <c r="X72" s="36"/>
      <c r="Y72" s="36"/>
      <c r="Z72" s="36"/>
      <c r="AA72" s="41"/>
      <c r="AB72" s="41"/>
      <c r="AC72" s="41"/>
      <c r="AD72" s="41"/>
      <c r="AE72" s="41"/>
    </row>
    <row r="73" spans="1:31" ht="15" customHeight="1" x14ac:dyDescent="0.2">
      <c r="B73" s="47"/>
      <c r="C73" s="25"/>
      <c r="D73" s="25"/>
      <c r="E73" s="25"/>
      <c r="F73" s="60"/>
      <c r="G73" s="63" t="s">
        <v>2</v>
      </c>
      <c r="H73" s="66"/>
      <c r="I73" s="82"/>
      <c r="J73" s="63" t="s">
        <v>3</v>
      </c>
      <c r="K73" s="64"/>
      <c r="U73" s="36"/>
      <c r="V73" s="36"/>
      <c r="W73" s="36"/>
      <c r="X73" s="36"/>
      <c r="Y73" s="36"/>
      <c r="Z73" s="36"/>
      <c r="AA73" s="41"/>
      <c r="AB73" s="41"/>
      <c r="AC73" s="41"/>
      <c r="AD73" s="41"/>
      <c r="AE73" s="41"/>
    </row>
    <row r="74" spans="1:31" ht="19" x14ac:dyDescent="0.2">
      <c r="B74" s="58"/>
      <c r="F74" s="73" t="s">
        <v>4</v>
      </c>
      <c r="G74" s="73" t="s">
        <v>171</v>
      </c>
      <c r="H74" s="78" t="s">
        <v>173</v>
      </c>
      <c r="I74" s="81" t="s">
        <v>4</v>
      </c>
      <c r="J74" s="73" t="s">
        <v>171</v>
      </c>
      <c r="K74" s="73" t="s">
        <v>173</v>
      </c>
      <c r="U74" s="36"/>
      <c r="V74" s="36"/>
      <c r="W74" s="36"/>
      <c r="X74" s="36"/>
      <c r="Y74" s="36"/>
      <c r="Z74" s="36"/>
      <c r="AA74" s="41"/>
      <c r="AB74" s="41"/>
      <c r="AC74" s="41"/>
      <c r="AD74" s="41"/>
      <c r="AE74" s="41"/>
    </row>
    <row r="75" spans="1:31" ht="15" customHeight="1" x14ac:dyDescent="0.2">
      <c r="B75" s="27"/>
      <c r="C75" s="68"/>
      <c r="D75" s="68"/>
      <c r="E75" s="28"/>
      <c r="F75" s="29"/>
      <c r="G75" s="29"/>
      <c r="H75" s="49"/>
      <c r="I75" s="83">
        <f>SUM(G$33:G$34,G$36)</f>
        <v>807</v>
      </c>
      <c r="J75" s="2">
        <f t="shared" ref="J75:K75" si="19">SUM(H$33:H$34,H$36)</f>
        <v>330</v>
      </c>
      <c r="K75" s="2">
        <f t="shared" si="19"/>
        <v>477</v>
      </c>
      <c r="L75" s="69"/>
      <c r="U75" s="36"/>
      <c r="V75" s="36"/>
      <c r="W75" s="36"/>
      <c r="X75" s="36"/>
      <c r="Y75" s="36"/>
      <c r="Z75" s="36"/>
      <c r="AA75" s="41"/>
      <c r="AB75" s="41"/>
      <c r="AC75" s="41"/>
      <c r="AD75" s="41"/>
      <c r="AE75" s="41"/>
    </row>
    <row r="76" spans="1:31" ht="15" customHeight="1" x14ac:dyDescent="0.2">
      <c r="B76" s="26" t="s">
        <v>569</v>
      </c>
      <c r="C76" s="15"/>
      <c r="D76" s="15"/>
      <c r="F76" s="8">
        <v>692</v>
      </c>
      <c r="G76" s="8">
        <v>288</v>
      </c>
      <c r="H76" s="50">
        <v>404</v>
      </c>
      <c r="I76" s="85">
        <f>F76/I$75*100</f>
        <v>85.749690210656752</v>
      </c>
      <c r="J76" s="4">
        <f t="shared" ref="J76:K76" si="20">G76/J$75*100</f>
        <v>87.272727272727266</v>
      </c>
      <c r="K76" s="4">
        <f t="shared" si="20"/>
        <v>84.696016771488473</v>
      </c>
      <c r="L76" s="10"/>
      <c r="U76" s="36"/>
      <c r="V76" s="36"/>
      <c r="W76" s="36"/>
      <c r="X76" s="36"/>
      <c r="Y76" s="36"/>
      <c r="Z76" s="36"/>
      <c r="AA76" s="41"/>
      <c r="AB76" s="41"/>
      <c r="AC76" s="41"/>
      <c r="AD76" s="41"/>
      <c r="AE76" s="41"/>
    </row>
    <row r="77" spans="1:31" ht="15" customHeight="1" x14ac:dyDescent="0.2">
      <c r="B77" s="26" t="s">
        <v>390</v>
      </c>
      <c r="C77" s="15"/>
      <c r="D77" s="15"/>
      <c r="F77" s="8">
        <v>94</v>
      </c>
      <c r="G77" s="8">
        <v>31</v>
      </c>
      <c r="H77" s="50">
        <v>63</v>
      </c>
      <c r="I77" s="85">
        <f t="shared" ref="I77:I78" si="21">F77/I$75*100</f>
        <v>11.648079306071871</v>
      </c>
      <c r="J77" s="4">
        <f t="shared" ref="J77:J78" si="22">G77/J$75*100</f>
        <v>9.3939393939393927</v>
      </c>
      <c r="K77" s="4">
        <f t="shared" ref="K77:K78" si="23">H77/K$75*100</f>
        <v>13.20754716981132</v>
      </c>
      <c r="L77" s="10"/>
      <c r="U77" s="36"/>
      <c r="V77" s="36"/>
      <c r="W77" s="36"/>
      <c r="X77" s="36"/>
      <c r="Y77" s="36"/>
      <c r="Z77" s="36"/>
      <c r="AA77" s="41"/>
      <c r="AB77" s="41"/>
      <c r="AC77" s="41"/>
      <c r="AD77" s="41"/>
      <c r="AE77" s="41"/>
    </row>
    <row r="78" spans="1:31" ht="15" customHeight="1" x14ac:dyDescent="0.2">
      <c r="B78" s="27" t="s">
        <v>0</v>
      </c>
      <c r="C78" s="68"/>
      <c r="D78" s="68"/>
      <c r="E78" s="28"/>
      <c r="F78" s="9">
        <v>21</v>
      </c>
      <c r="G78" s="9">
        <v>11</v>
      </c>
      <c r="H78" s="55">
        <v>10</v>
      </c>
      <c r="I78" s="87">
        <f t="shared" si="21"/>
        <v>2.6022304832713754</v>
      </c>
      <c r="J78" s="5">
        <f t="shared" si="22"/>
        <v>3.3333333333333335</v>
      </c>
      <c r="K78" s="5">
        <f t="shared" si="23"/>
        <v>2.0964360587002098</v>
      </c>
      <c r="L78" s="16"/>
      <c r="U78" s="36"/>
      <c r="V78" s="36"/>
      <c r="W78" s="36"/>
      <c r="X78" s="36"/>
      <c r="Y78" s="36"/>
      <c r="Z78" s="36"/>
      <c r="AA78" s="41"/>
      <c r="AB78" s="41"/>
      <c r="AC78" s="41"/>
      <c r="AD78" s="41"/>
      <c r="AE78" s="41"/>
    </row>
    <row r="79" spans="1:31" ht="15" customHeight="1" x14ac:dyDescent="0.2">
      <c r="B79" s="30" t="s">
        <v>1</v>
      </c>
      <c r="C79" s="59"/>
      <c r="D79" s="59"/>
      <c r="E79" s="21"/>
      <c r="F79" s="31">
        <f>SUM(F76:F78)</f>
        <v>807</v>
      </c>
      <c r="G79" s="31">
        <f>SUM(G76:G78)</f>
        <v>330</v>
      </c>
      <c r="H79" s="51">
        <f>SUM(H76:H78)</f>
        <v>477</v>
      </c>
      <c r="I79" s="86">
        <f>IF(SUM(I76:I78)&gt;100,"－",SUM(I76:I78))</f>
        <v>100</v>
      </c>
      <c r="J79" s="6">
        <f>IF(SUM(J76:J78)&gt;100,"－",SUM(J76:J78))</f>
        <v>99.999999999999986</v>
      </c>
      <c r="K79" s="6">
        <f>IF(SUM(K76:K78)&gt;100,"－",SUM(K76:K78))</f>
        <v>100</v>
      </c>
      <c r="L79" s="16"/>
      <c r="U79" s="36"/>
      <c r="V79" s="36"/>
      <c r="W79" s="36"/>
      <c r="X79" s="36"/>
      <c r="Y79" s="36"/>
      <c r="Z79" s="36"/>
      <c r="AA79" s="41"/>
      <c r="AB79" s="41"/>
      <c r="AC79" s="41"/>
      <c r="AD79" s="41"/>
      <c r="AE79" s="41"/>
    </row>
    <row r="80" spans="1:31" ht="15" customHeight="1" x14ac:dyDescent="0.2">
      <c r="B80" s="45"/>
      <c r="C80" s="36"/>
      <c r="D80" s="36"/>
      <c r="E80" s="36"/>
      <c r="F80" s="41"/>
      <c r="G80" s="41"/>
      <c r="U80" s="36"/>
      <c r="V80" s="36"/>
      <c r="W80" s="36"/>
      <c r="X80" s="36"/>
      <c r="Y80" s="36"/>
      <c r="Z80" s="36"/>
      <c r="AA80" s="41"/>
      <c r="AB80" s="41"/>
      <c r="AC80" s="41"/>
      <c r="AD80" s="41"/>
      <c r="AE80" s="41"/>
    </row>
    <row r="81" spans="1:32" ht="15" customHeight="1" x14ac:dyDescent="0.2">
      <c r="A81" s="35" t="s">
        <v>715</v>
      </c>
      <c r="B81" s="46"/>
      <c r="C81" s="46"/>
      <c r="S81" s="45"/>
      <c r="T81" s="36"/>
      <c r="U81" s="36"/>
      <c r="V81" s="36"/>
      <c r="W81" s="36"/>
      <c r="X81" s="41"/>
      <c r="Y81" s="41"/>
      <c r="Z81" s="41"/>
      <c r="AA81" s="41"/>
      <c r="AB81" s="41"/>
    </row>
    <row r="82" spans="1:32" ht="15" customHeight="1" x14ac:dyDescent="0.2">
      <c r="A82" s="1" t="s">
        <v>744</v>
      </c>
      <c r="B82" s="15"/>
      <c r="U82" s="36"/>
      <c r="V82" s="36"/>
      <c r="W82" s="36"/>
      <c r="X82" s="36"/>
      <c r="Y82" s="36"/>
      <c r="Z82" s="36"/>
      <c r="AA82" s="41"/>
      <c r="AB82" s="41"/>
      <c r="AC82" s="41"/>
      <c r="AD82" s="41"/>
      <c r="AE82" s="41"/>
    </row>
    <row r="83" spans="1:32" ht="15" customHeight="1" x14ac:dyDescent="0.2">
      <c r="B83" s="47"/>
      <c r="C83" s="25"/>
      <c r="D83" s="25"/>
      <c r="E83" s="25"/>
      <c r="F83" s="60"/>
      <c r="G83" s="63" t="s">
        <v>2</v>
      </c>
      <c r="H83" s="66"/>
      <c r="I83" s="82"/>
      <c r="J83" s="63" t="s">
        <v>3</v>
      </c>
      <c r="K83" s="64"/>
      <c r="U83" s="36"/>
      <c r="V83" s="36"/>
      <c r="W83" s="36"/>
      <c r="X83" s="36"/>
      <c r="Y83" s="36"/>
      <c r="Z83" s="36"/>
      <c r="AA83" s="41"/>
      <c r="AB83" s="41"/>
      <c r="AC83" s="41"/>
      <c r="AD83" s="41"/>
      <c r="AE83" s="41"/>
    </row>
    <row r="84" spans="1:32" ht="19" x14ac:dyDescent="0.2">
      <c r="B84" s="58"/>
      <c r="F84" s="73" t="s">
        <v>4</v>
      </c>
      <c r="G84" s="73" t="s">
        <v>171</v>
      </c>
      <c r="H84" s="78" t="s">
        <v>173</v>
      </c>
      <c r="I84" s="81" t="s">
        <v>4</v>
      </c>
      <c r="J84" s="73" t="s">
        <v>171</v>
      </c>
      <c r="K84" s="73" t="s">
        <v>173</v>
      </c>
      <c r="U84" s="36"/>
      <c r="V84" s="36"/>
      <c r="W84" s="36"/>
      <c r="X84" s="36"/>
      <c r="Y84" s="36"/>
      <c r="Z84" s="36"/>
      <c r="AA84" s="41"/>
      <c r="AB84" s="41"/>
      <c r="AC84" s="41"/>
      <c r="AD84" s="41"/>
      <c r="AE84" s="41"/>
    </row>
    <row r="85" spans="1:32" ht="15" customHeight="1" x14ac:dyDescent="0.2">
      <c r="B85" s="27"/>
      <c r="C85" s="68"/>
      <c r="D85" s="68"/>
      <c r="E85" s="28"/>
      <c r="F85" s="29"/>
      <c r="G85" s="29"/>
      <c r="H85" s="49"/>
      <c r="I85" s="83">
        <f>SUM(G$33:G$34,G$36)</f>
        <v>807</v>
      </c>
      <c r="J85" s="2">
        <f t="shared" ref="J85" si="24">SUM(H$33:H$34,H$36)</f>
        <v>330</v>
      </c>
      <c r="K85" s="2">
        <f t="shared" ref="K85" si="25">SUM(I$33:I$34,I$36)</f>
        <v>477</v>
      </c>
      <c r="L85" s="69"/>
      <c r="U85" s="36"/>
      <c r="V85" s="36"/>
      <c r="W85" s="36"/>
      <c r="X85" s="36"/>
      <c r="Y85" s="36"/>
      <c r="Z85" s="36"/>
      <c r="AA85" s="41"/>
      <c r="AB85" s="41"/>
      <c r="AC85" s="41"/>
      <c r="AD85" s="41"/>
      <c r="AE85" s="41"/>
    </row>
    <row r="86" spans="1:32" ht="15" customHeight="1" x14ac:dyDescent="0.2">
      <c r="B86" s="26" t="s">
        <v>569</v>
      </c>
      <c r="C86" s="15"/>
      <c r="D86" s="15"/>
      <c r="F86" s="8">
        <v>187</v>
      </c>
      <c r="G86" s="8">
        <v>87</v>
      </c>
      <c r="H86" s="50">
        <v>100</v>
      </c>
      <c r="I86" s="85">
        <f>F86/I$85*100</f>
        <v>23.172242874845107</v>
      </c>
      <c r="J86" s="4">
        <f t="shared" ref="J86:K86" si="26">G86/J$85*100</f>
        <v>26.36363636363636</v>
      </c>
      <c r="K86" s="4">
        <f t="shared" si="26"/>
        <v>20.964360587002094</v>
      </c>
      <c r="L86" s="10"/>
      <c r="U86" s="36"/>
      <c r="V86" s="36"/>
      <c r="W86" s="36"/>
      <c r="X86" s="36"/>
      <c r="Y86" s="36"/>
      <c r="Z86" s="36"/>
      <c r="AA86" s="41"/>
      <c r="AB86" s="41"/>
      <c r="AC86" s="41"/>
      <c r="AD86" s="41"/>
      <c r="AE86" s="41"/>
    </row>
    <row r="87" spans="1:32" ht="15" customHeight="1" x14ac:dyDescent="0.2">
      <c r="B87" s="26" t="s">
        <v>390</v>
      </c>
      <c r="C87" s="15"/>
      <c r="D87" s="15"/>
      <c r="F87" s="8">
        <v>587</v>
      </c>
      <c r="G87" s="8">
        <v>226</v>
      </c>
      <c r="H87" s="50">
        <v>361</v>
      </c>
      <c r="I87" s="85">
        <f t="shared" ref="I87:I88" si="27">F87/I$85*100</f>
        <v>72.738537794299873</v>
      </c>
      <c r="J87" s="4">
        <f t="shared" ref="J87:J88" si="28">G87/J$85*100</f>
        <v>68.484848484848484</v>
      </c>
      <c r="K87" s="4">
        <f t="shared" ref="K87:K88" si="29">H87/K$85*100</f>
        <v>75.681341719077565</v>
      </c>
      <c r="L87" s="10"/>
      <c r="U87" s="36"/>
      <c r="V87" s="36"/>
      <c r="W87" s="36"/>
      <c r="X87" s="36"/>
      <c r="Y87" s="36"/>
      <c r="Z87" s="36"/>
      <c r="AA87" s="41"/>
      <c r="AB87" s="41"/>
      <c r="AC87" s="41"/>
      <c r="AD87" s="41"/>
      <c r="AE87" s="41"/>
    </row>
    <row r="88" spans="1:32" ht="15" customHeight="1" x14ac:dyDescent="0.2">
      <c r="B88" s="27" t="s">
        <v>0</v>
      </c>
      <c r="C88" s="68"/>
      <c r="D88" s="68"/>
      <c r="E88" s="28"/>
      <c r="F88" s="9">
        <v>33</v>
      </c>
      <c r="G88" s="9">
        <v>17</v>
      </c>
      <c r="H88" s="55">
        <v>16</v>
      </c>
      <c r="I88" s="87">
        <f t="shared" si="27"/>
        <v>4.0892193308550189</v>
      </c>
      <c r="J88" s="5">
        <f t="shared" si="28"/>
        <v>5.1515151515151514</v>
      </c>
      <c r="K88" s="5">
        <f t="shared" si="29"/>
        <v>3.3542976939203357</v>
      </c>
      <c r="L88" s="16"/>
      <c r="U88" s="36"/>
      <c r="V88" s="36"/>
      <c r="W88" s="36"/>
      <c r="X88" s="36"/>
      <c r="Y88" s="36"/>
      <c r="Z88" s="36"/>
      <c r="AA88" s="41"/>
      <c r="AB88" s="41"/>
      <c r="AC88" s="41"/>
      <c r="AD88" s="41"/>
      <c r="AE88" s="41"/>
    </row>
    <row r="89" spans="1:32" ht="15" customHeight="1" x14ac:dyDescent="0.2">
      <c r="B89" s="30" t="s">
        <v>1</v>
      </c>
      <c r="C89" s="59"/>
      <c r="D89" s="59"/>
      <c r="E89" s="21"/>
      <c r="F89" s="31">
        <f>SUM(F86:F88)</f>
        <v>807</v>
      </c>
      <c r="G89" s="31">
        <f>SUM(G86:G88)</f>
        <v>330</v>
      </c>
      <c r="H89" s="51">
        <f>SUM(H86:H88)</f>
        <v>477</v>
      </c>
      <c r="I89" s="86">
        <f>IF(SUM(I86:I88)&gt;100,"－",SUM(I86:I88))</f>
        <v>100</v>
      </c>
      <c r="J89" s="6">
        <f>IF(SUM(J86:J88)&gt;100,"－",SUM(J86:J88))</f>
        <v>100</v>
      </c>
      <c r="K89" s="6">
        <f>IF(SUM(K86:K88)&gt;100,"－",SUM(K86:K88))</f>
        <v>99.999999999999986</v>
      </c>
      <c r="L89" s="16"/>
      <c r="U89" s="36"/>
      <c r="V89" s="36"/>
      <c r="W89" s="36"/>
      <c r="X89" s="36"/>
      <c r="Y89" s="36"/>
      <c r="Z89" s="36"/>
      <c r="AA89" s="41"/>
      <c r="AB89" s="41"/>
      <c r="AC89" s="41"/>
      <c r="AD89" s="41"/>
      <c r="AE89" s="41"/>
    </row>
    <row r="90" spans="1:32" ht="15" customHeight="1" x14ac:dyDescent="0.2">
      <c r="B90" s="45"/>
      <c r="C90" s="36"/>
      <c r="D90" s="36"/>
      <c r="E90" s="36"/>
      <c r="F90" s="41"/>
      <c r="G90" s="41"/>
      <c r="U90" s="36"/>
      <c r="V90" s="36"/>
      <c r="W90" s="36"/>
      <c r="X90" s="36"/>
      <c r="Y90" s="36"/>
      <c r="Z90" s="36"/>
      <c r="AA90" s="41"/>
      <c r="AB90" s="41"/>
      <c r="AC90" s="41"/>
      <c r="AD90" s="41"/>
      <c r="AE90" s="41"/>
    </row>
    <row r="91" spans="1:32" ht="15" customHeight="1" x14ac:dyDescent="0.2">
      <c r="A91" s="1" t="s">
        <v>716</v>
      </c>
      <c r="B91" s="15"/>
      <c r="U91" s="36"/>
      <c r="V91" s="36"/>
      <c r="W91" s="36"/>
      <c r="X91" s="36"/>
      <c r="Y91" s="36"/>
      <c r="Z91" s="36"/>
      <c r="AA91" s="41"/>
      <c r="AB91" s="41"/>
      <c r="AC91" s="41"/>
      <c r="AD91" s="41"/>
      <c r="AE91" s="41"/>
    </row>
    <row r="92" spans="1:32" ht="15" customHeight="1" x14ac:dyDescent="0.2">
      <c r="B92" s="47"/>
      <c r="C92" s="25"/>
      <c r="D92" s="25"/>
      <c r="E92" s="25"/>
      <c r="F92" s="25"/>
      <c r="G92" s="60"/>
      <c r="H92" s="63" t="s">
        <v>2</v>
      </c>
      <c r="I92" s="66"/>
      <c r="J92" s="82"/>
      <c r="K92" s="63" t="s">
        <v>3</v>
      </c>
      <c r="L92" s="64"/>
      <c r="U92" s="45"/>
      <c r="V92" s="36"/>
      <c r="W92" s="36"/>
      <c r="X92" s="36"/>
      <c r="Y92" s="36"/>
      <c r="Z92" s="36"/>
      <c r="AA92" s="36"/>
      <c r="AB92" s="41"/>
      <c r="AC92" s="41"/>
      <c r="AD92" s="41"/>
      <c r="AE92" s="41"/>
      <c r="AF92" s="41"/>
    </row>
    <row r="93" spans="1:32" ht="19" x14ac:dyDescent="0.2">
      <c r="B93" s="58"/>
      <c r="G93" s="73" t="s">
        <v>4</v>
      </c>
      <c r="H93" s="73" t="s">
        <v>171</v>
      </c>
      <c r="I93" s="78" t="s">
        <v>173</v>
      </c>
      <c r="J93" s="81" t="s">
        <v>4</v>
      </c>
      <c r="K93" s="73" t="s">
        <v>171</v>
      </c>
      <c r="L93" s="73" t="s">
        <v>173</v>
      </c>
      <c r="U93" s="45"/>
      <c r="V93" s="36"/>
      <c r="W93" s="36"/>
      <c r="X93" s="36"/>
      <c r="Y93" s="36"/>
      <c r="Z93" s="36"/>
      <c r="AA93" s="36"/>
      <c r="AB93" s="41"/>
      <c r="AC93" s="41"/>
      <c r="AD93" s="41"/>
      <c r="AE93" s="41"/>
      <c r="AF93" s="41"/>
    </row>
    <row r="94" spans="1:32" ht="15" customHeight="1" x14ac:dyDescent="0.2">
      <c r="B94" s="27"/>
      <c r="C94" s="68"/>
      <c r="D94" s="68"/>
      <c r="E94" s="68"/>
      <c r="F94" s="68"/>
      <c r="G94" s="29"/>
      <c r="H94" s="29"/>
      <c r="I94" s="49"/>
      <c r="J94" s="83">
        <f>$J$14</f>
        <v>1364</v>
      </c>
      <c r="K94" s="2">
        <f>$K$14</f>
        <v>617</v>
      </c>
      <c r="L94" s="2">
        <f>$L$14</f>
        <v>747</v>
      </c>
      <c r="M94" s="69"/>
      <c r="U94" s="45"/>
      <c r="V94" s="36"/>
      <c r="W94" s="36"/>
      <c r="X94" s="36"/>
      <c r="Y94" s="36"/>
      <c r="Z94" s="36"/>
      <c r="AA94" s="36"/>
      <c r="AB94" s="41"/>
      <c r="AC94" s="41"/>
      <c r="AD94" s="41"/>
      <c r="AE94" s="41"/>
      <c r="AF94" s="41"/>
    </row>
    <row r="95" spans="1:32" ht="15" customHeight="1" x14ac:dyDescent="0.2">
      <c r="B95" s="26" t="s">
        <v>570</v>
      </c>
      <c r="C95" s="15"/>
      <c r="D95" s="15"/>
      <c r="E95" s="15"/>
      <c r="F95" s="15"/>
      <c r="G95" s="8">
        <v>203</v>
      </c>
      <c r="H95" s="8">
        <v>125</v>
      </c>
      <c r="I95" s="50">
        <v>78</v>
      </c>
      <c r="J95" s="85">
        <f>G95/J$94*100</f>
        <v>14.882697947214076</v>
      </c>
      <c r="K95" s="4">
        <f t="shared" ref="K95:L95" si="30">H95/K$94*100</f>
        <v>20.25931928687196</v>
      </c>
      <c r="L95" s="4">
        <f t="shared" si="30"/>
        <v>10.441767068273093</v>
      </c>
      <c r="M95" s="10"/>
      <c r="N95" s="37"/>
      <c r="U95" s="45"/>
      <c r="V95" s="36"/>
      <c r="W95" s="36"/>
      <c r="X95" s="36"/>
      <c r="Y95" s="36"/>
      <c r="Z95" s="36"/>
      <c r="AA95" s="36"/>
      <c r="AB95" s="41"/>
      <c r="AC95" s="41"/>
      <c r="AD95" s="41"/>
      <c r="AE95" s="41"/>
      <c r="AF95" s="41"/>
    </row>
    <row r="96" spans="1:32" ht="15" customHeight="1" x14ac:dyDescent="0.2">
      <c r="B96" s="26" t="s">
        <v>508</v>
      </c>
      <c r="C96" s="15"/>
      <c r="D96" s="15"/>
      <c r="E96" s="15"/>
      <c r="F96" s="15"/>
      <c r="G96" s="8">
        <v>482</v>
      </c>
      <c r="H96" s="8">
        <v>266</v>
      </c>
      <c r="I96" s="50">
        <v>216</v>
      </c>
      <c r="J96" s="85">
        <f t="shared" ref="J96:J98" si="31">G96/J$94*100</f>
        <v>35.33724340175953</v>
      </c>
      <c r="K96" s="4">
        <f t="shared" ref="K96:K98" si="32">H96/K$94*100</f>
        <v>43.111831442463533</v>
      </c>
      <c r="L96" s="4">
        <f t="shared" ref="L96:L98" si="33">I96/L$94*100</f>
        <v>28.915662650602407</v>
      </c>
      <c r="M96" s="10"/>
      <c r="U96" s="45"/>
      <c r="V96" s="36"/>
      <c r="W96" s="36"/>
      <c r="X96" s="36"/>
      <c r="Y96" s="36"/>
      <c r="Z96" s="36"/>
      <c r="AA96" s="36"/>
      <c r="AB96" s="41"/>
      <c r="AC96" s="41"/>
      <c r="AD96" s="41"/>
      <c r="AE96" s="41"/>
      <c r="AF96" s="41"/>
    </row>
    <row r="97" spans="1:32" ht="15" customHeight="1" x14ac:dyDescent="0.2">
      <c r="B97" s="26" t="s">
        <v>509</v>
      </c>
      <c r="C97" s="15"/>
      <c r="D97" s="15"/>
      <c r="E97" s="15"/>
      <c r="F97" s="15"/>
      <c r="G97" s="8">
        <v>572</v>
      </c>
      <c r="H97" s="8">
        <v>204</v>
      </c>
      <c r="I97" s="50">
        <v>368</v>
      </c>
      <c r="J97" s="85">
        <f t="shared" si="31"/>
        <v>41.935483870967744</v>
      </c>
      <c r="K97" s="4">
        <f t="shared" si="32"/>
        <v>33.063209076175042</v>
      </c>
      <c r="L97" s="4">
        <f t="shared" si="33"/>
        <v>49.263721552878181</v>
      </c>
      <c r="M97" s="10"/>
      <c r="U97" s="45"/>
      <c r="V97" s="36"/>
      <c r="W97" s="36"/>
      <c r="X97" s="36"/>
      <c r="Y97" s="36"/>
      <c r="Z97" s="36"/>
      <c r="AA97" s="36"/>
      <c r="AB97" s="41"/>
      <c r="AC97" s="41"/>
      <c r="AD97" s="41"/>
      <c r="AE97" s="41"/>
      <c r="AF97" s="41"/>
    </row>
    <row r="98" spans="1:32" ht="15" customHeight="1" x14ac:dyDescent="0.2">
      <c r="B98" s="27" t="s">
        <v>0</v>
      </c>
      <c r="C98" s="68"/>
      <c r="D98" s="68"/>
      <c r="E98" s="68"/>
      <c r="F98" s="68"/>
      <c r="G98" s="9">
        <v>152</v>
      </c>
      <c r="H98" s="9">
        <v>44</v>
      </c>
      <c r="I98" s="55">
        <v>108</v>
      </c>
      <c r="J98" s="87">
        <f t="shared" si="31"/>
        <v>11.143695014662756</v>
      </c>
      <c r="K98" s="5">
        <f t="shared" si="32"/>
        <v>7.1312803889789302</v>
      </c>
      <c r="L98" s="5">
        <f t="shared" si="33"/>
        <v>14.457831325301203</v>
      </c>
      <c r="M98" s="10"/>
      <c r="U98" s="45"/>
      <c r="V98" s="36"/>
      <c r="W98" s="36"/>
      <c r="X98" s="36"/>
      <c r="Y98" s="36"/>
      <c r="Z98" s="36"/>
      <c r="AA98" s="36"/>
      <c r="AB98" s="41"/>
      <c r="AC98" s="41"/>
      <c r="AD98" s="41"/>
      <c r="AE98" s="41"/>
      <c r="AF98" s="41"/>
    </row>
    <row r="99" spans="1:32" ht="15" customHeight="1" x14ac:dyDescent="0.2">
      <c r="B99" s="30" t="s">
        <v>1</v>
      </c>
      <c r="C99" s="59"/>
      <c r="D99" s="59"/>
      <c r="E99" s="59"/>
      <c r="F99" s="59"/>
      <c r="G99" s="31">
        <f>SUM(G95:G98)</f>
        <v>1409</v>
      </c>
      <c r="H99" s="31">
        <f>SUM(H95:H98)</f>
        <v>639</v>
      </c>
      <c r="I99" s="51">
        <f>SUM(I95:I98)</f>
        <v>770</v>
      </c>
      <c r="J99" s="86" t="str">
        <f>IF(SUM(J95:J98)&gt;100,"－",SUM(J95:J98))</f>
        <v>－</v>
      </c>
      <c r="K99" s="6" t="str">
        <f>IF(SUM(K95:K98)&gt;100,"－",SUM(K95:K98))</f>
        <v>－</v>
      </c>
      <c r="L99" s="6" t="str">
        <f>IF(SUM(L95:L98)&gt;100,"－",SUM(L95:L98))</f>
        <v>－</v>
      </c>
      <c r="M99" s="16"/>
      <c r="U99" s="45"/>
      <c r="V99" s="36"/>
      <c r="W99" s="36"/>
      <c r="X99" s="36"/>
      <c r="Y99" s="36"/>
      <c r="Z99" s="36"/>
      <c r="AA99" s="36"/>
      <c r="AB99" s="41"/>
      <c r="AC99" s="41"/>
      <c r="AD99" s="41"/>
      <c r="AE99" s="41"/>
      <c r="AF99" s="41"/>
    </row>
    <row r="100" spans="1:32" ht="15" customHeight="1" x14ac:dyDescent="0.2">
      <c r="B100" s="45"/>
      <c r="C100" s="36"/>
      <c r="D100" s="36"/>
      <c r="E100" s="36"/>
      <c r="F100" s="41"/>
      <c r="G100" s="41"/>
      <c r="S100" s="45"/>
      <c r="T100" s="36"/>
      <c r="U100" s="36"/>
      <c r="V100" s="36"/>
      <c r="W100" s="36"/>
      <c r="X100" s="41"/>
      <c r="Y100" s="41"/>
      <c r="Z100" s="41"/>
      <c r="AA100" s="41"/>
      <c r="AB100" s="41"/>
    </row>
    <row r="101" spans="1:32" ht="15" customHeight="1" x14ac:dyDescent="0.2">
      <c r="A101" s="35" t="s">
        <v>717</v>
      </c>
      <c r="B101" s="46"/>
      <c r="C101" s="46"/>
      <c r="U101" s="36"/>
      <c r="V101" s="36"/>
      <c r="W101" s="36"/>
      <c r="X101" s="36"/>
      <c r="Y101" s="36"/>
      <c r="Z101" s="36"/>
      <c r="AA101" s="41"/>
      <c r="AB101" s="41"/>
      <c r="AC101" s="41"/>
      <c r="AD101" s="41"/>
      <c r="AE101" s="41"/>
    </row>
    <row r="102" spans="1:32" ht="15" customHeight="1" x14ac:dyDescent="0.2">
      <c r="A102" s="1" t="s">
        <v>721</v>
      </c>
      <c r="B102" s="15"/>
      <c r="U102" s="36"/>
      <c r="V102" s="36"/>
      <c r="W102" s="36"/>
      <c r="X102" s="36"/>
      <c r="Y102" s="36"/>
      <c r="Z102" s="36"/>
      <c r="AA102" s="41"/>
      <c r="AB102" s="41"/>
      <c r="AC102" s="41"/>
      <c r="AD102" s="41"/>
      <c r="AE102" s="41"/>
    </row>
    <row r="103" spans="1:32" ht="15" customHeight="1" x14ac:dyDescent="0.2">
      <c r="B103" s="47"/>
      <c r="C103" s="25"/>
      <c r="D103" s="25"/>
      <c r="E103" s="25"/>
      <c r="F103" s="60"/>
      <c r="G103" s="63" t="s">
        <v>2</v>
      </c>
      <c r="H103" s="66"/>
      <c r="I103" s="82"/>
      <c r="J103" s="63" t="s">
        <v>3</v>
      </c>
      <c r="K103" s="64"/>
      <c r="U103" s="36"/>
      <c r="V103" s="36"/>
      <c r="W103" s="36"/>
      <c r="X103" s="36"/>
      <c r="Y103" s="36"/>
      <c r="Z103" s="36"/>
      <c r="AA103" s="41"/>
      <c r="AB103" s="41"/>
      <c r="AC103" s="41"/>
      <c r="AD103" s="41"/>
      <c r="AE103" s="41"/>
    </row>
    <row r="104" spans="1:32" ht="19" x14ac:dyDescent="0.2">
      <c r="B104" s="58"/>
      <c r="F104" s="73" t="s">
        <v>4</v>
      </c>
      <c r="G104" s="73" t="s">
        <v>171</v>
      </c>
      <c r="H104" s="78" t="s">
        <v>173</v>
      </c>
      <c r="I104" s="81" t="s">
        <v>4</v>
      </c>
      <c r="J104" s="73" t="s">
        <v>171</v>
      </c>
      <c r="K104" s="73" t="s">
        <v>173</v>
      </c>
      <c r="U104" s="36"/>
      <c r="V104" s="36"/>
      <c r="W104" s="36"/>
      <c r="X104" s="36"/>
      <c r="Y104" s="36"/>
      <c r="Z104" s="36"/>
      <c r="AA104" s="41"/>
      <c r="AB104" s="41"/>
      <c r="AC104" s="41"/>
      <c r="AD104" s="41"/>
      <c r="AE104" s="41"/>
    </row>
    <row r="105" spans="1:32" ht="15" customHeight="1" x14ac:dyDescent="0.2">
      <c r="B105" s="27"/>
      <c r="C105" s="68"/>
      <c r="D105" s="68"/>
      <c r="E105" s="28"/>
      <c r="F105" s="29"/>
      <c r="G105" s="29"/>
      <c r="H105" s="49"/>
      <c r="I105" s="83">
        <f>G$95</f>
        <v>203</v>
      </c>
      <c r="J105" s="2">
        <f t="shared" ref="J105:K105" si="34">H$95</f>
        <v>125</v>
      </c>
      <c r="K105" s="2">
        <f t="shared" si="34"/>
        <v>78</v>
      </c>
      <c r="L105" s="69"/>
      <c r="U105" s="36"/>
      <c r="V105" s="36"/>
      <c r="W105" s="36"/>
      <c r="X105" s="36"/>
      <c r="Y105" s="36"/>
      <c r="Z105" s="36"/>
      <c r="AA105" s="41"/>
      <c r="AB105" s="41"/>
      <c r="AC105" s="41"/>
      <c r="AD105" s="41"/>
      <c r="AE105" s="41"/>
    </row>
    <row r="106" spans="1:32" ht="15" customHeight="1" x14ac:dyDescent="0.2">
      <c r="B106" s="26" t="s">
        <v>457</v>
      </c>
      <c r="C106" s="15"/>
      <c r="D106" s="15"/>
      <c r="F106" s="8">
        <v>63</v>
      </c>
      <c r="G106" s="8">
        <v>32</v>
      </c>
      <c r="H106" s="50">
        <v>31</v>
      </c>
      <c r="I106" s="85">
        <f>F106/I$105*100</f>
        <v>31.03448275862069</v>
      </c>
      <c r="J106" s="4">
        <f t="shared" ref="J106:K111" si="35">G106/J$105*100</f>
        <v>25.6</v>
      </c>
      <c r="K106" s="4">
        <f t="shared" si="35"/>
        <v>39.743589743589745</v>
      </c>
      <c r="L106" s="10"/>
      <c r="U106" s="36"/>
      <c r="V106" s="36"/>
      <c r="W106" s="36"/>
      <c r="X106" s="36"/>
      <c r="Y106" s="36"/>
      <c r="Z106" s="36"/>
      <c r="AA106" s="41"/>
      <c r="AB106" s="41"/>
      <c r="AC106" s="41"/>
      <c r="AD106" s="41"/>
      <c r="AE106" s="41"/>
    </row>
    <row r="107" spans="1:32" ht="15" customHeight="1" x14ac:dyDescent="0.2">
      <c r="B107" s="26" t="s">
        <v>458</v>
      </c>
      <c r="C107" s="15"/>
      <c r="D107" s="15"/>
      <c r="F107" s="8">
        <v>47</v>
      </c>
      <c r="G107" s="8">
        <v>32</v>
      </c>
      <c r="H107" s="50">
        <v>15</v>
      </c>
      <c r="I107" s="85">
        <f t="shared" ref="I107:I111" si="36">F107/I$105*100</f>
        <v>23.152709359605911</v>
      </c>
      <c r="J107" s="4">
        <f t="shared" si="35"/>
        <v>25.6</v>
      </c>
      <c r="K107" s="4">
        <f t="shared" si="35"/>
        <v>19.230769230769234</v>
      </c>
      <c r="L107" s="10"/>
      <c r="U107" s="36"/>
      <c r="V107" s="36"/>
      <c r="W107" s="36"/>
      <c r="X107" s="36"/>
      <c r="Y107" s="36"/>
      <c r="Z107" s="36"/>
      <c r="AA107" s="41"/>
      <c r="AB107" s="41"/>
      <c r="AC107" s="41"/>
      <c r="AD107" s="41"/>
      <c r="AE107" s="41"/>
    </row>
    <row r="108" spans="1:32" ht="15" customHeight="1" x14ac:dyDescent="0.2">
      <c r="B108" s="26" t="s">
        <v>459</v>
      </c>
      <c r="C108" s="15"/>
      <c r="D108" s="15"/>
      <c r="F108" s="8">
        <v>25</v>
      </c>
      <c r="G108" s="8">
        <v>14</v>
      </c>
      <c r="H108" s="50">
        <v>11</v>
      </c>
      <c r="I108" s="85">
        <f t="shared" si="36"/>
        <v>12.315270935960591</v>
      </c>
      <c r="J108" s="4">
        <f t="shared" si="35"/>
        <v>11.200000000000001</v>
      </c>
      <c r="K108" s="4">
        <f t="shared" si="35"/>
        <v>14.102564102564102</v>
      </c>
      <c r="L108" s="10"/>
      <c r="U108" s="36"/>
      <c r="V108" s="36"/>
      <c r="W108" s="36"/>
      <c r="X108" s="36"/>
      <c r="Y108" s="36"/>
      <c r="Z108" s="36"/>
      <c r="AA108" s="41"/>
      <c r="AB108" s="41"/>
      <c r="AC108" s="41"/>
      <c r="AD108" s="41"/>
      <c r="AE108" s="41"/>
    </row>
    <row r="109" spans="1:32" ht="15" customHeight="1" x14ac:dyDescent="0.2">
      <c r="B109" s="26" t="s">
        <v>465</v>
      </c>
      <c r="C109" s="15"/>
      <c r="D109" s="15"/>
      <c r="F109" s="8">
        <v>23</v>
      </c>
      <c r="G109" s="8">
        <v>18</v>
      </c>
      <c r="H109" s="50">
        <v>5</v>
      </c>
      <c r="I109" s="85">
        <f t="shared" si="36"/>
        <v>11.330049261083744</v>
      </c>
      <c r="J109" s="4">
        <f t="shared" si="35"/>
        <v>14.399999999999999</v>
      </c>
      <c r="K109" s="4">
        <f t="shared" si="35"/>
        <v>6.4102564102564097</v>
      </c>
      <c r="L109" s="10"/>
      <c r="U109" s="36"/>
      <c r="V109" s="36"/>
      <c r="W109" s="36"/>
      <c r="X109" s="36"/>
      <c r="Y109" s="36"/>
      <c r="Z109" s="36"/>
      <c r="AA109" s="41"/>
      <c r="AB109" s="41"/>
      <c r="AC109" s="41"/>
      <c r="AD109" s="41"/>
      <c r="AE109" s="41"/>
    </row>
    <row r="110" spans="1:32" ht="15" customHeight="1" x14ac:dyDescent="0.2">
      <c r="B110" s="26" t="s">
        <v>605</v>
      </c>
      <c r="C110" s="15"/>
      <c r="D110" s="15"/>
      <c r="F110" s="8">
        <v>20</v>
      </c>
      <c r="G110" s="8">
        <v>15</v>
      </c>
      <c r="H110" s="50">
        <v>5</v>
      </c>
      <c r="I110" s="85">
        <f t="shared" si="36"/>
        <v>9.8522167487684733</v>
      </c>
      <c r="J110" s="4">
        <f t="shared" si="35"/>
        <v>12</v>
      </c>
      <c r="K110" s="4">
        <f t="shared" si="35"/>
        <v>6.4102564102564097</v>
      </c>
      <c r="L110" s="10"/>
      <c r="U110" s="36"/>
      <c r="V110" s="36"/>
      <c r="W110" s="36"/>
      <c r="X110" s="36"/>
      <c r="Y110" s="36"/>
      <c r="Z110" s="36"/>
      <c r="AA110" s="41"/>
      <c r="AB110" s="41"/>
      <c r="AC110" s="41"/>
      <c r="AD110" s="41"/>
      <c r="AE110" s="41"/>
    </row>
    <row r="111" spans="1:32" ht="15" customHeight="1" x14ac:dyDescent="0.2">
      <c r="B111" s="27" t="s">
        <v>128</v>
      </c>
      <c r="C111" s="68"/>
      <c r="D111" s="68"/>
      <c r="E111" s="28"/>
      <c r="F111" s="9">
        <v>25</v>
      </c>
      <c r="G111" s="9">
        <v>14</v>
      </c>
      <c r="H111" s="55">
        <v>11</v>
      </c>
      <c r="I111" s="87">
        <f t="shared" si="36"/>
        <v>12.315270935960591</v>
      </c>
      <c r="J111" s="5">
        <f t="shared" si="35"/>
        <v>11.200000000000001</v>
      </c>
      <c r="K111" s="5">
        <f t="shared" si="35"/>
        <v>14.102564102564102</v>
      </c>
      <c r="L111" s="16"/>
      <c r="U111" s="36"/>
      <c r="V111" s="36"/>
      <c r="W111" s="36"/>
      <c r="X111" s="36"/>
      <c r="Y111" s="36"/>
      <c r="Z111" s="36"/>
      <c r="AA111" s="41"/>
      <c r="AB111" s="41"/>
      <c r="AC111" s="41"/>
      <c r="AD111" s="41"/>
      <c r="AE111" s="41"/>
    </row>
    <row r="112" spans="1:32" ht="15" customHeight="1" x14ac:dyDescent="0.2">
      <c r="B112" s="30" t="s">
        <v>1</v>
      </c>
      <c r="C112" s="59"/>
      <c r="D112" s="59"/>
      <c r="E112" s="21"/>
      <c r="F112" s="31">
        <f>SUM(F106:F111)</f>
        <v>203</v>
      </c>
      <c r="G112" s="31">
        <f>SUM(G106:G111)</f>
        <v>125</v>
      </c>
      <c r="H112" s="51">
        <f>SUM(H106:H111)</f>
        <v>78</v>
      </c>
      <c r="I112" s="86">
        <f>IF(SUM(I106:I111)&gt;100,"－",SUM(I106:I111))</f>
        <v>100</v>
      </c>
      <c r="J112" s="6">
        <f>IF(SUM(J106:J111)&gt;100,"－",SUM(J106:J111))</f>
        <v>100.00000000000001</v>
      </c>
      <c r="K112" s="6">
        <f>IF(SUM(K106:K111)&gt;100,"－",SUM(K106:K111))</f>
        <v>100</v>
      </c>
      <c r="L112" s="16"/>
      <c r="U112" s="36"/>
      <c r="V112" s="36"/>
      <c r="W112" s="36"/>
      <c r="X112" s="36"/>
      <c r="Y112" s="36"/>
      <c r="Z112" s="36"/>
      <c r="AA112" s="41"/>
      <c r="AB112" s="41"/>
      <c r="AC112" s="41"/>
      <c r="AD112" s="41"/>
      <c r="AE112" s="41"/>
    </row>
    <row r="113" spans="1:31" ht="15" customHeight="1" x14ac:dyDescent="0.2">
      <c r="B113" s="30" t="s">
        <v>493</v>
      </c>
      <c r="C113" s="59"/>
      <c r="D113" s="21"/>
      <c r="E113" s="22"/>
      <c r="F113" s="33">
        <v>3.00561797752809</v>
      </c>
      <c r="G113" s="54">
        <v>3.4144144144144146</v>
      </c>
      <c r="H113" s="54">
        <v>2.3283582089552239</v>
      </c>
      <c r="I113" s="37"/>
      <c r="U113" s="36"/>
      <c r="V113" s="36"/>
      <c r="W113" s="36"/>
      <c r="X113" s="36"/>
      <c r="Y113" s="36"/>
      <c r="Z113" s="36"/>
      <c r="AA113" s="41"/>
      <c r="AB113" s="41"/>
      <c r="AC113" s="41"/>
      <c r="AD113" s="41"/>
      <c r="AE113" s="41"/>
    </row>
    <row r="114" spans="1:31" ht="15" customHeight="1" x14ac:dyDescent="0.2">
      <c r="B114" s="30" t="s">
        <v>97</v>
      </c>
      <c r="C114" s="59"/>
      <c r="D114" s="21"/>
      <c r="E114" s="22"/>
      <c r="F114" s="31">
        <v>44</v>
      </c>
      <c r="G114" s="31">
        <v>44</v>
      </c>
      <c r="H114" s="31">
        <v>12</v>
      </c>
      <c r="I114" s="71"/>
      <c r="U114" s="36"/>
      <c r="V114" s="36"/>
      <c r="W114" s="36"/>
      <c r="X114" s="36"/>
      <c r="Y114" s="36"/>
      <c r="Z114" s="36"/>
      <c r="AA114" s="41"/>
      <c r="AB114" s="41"/>
      <c r="AC114" s="41"/>
      <c r="AD114" s="41"/>
      <c r="AE114" s="41"/>
    </row>
    <row r="115" spans="1:31" ht="15" customHeight="1" x14ac:dyDescent="0.2">
      <c r="A115" s="23"/>
      <c r="B115" s="65" t="s">
        <v>122</v>
      </c>
      <c r="C115" s="65"/>
      <c r="E115" s="37"/>
      <c r="U115" s="36"/>
      <c r="V115" s="36"/>
      <c r="W115" s="36"/>
      <c r="X115" s="36"/>
      <c r="Y115" s="36"/>
      <c r="Z115" s="36"/>
      <c r="AA115" s="41"/>
      <c r="AB115" s="41"/>
      <c r="AC115" s="41"/>
      <c r="AD115" s="41"/>
      <c r="AE115" s="41"/>
    </row>
    <row r="116" spans="1:31" ht="15" customHeight="1" x14ac:dyDescent="0.2">
      <c r="B116" s="47"/>
      <c r="C116" s="25"/>
      <c r="D116" s="25"/>
      <c r="E116" s="25"/>
      <c r="F116" s="60"/>
      <c r="G116" s="63" t="s">
        <v>2</v>
      </c>
      <c r="H116" s="66"/>
      <c r="I116" s="82"/>
      <c r="J116" s="63" t="s">
        <v>3</v>
      </c>
      <c r="K116" s="64"/>
      <c r="U116" s="36"/>
      <c r="V116" s="36"/>
      <c r="W116" s="36"/>
      <c r="X116" s="36"/>
      <c r="Y116" s="36"/>
      <c r="Z116" s="36"/>
      <c r="AA116" s="41"/>
      <c r="AB116" s="41"/>
      <c r="AC116" s="41"/>
      <c r="AD116" s="41"/>
      <c r="AE116" s="41"/>
    </row>
    <row r="117" spans="1:31" ht="19" x14ac:dyDescent="0.2">
      <c r="B117" s="58"/>
      <c r="F117" s="73" t="s">
        <v>4</v>
      </c>
      <c r="G117" s="73" t="s">
        <v>171</v>
      </c>
      <c r="H117" s="78" t="s">
        <v>173</v>
      </c>
      <c r="I117" s="81" t="s">
        <v>4</v>
      </c>
      <c r="J117" s="73" t="s">
        <v>171</v>
      </c>
      <c r="K117" s="73" t="s">
        <v>173</v>
      </c>
      <c r="U117" s="36"/>
      <c r="V117" s="36"/>
      <c r="W117" s="36"/>
      <c r="X117" s="36"/>
      <c r="Y117" s="36"/>
      <c r="Z117" s="36"/>
      <c r="AA117" s="41"/>
      <c r="AB117" s="41"/>
      <c r="AC117" s="41"/>
      <c r="AD117" s="41"/>
      <c r="AE117" s="41"/>
    </row>
    <row r="118" spans="1:31" ht="15" customHeight="1" x14ac:dyDescent="0.2">
      <c r="B118" s="27"/>
      <c r="C118" s="68"/>
      <c r="D118" s="68"/>
      <c r="E118" s="28"/>
      <c r="F118" s="29"/>
      <c r="G118" s="29"/>
      <c r="H118" s="49"/>
      <c r="I118" s="83">
        <f>G$95</f>
        <v>203</v>
      </c>
      <c r="J118" s="2">
        <f t="shared" ref="J118:K118" si="37">H$95</f>
        <v>125</v>
      </c>
      <c r="K118" s="2">
        <f t="shared" si="37"/>
        <v>78</v>
      </c>
      <c r="L118" s="69"/>
      <c r="U118" s="36"/>
      <c r="V118" s="36"/>
      <c r="W118" s="36"/>
      <c r="X118" s="36"/>
      <c r="Y118" s="36"/>
      <c r="Z118" s="36"/>
      <c r="AA118" s="41"/>
      <c r="AB118" s="41"/>
      <c r="AC118" s="41"/>
      <c r="AD118" s="41"/>
      <c r="AE118" s="41"/>
    </row>
    <row r="119" spans="1:31" ht="15" customHeight="1" x14ac:dyDescent="0.2">
      <c r="B119" s="26" t="s">
        <v>464</v>
      </c>
      <c r="C119" s="15"/>
      <c r="D119" s="15"/>
      <c r="F119" s="8">
        <v>58</v>
      </c>
      <c r="G119" s="8">
        <v>27</v>
      </c>
      <c r="H119" s="50">
        <v>31</v>
      </c>
      <c r="I119" s="85">
        <f>F119/I$118*100</f>
        <v>28.571428571428569</v>
      </c>
      <c r="J119" s="4">
        <f t="shared" ref="J119:K124" si="38">G119/J$118*100</f>
        <v>21.6</v>
      </c>
      <c r="K119" s="4">
        <f t="shared" si="38"/>
        <v>39.743589743589745</v>
      </c>
      <c r="L119" s="10"/>
      <c r="U119" s="36"/>
      <c r="V119" s="36"/>
      <c r="W119" s="36"/>
      <c r="X119" s="36"/>
      <c r="Y119" s="36"/>
      <c r="Z119" s="36"/>
      <c r="AA119" s="41"/>
      <c r="AB119" s="41"/>
      <c r="AC119" s="41"/>
      <c r="AD119" s="41"/>
      <c r="AE119" s="41"/>
    </row>
    <row r="120" spans="1:31" ht="15" customHeight="1" x14ac:dyDescent="0.2">
      <c r="B120" s="26" t="s">
        <v>475</v>
      </c>
      <c r="C120" s="15"/>
      <c r="D120" s="15"/>
      <c r="F120" s="8">
        <v>29</v>
      </c>
      <c r="G120" s="8">
        <v>19</v>
      </c>
      <c r="H120" s="50">
        <v>10</v>
      </c>
      <c r="I120" s="85">
        <f t="shared" ref="I120:I124" si="39">F120/I$118*100</f>
        <v>14.285714285714285</v>
      </c>
      <c r="J120" s="4">
        <f t="shared" si="38"/>
        <v>15.2</v>
      </c>
      <c r="K120" s="4">
        <f t="shared" si="38"/>
        <v>12.820512820512819</v>
      </c>
      <c r="L120" s="10"/>
      <c r="U120" s="36"/>
      <c r="V120" s="36"/>
      <c r="W120" s="36"/>
      <c r="X120" s="36"/>
      <c r="Y120" s="36"/>
      <c r="Z120" s="36"/>
      <c r="AA120" s="41"/>
      <c r="AB120" s="41"/>
      <c r="AC120" s="41"/>
      <c r="AD120" s="41"/>
      <c r="AE120" s="41"/>
    </row>
    <row r="121" spans="1:31" ht="15" customHeight="1" x14ac:dyDescent="0.2">
      <c r="B121" s="26" t="s">
        <v>476</v>
      </c>
      <c r="C121" s="15"/>
      <c r="D121" s="15"/>
      <c r="F121" s="8">
        <v>21</v>
      </c>
      <c r="G121" s="8">
        <v>13</v>
      </c>
      <c r="H121" s="50">
        <v>8</v>
      </c>
      <c r="I121" s="85">
        <f t="shared" si="39"/>
        <v>10.344827586206897</v>
      </c>
      <c r="J121" s="4">
        <f t="shared" si="38"/>
        <v>10.4</v>
      </c>
      <c r="K121" s="4">
        <f t="shared" si="38"/>
        <v>10.256410256410255</v>
      </c>
      <c r="L121" s="10"/>
      <c r="U121" s="36"/>
      <c r="V121" s="36"/>
      <c r="W121" s="36"/>
      <c r="X121" s="36"/>
      <c r="Y121" s="36"/>
      <c r="Z121" s="36"/>
      <c r="AA121" s="41"/>
      <c r="AB121" s="41"/>
      <c r="AC121" s="41"/>
      <c r="AD121" s="41"/>
      <c r="AE121" s="41"/>
    </row>
    <row r="122" spans="1:31" ht="15" customHeight="1" x14ac:dyDescent="0.2">
      <c r="B122" s="26" t="s">
        <v>606</v>
      </c>
      <c r="C122" s="15"/>
      <c r="D122" s="15"/>
      <c r="F122" s="8">
        <v>32</v>
      </c>
      <c r="G122" s="8">
        <v>25</v>
      </c>
      <c r="H122" s="50">
        <v>7</v>
      </c>
      <c r="I122" s="85">
        <f t="shared" si="39"/>
        <v>15.763546798029557</v>
      </c>
      <c r="J122" s="4">
        <f t="shared" si="38"/>
        <v>20</v>
      </c>
      <c r="K122" s="4">
        <f t="shared" si="38"/>
        <v>8.9743589743589745</v>
      </c>
      <c r="L122" s="10"/>
      <c r="U122" s="36"/>
      <c r="V122" s="36"/>
      <c r="W122" s="36"/>
      <c r="X122" s="36"/>
      <c r="Y122" s="36"/>
      <c r="Z122" s="36"/>
      <c r="AA122" s="41"/>
      <c r="AB122" s="41"/>
      <c r="AC122" s="41"/>
      <c r="AD122" s="41"/>
      <c r="AE122" s="41"/>
    </row>
    <row r="123" spans="1:31" ht="15" customHeight="1" x14ac:dyDescent="0.2">
      <c r="B123" s="26" t="s">
        <v>605</v>
      </c>
      <c r="C123" s="15"/>
      <c r="D123" s="15"/>
      <c r="F123" s="8">
        <v>34</v>
      </c>
      <c r="G123" s="8">
        <v>25</v>
      </c>
      <c r="H123" s="50">
        <v>9</v>
      </c>
      <c r="I123" s="85">
        <f t="shared" si="39"/>
        <v>16.748768472906402</v>
      </c>
      <c r="J123" s="4">
        <f t="shared" si="38"/>
        <v>20</v>
      </c>
      <c r="K123" s="4">
        <f t="shared" si="38"/>
        <v>11.538461538461538</v>
      </c>
      <c r="L123" s="10"/>
      <c r="U123" s="36"/>
      <c r="V123" s="36"/>
      <c r="W123" s="36"/>
      <c r="X123" s="36"/>
      <c r="Y123" s="36"/>
      <c r="Z123" s="36"/>
      <c r="AA123" s="41"/>
      <c r="AB123" s="41"/>
      <c r="AC123" s="41"/>
      <c r="AD123" s="41"/>
      <c r="AE123" s="41"/>
    </row>
    <row r="124" spans="1:31" ht="15" customHeight="1" x14ac:dyDescent="0.2">
      <c r="B124" s="27" t="s">
        <v>128</v>
      </c>
      <c r="C124" s="68"/>
      <c r="D124" s="68"/>
      <c r="E124" s="28"/>
      <c r="F124" s="9">
        <v>29</v>
      </c>
      <c r="G124" s="9">
        <v>16</v>
      </c>
      <c r="H124" s="55">
        <v>13</v>
      </c>
      <c r="I124" s="87">
        <f t="shared" si="39"/>
        <v>14.285714285714285</v>
      </c>
      <c r="J124" s="5">
        <f t="shared" si="38"/>
        <v>12.8</v>
      </c>
      <c r="K124" s="5">
        <f t="shared" si="38"/>
        <v>16.666666666666664</v>
      </c>
      <c r="L124" s="16"/>
      <c r="U124" s="36"/>
      <c r="V124" s="36"/>
      <c r="W124" s="36"/>
      <c r="X124" s="36"/>
      <c r="Y124" s="36"/>
      <c r="Z124" s="36"/>
      <c r="AA124" s="41"/>
      <c r="AB124" s="41"/>
      <c r="AC124" s="41"/>
      <c r="AD124" s="41"/>
      <c r="AE124" s="41"/>
    </row>
    <row r="125" spans="1:31" ht="15" customHeight="1" x14ac:dyDescent="0.2">
      <c r="B125" s="30" t="s">
        <v>1</v>
      </c>
      <c r="C125" s="59"/>
      <c r="D125" s="59"/>
      <c r="E125" s="21"/>
      <c r="F125" s="31">
        <f>SUM(F119:F124)</f>
        <v>203</v>
      </c>
      <c r="G125" s="31">
        <f>SUM(G119:G124)</f>
        <v>125</v>
      </c>
      <c r="H125" s="51">
        <f>SUM(H119:H124)</f>
        <v>78</v>
      </c>
      <c r="I125" s="86">
        <f>IF(SUM(I119:I124)&gt;100,"－",SUM(I119:I124))</f>
        <v>100</v>
      </c>
      <c r="J125" s="6">
        <f>IF(SUM(J119:J124)&gt;100,"－",SUM(J119:J124))</f>
        <v>99.999999999999986</v>
      </c>
      <c r="K125" s="6">
        <f>IF(SUM(K119:K124)&gt;100,"－",SUM(K119:K124))</f>
        <v>100</v>
      </c>
      <c r="L125" s="16"/>
      <c r="U125" s="36"/>
      <c r="V125" s="36"/>
      <c r="W125" s="36"/>
      <c r="X125" s="36"/>
      <c r="Y125" s="36"/>
      <c r="Z125" s="36"/>
      <c r="AA125" s="41"/>
      <c r="AB125" s="41"/>
      <c r="AC125" s="41"/>
      <c r="AD125" s="41"/>
      <c r="AE125" s="41"/>
    </row>
    <row r="126" spans="1:31" ht="15" customHeight="1" x14ac:dyDescent="0.2">
      <c r="B126" s="30" t="s">
        <v>493</v>
      </c>
      <c r="C126" s="59"/>
      <c r="D126" s="21"/>
      <c r="E126" s="22"/>
      <c r="F126" s="33">
        <v>4.8103368840369845</v>
      </c>
      <c r="G126" s="54">
        <v>5.7160586629886909</v>
      </c>
      <c r="H126" s="54">
        <v>3.291511131641049</v>
      </c>
      <c r="I126" s="37"/>
      <c r="U126" s="36"/>
      <c r="V126" s="36"/>
      <c r="W126" s="36"/>
      <c r="X126" s="36"/>
      <c r="Y126" s="36"/>
      <c r="Z126" s="36"/>
      <c r="AA126" s="41"/>
      <c r="AB126" s="41"/>
      <c r="AC126" s="41"/>
      <c r="AD126" s="41"/>
      <c r="AE126" s="41"/>
    </row>
    <row r="127" spans="1:31" ht="15" customHeight="1" x14ac:dyDescent="0.2">
      <c r="B127" s="30" t="s">
        <v>97</v>
      </c>
      <c r="C127" s="59"/>
      <c r="D127" s="21"/>
      <c r="E127" s="22"/>
      <c r="F127" s="54">
        <v>32.352941176470587</v>
      </c>
      <c r="G127" s="54">
        <v>32.352941176470587</v>
      </c>
      <c r="H127" s="54">
        <v>25</v>
      </c>
      <c r="I127" s="71"/>
      <c r="U127" s="36"/>
      <c r="V127" s="36"/>
      <c r="W127" s="36"/>
      <c r="X127" s="36"/>
      <c r="Y127" s="36"/>
      <c r="Z127" s="36"/>
      <c r="AA127" s="41"/>
      <c r="AB127" s="41"/>
      <c r="AC127" s="41"/>
      <c r="AD127" s="41"/>
      <c r="AE127" s="41"/>
    </row>
    <row r="128" spans="1:31" ht="15" customHeight="1" x14ac:dyDescent="0.2">
      <c r="B128" s="45"/>
      <c r="C128" s="36"/>
      <c r="D128" s="36"/>
      <c r="E128" s="36"/>
      <c r="F128" s="41"/>
      <c r="G128" s="41"/>
      <c r="H128" s="41"/>
      <c r="I128" s="41"/>
      <c r="J128" s="41"/>
      <c r="U128" s="36"/>
      <c r="V128" s="36"/>
      <c r="W128" s="36"/>
      <c r="X128" s="36"/>
      <c r="Y128" s="36"/>
      <c r="Z128" s="36"/>
      <c r="AA128" s="41"/>
      <c r="AB128" s="41"/>
      <c r="AC128" s="41"/>
      <c r="AD128" s="41"/>
      <c r="AE128" s="41"/>
    </row>
    <row r="129" spans="1:31" ht="15" customHeight="1" x14ac:dyDescent="0.2">
      <c r="A129" s="35" t="s">
        <v>717</v>
      </c>
      <c r="B129" s="46"/>
      <c r="C129" s="46"/>
      <c r="U129" s="36"/>
      <c r="V129" s="36"/>
      <c r="W129" s="36"/>
      <c r="X129" s="36"/>
      <c r="Y129" s="36"/>
      <c r="Z129" s="36"/>
      <c r="AA129" s="41"/>
      <c r="AB129" s="41"/>
      <c r="AC129" s="41"/>
      <c r="AD129" s="41"/>
      <c r="AE129" s="41"/>
    </row>
    <row r="130" spans="1:31" ht="15" customHeight="1" x14ac:dyDescent="0.2">
      <c r="A130" s="1" t="s">
        <v>722</v>
      </c>
      <c r="B130" s="15"/>
      <c r="U130" s="36"/>
      <c r="V130" s="36"/>
      <c r="W130" s="36"/>
      <c r="X130" s="36"/>
      <c r="Y130" s="36"/>
      <c r="Z130" s="36"/>
      <c r="AA130" s="41"/>
      <c r="AB130" s="41"/>
      <c r="AC130" s="41"/>
      <c r="AD130" s="41"/>
      <c r="AE130" s="41"/>
    </row>
    <row r="131" spans="1:31" ht="15" customHeight="1" x14ac:dyDescent="0.2">
      <c r="B131" s="47"/>
      <c r="C131" s="25"/>
      <c r="D131" s="25"/>
      <c r="E131" s="25"/>
      <c r="F131" s="60"/>
      <c r="G131" s="63" t="s">
        <v>2</v>
      </c>
      <c r="H131" s="66"/>
      <c r="I131" s="82"/>
      <c r="J131" s="63" t="s">
        <v>3</v>
      </c>
      <c r="K131" s="64"/>
      <c r="U131" s="36"/>
      <c r="V131" s="36"/>
      <c r="W131" s="36"/>
      <c r="X131" s="36"/>
      <c r="Y131" s="36"/>
      <c r="Z131" s="36"/>
      <c r="AA131" s="41"/>
      <c r="AB131" s="41"/>
      <c r="AC131" s="41"/>
      <c r="AD131" s="41"/>
      <c r="AE131" s="41"/>
    </row>
    <row r="132" spans="1:31" ht="19" x14ac:dyDescent="0.2">
      <c r="B132" s="58"/>
      <c r="F132" s="73" t="s">
        <v>4</v>
      </c>
      <c r="G132" s="73" t="s">
        <v>171</v>
      </c>
      <c r="H132" s="78" t="s">
        <v>173</v>
      </c>
      <c r="I132" s="81" t="s">
        <v>4</v>
      </c>
      <c r="J132" s="73" t="s">
        <v>171</v>
      </c>
      <c r="K132" s="73" t="s">
        <v>173</v>
      </c>
      <c r="U132" s="36"/>
      <c r="V132" s="36"/>
      <c r="W132" s="36"/>
      <c r="X132" s="36"/>
      <c r="Y132" s="36"/>
      <c r="Z132" s="36"/>
      <c r="AA132" s="41"/>
      <c r="AB132" s="41"/>
      <c r="AC132" s="41"/>
      <c r="AD132" s="41"/>
      <c r="AE132" s="41"/>
    </row>
    <row r="133" spans="1:31" ht="15" customHeight="1" x14ac:dyDescent="0.2">
      <c r="B133" s="27"/>
      <c r="C133" s="68"/>
      <c r="D133" s="68"/>
      <c r="E133" s="28"/>
      <c r="F133" s="29"/>
      <c r="G133" s="29"/>
      <c r="H133" s="49"/>
      <c r="I133" s="83">
        <f>G$95</f>
        <v>203</v>
      </c>
      <c r="J133" s="2">
        <f t="shared" ref="J133:K133" si="40">H$95</f>
        <v>125</v>
      </c>
      <c r="K133" s="2">
        <f t="shared" si="40"/>
        <v>78</v>
      </c>
      <c r="L133" s="69"/>
      <c r="U133" s="36"/>
      <c r="V133" s="36"/>
      <c r="W133" s="36"/>
      <c r="X133" s="36"/>
      <c r="Y133" s="36"/>
      <c r="Z133" s="36"/>
      <c r="AA133" s="41"/>
      <c r="AB133" s="41"/>
      <c r="AC133" s="41"/>
      <c r="AD133" s="41"/>
      <c r="AE133" s="41"/>
    </row>
    <row r="134" spans="1:31" ht="15" customHeight="1" x14ac:dyDescent="0.2">
      <c r="B134" s="26" t="s">
        <v>153</v>
      </c>
      <c r="C134" s="15"/>
      <c r="D134" s="15"/>
      <c r="F134" s="8">
        <v>62</v>
      </c>
      <c r="G134" s="8">
        <v>36</v>
      </c>
      <c r="H134" s="50">
        <v>26</v>
      </c>
      <c r="I134" s="85">
        <f>F134/I$133*100</f>
        <v>30.541871921182267</v>
      </c>
      <c r="J134" s="4">
        <f t="shared" ref="J134:K138" si="41">G134/J$133*100</f>
        <v>28.799999999999997</v>
      </c>
      <c r="K134" s="4">
        <f t="shared" si="41"/>
        <v>33.333333333333329</v>
      </c>
      <c r="L134" s="10"/>
      <c r="U134" s="36"/>
      <c r="V134" s="36"/>
      <c r="W134" s="36"/>
      <c r="X134" s="36"/>
      <c r="Y134" s="36"/>
      <c r="Z134" s="36"/>
      <c r="AA134" s="41"/>
      <c r="AB134" s="41"/>
      <c r="AC134" s="41"/>
      <c r="AD134" s="41"/>
      <c r="AE134" s="41"/>
    </row>
    <row r="135" spans="1:31" ht="15" customHeight="1" x14ac:dyDescent="0.2">
      <c r="B135" s="26" t="s">
        <v>146</v>
      </c>
      <c r="C135" s="15"/>
      <c r="D135" s="15"/>
      <c r="F135" s="8">
        <v>28</v>
      </c>
      <c r="G135" s="8">
        <v>22</v>
      </c>
      <c r="H135" s="50">
        <v>6</v>
      </c>
      <c r="I135" s="85">
        <f t="shared" ref="I135:I138" si="42">F135/I$133*100</f>
        <v>13.793103448275861</v>
      </c>
      <c r="J135" s="4">
        <f t="shared" si="41"/>
        <v>17.599999999999998</v>
      </c>
      <c r="K135" s="4">
        <f t="shared" si="41"/>
        <v>7.6923076923076925</v>
      </c>
      <c r="L135" s="10"/>
      <c r="U135" s="36"/>
      <c r="V135" s="36"/>
      <c r="W135" s="36"/>
      <c r="X135" s="36"/>
      <c r="Y135" s="36"/>
      <c r="Z135" s="36"/>
      <c r="AA135" s="41"/>
      <c r="AB135" s="41"/>
      <c r="AC135" s="41"/>
      <c r="AD135" s="41"/>
      <c r="AE135" s="41"/>
    </row>
    <row r="136" spans="1:31" ht="15" customHeight="1" x14ac:dyDescent="0.2">
      <c r="B136" s="26" t="s">
        <v>607</v>
      </c>
      <c r="C136" s="15"/>
      <c r="D136" s="15"/>
      <c r="F136" s="8">
        <v>35</v>
      </c>
      <c r="G136" s="8">
        <v>22</v>
      </c>
      <c r="H136" s="50">
        <v>13</v>
      </c>
      <c r="I136" s="85">
        <f t="shared" si="42"/>
        <v>17.241379310344829</v>
      </c>
      <c r="J136" s="4">
        <f t="shared" si="41"/>
        <v>17.599999999999998</v>
      </c>
      <c r="K136" s="4">
        <f t="shared" si="41"/>
        <v>16.666666666666664</v>
      </c>
      <c r="L136" s="10"/>
      <c r="U136" s="36"/>
      <c r="V136" s="36"/>
      <c r="W136" s="36"/>
      <c r="X136" s="36"/>
      <c r="Y136" s="36"/>
      <c r="Z136" s="36"/>
      <c r="AA136" s="41"/>
      <c r="AB136" s="41"/>
      <c r="AC136" s="41"/>
      <c r="AD136" s="41"/>
      <c r="AE136" s="41"/>
    </row>
    <row r="137" spans="1:31" ht="15" customHeight="1" x14ac:dyDescent="0.2">
      <c r="B137" s="26" t="s">
        <v>211</v>
      </c>
      <c r="C137" s="15"/>
      <c r="D137" s="15"/>
      <c r="F137" s="8">
        <v>53</v>
      </c>
      <c r="G137" s="8">
        <v>31</v>
      </c>
      <c r="H137" s="50">
        <v>22</v>
      </c>
      <c r="I137" s="85">
        <f t="shared" si="42"/>
        <v>26.108374384236456</v>
      </c>
      <c r="J137" s="4">
        <f t="shared" si="41"/>
        <v>24.8</v>
      </c>
      <c r="K137" s="4">
        <f t="shared" si="41"/>
        <v>28.205128205128204</v>
      </c>
      <c r="L137" s="10"/>
      <c r="U137" s="36"/>
      <c r="V137" s="36"/>
      <c r="W137" s="36"/>
      <c r="X137" s="36"/>
      <c r="Y137" s="36"/>
      <c r="Z137" s="36"/>
      <c r="AA137" s="41"/>
      <c r="AB137" s="41"/>
      <c r="AC137" s="41"/>
      <c r="AD137" s="41"/>
      <c r="AE137" s="41"/>
    </row>
    <row r="138" spans="1:31" ht="15" customHeight="1" x14ac:dyDescent="0.2">
      <c r="B138" s="27" t="s">
        <v>128</v>
      </c>
      <c r="C138" s="68"/>
      <c r="D138" s="68"/>
      <c r="E138" s="28"/>
      <c r="F138" s="9">
        <v>25</v>
      </c>
      <c r="G138" s="9">
        <v>14</v>
      </c>
      <c r="H138" s="55">
        <v>11</v>
      </c>
      <c r="I138" s="87">
        <f t="shared" si="42"/>
        <v>12.315270935960591</v>
      </c>
      <c r="J138" s="5">
        <f t="shared" si="41"/>
        <v>11.200000000000001</v>
      </c>
      <c r="K138" s="5">
        <f t="shared" si="41"/>
        <v>14.102564102564102</v>
      </c>
      <c r="L138" s="16"/>
      <c r="U138" s="36"/>
      <c r="V138" s="36"/>
      <c r="W138" s="36"/>
      <c r="X138" s="36"/>
      <c r="Y138" s="36"/>
      <c r="Z138" s="36"/>
      <c r="AA138" s="41"/>
      <c r="AB138" s="41"/>
      <c r="AC138" s="41"/>
      <c r="AD138" s="41"/>
      <c r="AE138" s="41"/>
    </row>
    <row r="139" spans="1:31" ht="15" customHeight="1" x14ac:dyDescent="0.2">
      <c r="B139" s="30" t="s">
        <v>1</v>
      </c>
      <c r="C139" s="59"/>
      <c r="D139" s="59"/>
      <c r="E139" s="21"/>
      <c r="F139" s="31">
        <f>SUM(F134:F138)</f>
        <v>203</v>
      </c>
      <c r="G139" s="31">
        <f>SUM(G134:G138)</f>
        <v>125</v>
      </c>
      <c r="H139" s="51">
        <f>SUM(H134:H138)</f>
        <v>78</v>
      </c>
      <c r="I139" s="86">
        <f>IF(SUM(I134:I138)&gt;100,"－",SUM(I134:I138))</f>
        <v>100</v>
      </c>
      <c r="J139" s="6">
        <f>IF(SUM(J134:J138)&gt;100,"－",SUM(J134:J138))</f>
        <v>99.999999999999986</v>
      </c>
      <c r="K139" s="6">
        <f>IF(SUM(K134:K138)&gt;100,"－",SUM(K134:K138))</f>
        <v>99.999999999999986</v>
      </c>
      <c r="L139" s="16"/>
      <c r="U139" s="36"/>
      <c r="V139" s="36"/>
      <c r="W139" s="36"/>
      <c r="X139" s="36"/>
      <c r="Y139" s="36"/>
      <c r="Z139" s="36"/>
      <c r="AA139" s="41"/>
      <c r="AB139" s="41"/>
      <c r="AC139" s="41"/>
      <c r="AD139" s="41"/>
      <c r="AE139" s="41"/>
    </row>
    <row r="140" spans="1:31" ht="15" customHeight="1" x14ac:dyDescent="0.2">
      <c r="B140" s="30" t="s">
        <v>634</v>
      </c>
      <c r="C140" s="59"/>
      <c r="D140" s="21"/>
      <c r="E140" s="22"/>
      <c r="F140" s="33">
        <v>45.689842305010849</v>
      </c>
      <c r="G140" s="54">
        <v>45.277905277905269</v>
      </c>
      <c r="H140" s="54">
        <v>46.372305140961856</v>
      </c>
      <c r="I140" s="37"/>
      <c r="U140" s="36"/>
      <c r="V140" s="36"/>
      <c r="W140" s="36"/>
      <c r="X140" s="36"/>
      <c r="Y140" s="36"/>
      <c r="Z140" s="36"/>
      <c r="AA140" s="41"/>
      <c r="AB140" s="41"/>
      <c r="AC140" s="41"/>
      <c r="AD140" s="41"/>
      <c r="AE140" s="41"/>
    </row>
    <row r="141" spans="1:31" ht="15" customHeight="1" x14ac:dyDescent="0.2">
      <c r="B141" s="30" t="s">
        <v>604</v>
      </c>
      <c r="C141" s="59"/>
      <c r="D141" s="21"/>
      <c r="E141" s="22"/>
      <c r="F141" s="33">
        <v>70.110275261137332</v>
      </c>
      <c r="G141" s="54">
        <v>67.011299811299793</v>
      </c>
      <c r="H141" s="54">
        <v>75.77913279132791</v>
      </c>
      <c r="I141" s="37"/>
      <c r="U141" s="36"/>
      <c r="V141" s="36"/>
      <c r="W141" s="36"/>
      <c r="X141" s="36"/>
      <c r="Y141" s="36"/>
      <c r="Z141" s="36"/>
      <c r="AA141" s="41"/>
      <c r="AB141" s="41"/>
      <c r="AC141" s="41"/>
      <c r="AD141" s="41"/>
      <c r="AE141" s="41"/>
    </row>
    <row r="142" spans="1:31" ht="15" customHeight="1" x14ac:dyDescent="0.2">
      <c r="B142" s="45"/>
      <c r="C142" s="36"/>
      <c r="D142" s="36"/>
      <c r="E142" s="36"/>
      <c r="F142" s="41"/>
      <c r="G142" s="41"/>
      <c r="H142" s="41"/>
      <c r="I142" s="41"/>
      <c r="J142" s="41"/>
      <c r="U142" s="36"/>
      <c r="V142" s="36"/>
      <c r="W142" s="36"/>
      <c r="X142" s="36"/>
      <c r="Y142" s="36"/>
      <c r="Z142" s="36"/>
      <c r="AA142" s="41"/>
      <c r="AB142" s="41"/>
      <c r="AC142" s="41"/>
      <c r="AD142" s="41"/>
      <c r="AE142" s="41"/>
    </row>
    <row r="143" spans="1:31" ht="15" customHeight="1" x14ac:dyDescent="0.2">
      <c r="A143" s="35" t="s">
        <v>717</v>
      </c>
      <c r="B143" s="46"/>
      <c r="C143" s="46"/>
      <c r="U143" s="36"/>
      <c r="V143" s="36"/>
      <c r="W143" s="36"/>
      <c r="X143" s="36"/>
      <c r="Y143" s="36"/>
      <c r="Z143" s="36"/>
      <c r="AA143" s="41"/>
      <c r="AB143" s="41"/>
      <c r="AC143" s="41"/>
      <c r="AD143" s="41"/>
      <c r="AE143" s="41"/>
    </row>
    <row r="144" spans="1:31" ht="15" customHeight="1" x14ac:dyDescent="0.2">
      <c r="A144" s="1" t="s">
        <v>746</v>
      </c>
      <c r="B144" s="15"/>
      <c r="U144" s="36"/>
      <c r="V144" s="36"/>
      <c r="W144" s="36"/>
      <c r="X144" s="36"/>
      <c r="Y144" s="36"/>
      <c r="Z144" s="36"/>
      <c r="AA144" s="41"/>
      <c r="AB144" s="41"/>
      <c r="AC144" s="41"/>
      <c r="AD144" s="41"/>
      <c r="AE144" s="41"/>
    </row>
    <row r="145" spans="1:31" ht="15" customHeight="1" x14ac:dyDescent="0.2">
      <c r="B145" s="47"/>
      <c r="C145" s="25"/>
      <c r="D145" s="25"/>
      <c r="E145" s="25"/>
      <c r="F145" s="60"/>
      <c r="G145" s="63" t="s">
        <v>2</v>
      </c>
      <c r="H145" s="66"/>
      <c r="I145" s="82"/>
      <c r="J145" s="63" t="s">
        <v>3</v>
      </c>
      <c r="K145" s="64"/>
      <c r="U145" s="36"/>
      <c r="V145" s="36"/>
      <c r="W145" s="36"/>
      <c r="X145" s="36"/>
      <c r="Y145" s="36"/>
      <c r="Z145" s="36"/>
      <c r="AA145" s="41"/>
      <c r="AB145" s="41"/>
      <c r="AC145" s="41"/>
      <c r="AD145" s="41"/>
      <c r="AE145" s="41"/>
    </row>
    <row r="146" spans="1:31" ht="19" x14ac:dyDescent="0.2">
      <c r="B146" s="58"/>
      <c r="F146" s="73" t="s">
        <v>4</v>
      </c>
      <c r="G146" s="73" t="s">
        <v>171</v>
      </c>
      <c r="H146" s="78" t="s">
        <v>173</v>
      </c>
      <c r="I146" s="81" t="s">
        <v>4</v>
      </c>
      <c r="J146" s="73" t="s">
        <v>171</v>
      </c>
      <c r="K146" s="73" t="s">
        <v>173</v>
      </c>
      <c r="U146" s="36"/>
      <c r="V146" s="36"/>
      <c r="W146" s="36"/>
      <c r="X146" s="36"/>
      <c r="Y146" s="36"/>
      <c r="Z146" s="36"/>
      <c r="AA146" s="41"/>
      <c r="AB146" s="41"/>
      <c r="AC146" s="41"/>
      <c r="AD146" s="41"/>
      <c r="AE146" s="41"/>
    </row>
    <row r="147" spans="1:31" ht="15" customHeight="1" x14ac:dyDescent="0.2">
      <c r="B147" s="27"/>
      <c r="C147" s="68"/>
      <c r="D147" s="68"/>
      <c r="E147" s="28"/>
      <c r="F147" s="29"/>
      <c r="G147" s="29"/>
      <c r="H147" s="49"/>
      <c r="I147" s="83">
        <f>G$95</f>
        <v>203</v>
      </c>
      <c r="J147" s="2">
        <f t="shared" ref="J147:K147" si="43">H$95</f>
        <v>125</v>
      </c>
      <c r="K147" s="2">
        <f t="shared" si="43"/>
        <v>78</v>
      </c>
      <c r="L147" s="69"/>
      <c r="U147" s="36"/>
      <c r="V147" s="36"/>
      <c r="W147" s="36"/>
      <c r="X147" s="36"/>
      <c r="Y147" s="36"/>
      <c r="Z147" s="36"/>
      <c r="AA147" s="41"/>
      <c r="AB147" s="41"/>
      <c r="AC147" s="41"/>
      <c r="AD147" s="41"/>
      <c r="AE147" s="41"/>
    </row>
    <row r="148" spans="1:31" ht="15" customHeight="1" x14ac:dyDescent="0.2">
      <c r="B148" s="26" t="s">
        <v>571</v>
      </c>
      <c r="C148" s="15"/>
      <c r="D148" s="15"/>
      <c r="F148" s="8">
        <v>62</v>
      </c>
      <c r="G148" s="8">
        <v>36</v>
      </c>
      <c r="H148" s="50">
        <v>26</v>
      </c>
      <c r="I148" s="85">
        <f>F148/I$147*100</f>
        <v>30.541871921182267</v>
      </c>
      <c r="J148" s="4">
        <f t="shared" ref="J148:K153" si="44">G148/J$147*100</f>
        <v>28.799999999999997</v>
      </c>
      <c r="K148" s="4">
        <f t="shared" si="44"/>
        <v>33.333333333333329</v>
      </c>
      <c r="L148" s="10"/>
      <c r="U148" s="36"/>
      <c r="V148" s="36"/>
      <c r="W148" s="36"/>
      <c r="X148" s="36"/>
      <c r="Y148" s="36"/>
      <c r="Z148" s="36"/>
      <c r="AA148" s="41"/>
      <c r="AB148" s="41"/>
      <c r="AC148" s="41"/>
      <c r="AD148" s="41"/>
      <c r="AE148" s="41"/>
    </row>
    <row r="149" spans="1:31" ht="15" customHeight="1" x14ac:dyDescent="0.2">
      <c r="B149" s="26" t="s">
        <v>457</v>
      </c>
      <c r="C149" s="15"/>
      <c r="D149" s="15"/>
      <c r="F149" s="8">
        <v>73</v>
      </c>
      <c r="G149" s="8">
        <v>40</v>
      </c>
      <c r="H149" s="50">
        <v>33</v>
      </c>
      <c r="I149" s="85">
        <f t="shared" ref="I149:I153" si="45">F149/I$147*100</f>
        <v>35.960591133004925</v>
      </c>
      <c r="J149" s="4">
        <f t="shared" si="44"/>
        <v>32</v>
      </c>
      <c r="K149" s="4">
        <f t="shared" si="44"/>
        <v>42.307692307692307</v>
      </c>
      <c r="L149" s="10"/>
      <c r="U149" s="36"/>
      <c r="V149" s="36"/>
      <c r="W149" s="36"/>
      <c r="X149" s="36"/>
      <c r="Y149" s="36"/>
      <c r="Z149" s="36"/>
      <c r="AA149" s="41"/>
      <c r="AB149" s="41"/>
      <c r="AC149" s="41"/>
      <c r="AD149" s="41"/>
      <c r="AE149" s="41"/>
    </row>
    <row r="150" spans="1:31" ht="15" customHeight="1" x14ac:dyDescent="0.2">
      <c r="B150" s="26" t="s">
        <v>458</v>
      </c>
      <c r="C150" s="15"/>
      <c r="D150" s="15"/>
      <c r="F150" s="8">
        <v>35</v>
      </c>
      <c r="G150" s="8">
        <v>28</v>
      </c>
      <c r="H150" s="50">
        <v>7</v>
      </c>
      <c r="I150" s="85">
        <f t="shared" si="45"/>
        <v>17.241379310344829</v>
      </c>
      <c r="J150" s="4">
        <f t="shared" si="44"/>
        <v>22.400000000000002</v>
      </c>
      <c r="K150" s="4">
        <f t="shared" si="44"/>
        <v>8.9743589743589745</v>
      </c>
      <c r="L150" s="10"/>
      <c r="U150" s="36"/>
      <c r="V150" s="36"/>
      <c r="W150" s="36"/>
      <c r="X150" s="36"/>
      <c r="Y150" s="36"/>
      <c r="Z150" s="36"/>
      <c r="AA150" s="41"/>
      <c r="AB150" s="41"/>
      <c r="AC150" s="41"/>
      <c r="AD150" s="41"/>
      <c r="AE150" s="41"/>
    </row>
    <row r="151" spans="1:31" ht="15" customHeight="1" x14ac:dyDescent="0.2">
      <c r="B151" s="26" t="s">
        <v>487</v>
      </c>
      <c r="C151" s="15"/>
      <c r="D151" s="15"/>
      <c r="F151" s="8">
        <v>16</v>
      </c>
      <c r="G151" s="8">
        <v>10</v>
      </c>
      <c r="H151" s="50">
        <v>6</v>
      </c>
      <c r="I151" s="85">
        <f t="shared" si="45"/>
        <v>7.8817733990147785</v>
      </c>
      <c r="J151" s="4">
        <f t="shared" si="44"/>
        <v>8</v>
      </c>
      <c r="K151" s="4">
        <f t="shared" si="44"/>
        <v>7.6923076923076925</v>
      </c>
      <c r="L151" s="10"/>
      <c r="U151" s="36"/>
      <c r="V151" s="36"/>
      <c r="W151" s="36"/>
      <c r="X151" s="36"/>
      <c r="Y151" s="36"/>
      <c r="Z151" s="36"/>
      <c r="AA151" s="41"/>
      <c r="AB151" s="41"/>
      <c r="AC151" s="41"/>
      <c r="AD151" s="41"/>
      <c r="AE151" s="41"/>
    </row>
    <row r="152" spans="1:31" ht="15" customHeight="1" x14ac:dyDescent="0.2">
      <c r="B152" s="26" t="s">
        <v>488</v>
      </c>
      <c r="C152" s="15"/>
      <c r="D152" s="15"/>
      <c r="F152" s="8">
        <v>4</v>
      </c>
      <c r="G152" s="8">
        <v>2</v>
      </c>
      <c r="H152" s="50">
        <v>2</v>
      </c>
      <c r="I152" s="85">
        <f t="shared" si="45"/>
        <v>1.9704433497536946</v>
      </c>
      <c r="J152" s="4">
        <f t="shared" si="44"/>
        <v>1.6</v>
      </c>
      <c r="K152" s="4">
        <f t="shared" si="44"/>
        <v>2.5641025641025639</v>
      </c>
      <c r="L152" s="10"/>
      <c r="U152" s="36"/>
      <c r="V152" s="36"/>
      <c r="W152" s="36"/>
      <c r="X152" s="36"/>
      <c r="Y152" s="36"/>
      <c r="Z152" s="36"/>
      <c r="AA152" s="41"/>
      <c r="AB152" s="41"/>
      <c r="AC152" s="41"/>
      <c r="AD152" s="41"/>
      <c r="AE152" s="41"/>
    </row>
    <row r="153" spans="1:31" ht="15" customHeight="1" x14ac:dyDescent="0.2">
      <c r="B153" s="27" t="s">
        <v>128</v>
      </c>
      <c r="C153" s="68"/>
      <c r="D153" s="68"/>
      <c r="E153" s="28"/>
      <c r="F153" s="9">
        <v>13</v>
      </c>
      <c r="G153" s="9">
        <v>9</v>
      </c>
      <c r="H153" s="55">
        <v>4</v>
      </c>
      <c r="I153" s="87">
        <f t="shared" si="45"/>
        <v>6.403940886699508</v>
      </c>
      <c r="J153" s="5">
        <f t="shared" si="44"/>
        <v>7.1999999999999993</v>
      </c>
      <c r="K153" s="5">
        <f t="shared" si="44"/>
        <v>5.1282051282051277</v>
      </c>
      <c r="L153" s="16"/>
      <c r="U153" s="36"/>
      <c r="V153" s="36"/>
      <c r="W153" s="36"/>
      <c r="X153" s="36"/>
      <c r="Y153" s="36"/>
      <c r="Z153" s="36"/>
      <c r="AA153" s="41"/>
      <c r="AB153" s="41"/>
      <c r="AC153" s="41"/>
      <c r="AD153" s="41"/>
      <c r="AE153" s="41"/>
    </row>
    <row r="154" spans="1:31" ht="15" customHeight="1" x14ac:dyDescent="0.2">
      <c r="B154" s="30" t="s">
        <v>1</v>
      </c>
      <c r="C154" s="59"/>
      <c r="D154" s="59"/>
      <c r="E154" s="21"/>
      <c r="F154" s="31">
        <f>SUM(F148:F153)</f>
        <v>203</v>
      </c>
      <c r="G154" s="31">
        <f>SUM(G148:G153)</f>
        <v>125</v>
      </c>
      <c r="H154" s="51">
        <f>SUM(H148:H153)</f>
        <v>78</v>
      </c>
      <c r="I154" s="86">
        <f>IF(SUM(I148:I153)&gt;100,"－",SUM(I148:I153))</f>
        <v>99.999999999999986</v>
      </c>
      <c r="J154" s="6">
        <f>IF(SUM(J148:J153)&gt;100,"－",SUM(J148:J153))</f>
        <v>100</v>
      </c>
      <c r="K154" s="6">
        <f>IF(SUM(K148:K153)&gt;100,"－",SUM(K148:K153))</f>
        <v>100</v>
      </c>
      <c r="L154" s="16"/>
      <c r="U154" s="36"/>
      <c r="V154" s="36"/>
      <c r="W154" s="36"/>
      <c r="X154" s="36"/>
      <c r="Y154" s="36"/>
      <c r="Z154" s="36"/>
      <c r="AA154" s="41"/>
      <c r="AB154" s="41"/>
      <c r="AC154" s="41"/>
      <c r="AD154" s="41"/>
      <c r="AE154" s="41"/>
    </row>
    <row r="155" spans="1:31" ht="15" customHeight="1" x14ac:dyDescent="0.2">
      <c r="B155" s="30" t="s">
        <v>633</v>
      </c>
      <c r="C155" s="59"/>
      <c r="D155" s="21"/>
      <c r="E155" s="22"/>
      <c r="F155" s="33">
        <v>1.2</v>
      </c>
      <c r="G155" s="54">
        <v>1.2586206896551724</v>
      </c>
      <c r="H155" s="54">
        <v>1.1081081081081081</v>
      </c>
      <c r="I155" s="37"/>
      <c r="U155" s="36"/>
      <c r="V155" s="36"/>
      <c r="W155" s="36"/>
      <c r="X155" s="36"/>
      <c r="Y155" s="36"/>
      <c r="Z155" s="36"/>
      <c r="AA155" s="41"/>
      <c r="AB155" s="41"/>
      <c r="AC155" s="41"/>
      <c r="AD155" s="41"/>
      <c r="AE155" s="41"/>
    </row>
    <row r="156" spans="1:31" ht="15" customHeight="1" x14ac:dyDescent="0.2">
      <c r="B156" s="30" t="s">
        <v>395</v>
      </c>
      <c r="C156" s="59"/>
      <c r="D156" s="21"/>
      <c r="E156" s="22"/>
      <c r="F156" s="33">
        <v>1.78125</v>
      </c>
      <c r="G156" s="54">
        <v>1.825</v>
      </c>
      <c r="H156" s="54">
        <v>1.7083333333333333</v>
      </c>
      <c r="I156" s="37"/>
      <c r="U156" s="36"/>
      <c r="V156" s="36"/>
      <c r="W156" s="36"/>
      <c r="X156" s="36"/>
      <c r="Y156" s="36"/>
      <c r="Z156" s="36"/>
      <c r="AA156" s="41"/>
      <c r="AB156" s="41"/>
      <c r="AC156" s="41"/>
      <c r="AD156" s="41"/>
      <c r="AE156" s="41"/>
    </row>
    <row r="157" spans="1:31" ht="15" customHeight="1" x14ac:dyDescent="0.2">
      <c r="B157" s="30" t="s">
        <v>97</v>
      </c>
      <c r="C157" s="59"/>
      <c r="D157" s="21"/>
      <c r="E157" s="22"/>
      <c r="F157" s="31">
        <v>14</v>
      </c>
      <c r="G157" s="31">
        <v>14</v>
      </c>
      <c r="H157" s="31">
        <v>12</v>
      </c>
      <c r="I157" s="71"/>
      <c r="U157" s="36"/>
      <c r="V157" s="36"/>
      <c r="W157" s="36"/>
      <c r="X157" s="36"/>
      <c r="Y157" s="36"/>
      <c r="Z157" s="36"/>
      <c r="AA157" s="41"/>
      <c r="AB157" s="41"/>
      <c r="AC157" s="41"/>
      <c r="AD157" s="41"/>
      <c r="AE157" s="41"/>
    </row>
    <row r="158" spans="1:31" ht="15" customHeight="1" x14ac:dyDescent="0.2">
      <c r="A158" s="23"/>
      <c r="B158" s="65" t="s">
        <v>122</v>
      </c>
      <c r="C158" s="65"/>
      <c r="E158" s="37"/>
      <c r="U158" s="36"/>
      <c r="V158" s="36"/>
      <c r="W158" s="36"/>
      <c r="X158" s="36"/>
      <c r="Y158" s="36"/>
      <c r="Z158" s="36"/>
      <c r="AA158" s="41"/>
      <c r="AB158" s="41"/>
      <c r="AC158" s="41"/>
      <c r="AD158" s="41"/>
      <c r="AE158" s="41"/>
    </row>
    <row r="159" spans="1:31" ht="15" customHeight="1" x14ac:dyDescent="0.2">
      <c r="B159" s="47"/>
      <c r="C159" s="25"/>
      <c r="D159" s="25"/>
      <c r="E159" s="25"/>
      <c r="F159" s="60"/>
      <c r="G159" s="63" t="s">
        <v>2</v>
      </c>
      <c r="H159" s="66"/>
      <c r="I159" s="82"/>
      <c r="J159" s="63" t="s">
        <v>3</v>
      </c>
      <c r="K159" s="64"/>
      <c r="U159" s="36"/>
      <c r="V159" s="36"/>
      <c r="W159" s="36"/>
      <c r="X159" s="36"/>
      <c r="Y159" s="36"/>
      <c r="Z159" s="36"/>
      <c r="AA159" s="41"/>
      <c r="AB159" s="41"/>
      <c r="AC159" s="41"/>
      <c r="AD159" s="41"/>
      <c r="AE159" s="41"/>
    </row>
    <row r="160" spans="1:31" ht="19" x14ac:dyDescent="0.2">
      <c r="B160" s="58"/>
      <c r="F160" s="73" t="s">
        <v>4</v>
      </c>
      <c r="G160" s="73" t="s">
        <v>171</v>
      </c>
      <c r="H160" s="78" t="s">
        <v>173</v>
      </c>
      <c r="I160" s="81" t="s">
        <v>4</v>
      </c>
      <c r="J160" s="73" t="s">
        <v>171</v>
      </c>
      <c r="K160" s="73" t="s">
        <v>173</v>
      </c>
      <c r="U160" s="36"/>
      <c r="V160" s="36"/>
      <c r="W160" s="36"/>
      <c r="X160" s="36"/>
      <c r="Y160" s="36"/>
      <c r="Z160" s="36"/>
      <c r="AA160" s="41"/>
      <c r="AB160" s="41"/>
      <c r="AC160" s="41"/>
      <c r="AD160" s="41"/>
      <c r="AE160" s="41"/>
    </row>
    <row r="161" spans="1:31" ht="15" customHeight="1" x14ac:dyDescent="0.2">
      <c r="B161" s="27"/>
      <c r="C161" s="68"/>
      <c r="D161" s="68"/>
      <c r="E161" s="28"/>
      <c r="F161" s="29"/>
      <c r="G161" s="29"/>
      <c r="H161" s="49"/>
      <c r="I161" s="83">
        <f>G$95</f>
        <v>203</v>
      </c>
      <c r="J161" s="2">
        <f t="shared" ref="J161:K161" si="46">H$95</f>
        <v>125</v>
      </c>
      <c r="K161" s="2">
        <f t="shared" si="46"/>
        <v>78</v>
      </c>
      <c r="L161" s="69"/>
      <c r="U161" s="36"/>
      <c r="V161" s="36"/>
      <c r="W161" s="36"/>
      <c r="X161" s="36"/>
      <c r="Y161" s="36"/>
      <c r="Z161" s="36"/>
      <c r="AA161" s="41"/>
      <c r="AB161" s="41"/>
      <c r="AC161" s="41"/>
      <c r="AD161" s="41"/>
      <c r="AE161" s="41"/>
    </row>
    <row r="162" spans="1:31" ht="15" customHeight="1" x14ac:dyDescent="0.2">
      <c r="B162" s="26" t="s">
        <v>571</v>
      </c>
      <c r="C162" s="15"/>
      <c r="D162" s="15"/>
      <c r="F162" s="8">
        <v>62</v>
      </c>
      <c r="G162" s="8">
        <v>36</v>
      </c>
      <c r="H162" s="50">
        <v>26</v>
      </c>
      <c r="I162" s="85">
        <f>F162/I$161*100</f>
        <v>30.541871921182267</v>
      </c>
      <c r="J162" s="4">
        <f t="shared" ref="J162:K167" si="47">G162/J$161*100</f>
        <v>28.799999999999997</v>
      </c>
      <c r="K162" s="4">
        <f t="shared" si="47"/>
        <v>33.333333333333329</v>
      </c>
      <c r="L162" s="10"/>
      <c r="U162" s="36"/>
      <c r="V162" s="36"/>
      <c r="W162" s="36"/>
      <c r="X162" s="36"/>
      <c r="Y162" s="36"/>
      <c r="Z162" s="36"/>
      <c r="AA162" s="41"/>
      <c r="AB162" s="41"/>
      <c r="AC162" s="41"/>
      <c r="AD162" s="41"/>
      <c r="AE162" s="41"/>
    </row>
    <row r="163" spans="1:31" ht="15" customHeight="1" x14ac:dyDescent="0.2">
      <c r="B163" s="26" t="s">
        <v>464</v>
      </c>
      <c r="C163" s="15"/>
      <c r="D163" s="15"/>
      <c r="F163" s="8">
        <v>69</v>
      </c>
      <c r="G163" s="8">
        <v>40</v>
      </c>
      <c r="H163" s="50">
        <v>29</v>
      </c>
      <c r="I163" s="85">
        <f t="shared" ref="I163:I167" si="48">F163/I$161*100</f>
        <v>33.990147783251231</v>
      </c>
      <c r="J163" s="4">
        <f t="shared" si="47"/>
        <v>32</v>
      </c>
      <c r="K163" s="4">
        <f t="shared" si="47"/>
        <v>37.179487179487182</v>
      </c>
      <c r="L163" s="10"/>
      <c r="U163" s="36"/>
      <c r="V163" s="36"/>
      <c r="W163" s="36"/>
      <c r="X163" s="36"/>
      <c r="Y163" s="36"/>
      <c r="Z163" s="36"/>
      <c r="AA163" s="41"/>
      <c r="AB163" s="41"/>
      <c r="AC163" s="41"/>
      <c r="AD163" s="41"/>
      <c r="AE163" s="41"/>
    </row>
    <row r="164" spans="1:31" ht="15" customHeight="1" x14ac:dyDescent="0.2">
      <c r="B164" s="26" t="s">
        <v>475</v>
      </c>
      <c r="C164" s="15"/>
      <c r="D164" s="15"/>
      <c r="F164" s="8">
        <v>27</v>
      </c>
      <c r="G164" s="8">
        <v>20</v>
      </c>
      <c r="H164" s="50">
        <v>7</v>
      </c>
      <c r="I164" s="85">
        <f t="shared" si="48"/>
        <v>13.300492610837439</v>
      </c>
      <c r="J164" s="4">
        <f t="shared" si="47"/>
        <v>16</v>
      </c>
      <c r="K164" s="4">
        <f t="shared" si="47"/>
        <v>8.9743589743589745</v>
      </c>
      <c r="L164" s="10"/>
      <c r="U164" s="36"/>
      <c r="V164" s="36"/>
      <c r="W164" s="36"/>
      <c r="X164" s="36"/>
      <c r="Y164" s="36"/>
      <c r="Z164" s="36"/>
      <c r="AA164" s="41"/>
      <c r="AB164" s="41"/>
      <c r="AC164" s="41"/>
      <c r="AD164" s="41"/>
      <c r="AE164" s="41"/>
    </row>
    <row r="165" spans="1:31" ht="15" customHeight="1" x14ac:dyDescent="0.2">
      <c r="B165" s="26" t="s">
        <v>489</v>
      </c>
      <c r="C165" s="15"/>
      <c r="D165" s="15"/>
      <c r="F165" s="8">
        <v>17</v>
      </c>
      <c r="G165" s="8">
        <v>11</v>
      </c>
      <c r="H165" s="50">
        <v>6</v>
      </c>
      <c r="I165" s="85">
        <f t="shared" si="48"/>
        <v>8.3743842364532011</v>
      </c>
      <c r="J165" s="4">
        <f t="shared" si="47"/>
        <v>8.7999999999999989</v>
      </c>
      <c r="K165" s="4">
        <f t="shared" si="47"/>
        <v>7.6923076923076925</v>
      </c>
      <c r="L165" s="10"/>
      <c r="U165" s="36"/>
      <c r="V165" s="36"/>
      <c r="W165" s="36"/>
      <c r="X165" s="36"/>
      <c r="Y165" s="36"/>
      <c r="Z165" s="36"/>
      <c r="AA165" s="41"/>
      <c r="AB165" s="41"/>
      <c r="AC165" s="41"/>
      <c r="AD165" s="41"/>
      <c r="AE165" s="41"/>
    </row>
    <row r="166" spans="1:31" ht="15" customHeight="1" x14ac:dyDescent="0.2">
      <c r="B166" s="26" t="s">
        <v>488</v>
      </c>
      <c r="C166" s="15"/>
      <c r="D166" s="15"/>
      <c r="F166" s="8">
        <v>11</v>
      </c>
      <c r="G166" s="8">
        <v>8</v>
      </c>
      <c r="H166" s="50">
        <v>3</v>
      </c>
      <c r="I166" s="85">
        <f t="shared" si="48"/>
        <v>5.4187192118226601</v>
      </c>
      <c r="J166" s="4">
        <f t="shared" si="47"/>
        <v>6.4</v>
      </c>
      <c r="K166" s="4">
        <f t="shared" si="47"/>
        <v>3.8461538461538463</v>
      </c>
      <c r="L166" s="10"/>
      <c r="U166" s="36"/>
      <c r="V166" s="36"/>
      <c r="W166" s="36"/>
      <c r="X166" s="36"/>
      <c r="Y166" s="36"/>
      <c r="Z166" s="36"/>
      <c r="AA166" s="41"/>
      <c r="AB166" s="41"/>
      <c r="AC166" s="41"/>
      <c r="AD166" s="41"/>
      <c r="AE166" s="41"/>
    </row>
    <row r="167" spans="1:31" ht="15" customHeight="1" x14ac:dyDescent="0.2">
      <c r="B167" s="27" t="s">
        <v>128</v>
      </c>
      <c r="C167" s="68"/>
      <c r="D167" s="68"/>
      <c r="E167" s="28"/>
      <c r="F167" s="9">
        <v>17</v>
      </c>
      <c r="G167" s="9">
        <v>10</v>
      </c>
      <c r="H167" s="55">
        <v>7</v>
      </c>
      <c r="I167" s="87">
        <f t="shared" si="48"/>
        <v>8.3743842364532011</v>
      </c>
      <c r="J167" s="5">
        <f t="shared" si="47"/>
        <v>8</v>
      </c>
      <c r="K167" s="5">
        <f t="shared" si="47"/>
        <v>8.9743589743589745</v>
      </c>
      <c r="L167" s="16"/>
      <c r="U167" s="36"/>
      <c r="V167" s="36"/>
      <c r="W167" s="36"/>
      <c r="X167" s="36"/>
      <c r="Y167" s="36"/>
      <c r="Z167" s="36"/>
      <c r="AA167" s="41"/>
      <c r="AB167" s="41"/>
      <c r="AC167" s="41"/>
      <c r="AD167" s="41"/>
      <c r="AE167" s="41"/>
    </row>
    <row r="168" spans="1:31" ht="15" customHeight="1" x14ac:dyDescent="0.2">
      <c r="B168" s="30" t="s">
        <v>1</v>
      </c>
      <c r="C168" s="59"/>
      <c r="D168" s="59"/>
      <c r="E168" s="21"/>
      <c r="F168" s="31">
        <f>SUM(F162:F167)</f>
        <v>203</v>
      </c>
      <c r="G168" s="31">
        <f>SUM(G162:G167)</f>
        <v>125</v>
      </c>
      <c r="H168" s="51">
        <f>SUM(H162:H167)</f>
        <v>78</v>
      </c>
      <c r="I168" s="86">
        <f>IF(SUM(I162:I167)&gt;100,"－",SUM(I162:I167))</f>
        <v>99.999999999999986</v>
      </c>
      <c r="J168" s="6">
        <f>IF(SUM(J162:J167)&gt;100,"－",SUM(J162:J167))</f>
        <v>100</v>
      </c>
      <c r="K168" s="6">
        <f>IF(SUM(K162:K167)&gt;100,"－",SUM(K162:K167))</f>
        <v>100</v>
      </c>
      <c r="L168" s="16"/>
      <c r="U168" s="36"/>
      <c r="V168" s="36"/>
      <c r="W168" s="36"/>
      <c r="X168" s="36"/>
      <c r="Y168" s="36"/>
      <c r="Z168" s="36"/>
      <c r="AA168" s="41"/>
      <c r="AB168" s="41"/>
      <c r="AC168" s="41"/>
      <c r="AD168" s="41"/>
      <c r="AE168" s="41"/>
    </row>
    <row r="169" spans="1:31" ht="15" customHeight="1" x14ac:dyDescent="0.2">
      <c r="B169" s="30" t="s">
        <v>633</v>
      </c>
      <c r="C169" s="59"/>
      <c r="D169" s="21"/>
      <c r="E169" s="22"/>
      <c r="F169" s="33">
        <v>1.5248129661005796</v>
      </c>
      <c r="G169" s="54">
        <v>1.6638371249472266</v>
      </c>
      <c r="H169" s="54">
        <v>1.2996329905038966</v>
      </c>
      <c r="I169" s="37"/>
      <c r="U169" s="36"/>
      <c r="V169" s="36"/>
      <c r="W169" s="36"/>
      <c r="X169" s="36"/>
      <c r="Y169" s="36"/>
      <c r="Z169" s="36"/>
      <c r="AA169" s="41"/>
      <c r="AB169" s="41"/>
      <c r="AC169" s="41"/>
      <c r="AD169" s="41"/>
      <c r="AE169" s="41"/>
    </row>
    <row r="170" spans="1:31" ht="15" customHeight="1" x14ac:dyDescent="0.2">
      <c r="B170" s="30" t="s">
        <v>395</v>
      </c>
      <c r="C170" s="59"/>
      <c r="D170" s="21"/>
      <c r="E170" s="22"/>
      <c r="F170" s="33">
        <v>2.2872194491508693</v>
      </c>
      <c r="G170" s="54">
        <v>2.4220413844168487</v>
      </c>
      <c r="H170" s="54">
        <v>2.0505320516839256</v>
      </c>
      <c r="I170" s="37"/>
      <c r="U170" s="36"/>
      <c r="V170" s="36"/>
      <c r="W170" s="36"/>
      <c r="X170" s="36"/>
      <c r="Y170" s="36"/>
      <c r="Z170" s="36"/>
      <c r="AA170" s="41"/>
      <c r="AB170" s="41"/>
      <c r="AC170" s="41"/>
      <c r="AD170" s="41"/>
      <c r="AE170" s="41"/>
    </row>
    <row r="171" spans="1:31" ht="15" customHeight="1" x14ac:dyDescent="0.2">
      <c r="B171" s="30" t="s">
        <v>97</v>
      </c>
      <c r="C171" s="59"/>
      <c r="D171" s="21"/>
      <c r="E171" s="22"/>
      <c r="F171" s="54">
        <v>10.294117647058822</v>
      </c>
      <c r="G171" s="54">
        <v>10.294117647058822</v>
      </c>
      <c r="H171" s="54">
        <v>6.25</v>
      </c>
      <c r="I171" s="71"/>
      <c r="U171" s="36"/>
      <c r="V171" s="36"/>
      <c r="W171" s="36"/>
      <c r="X171" s="36"/>
      <c r="Y171" s="36"/>
      <c r="Z171" s="36"/>
      <c r="AA171" s="41"/>
      <c r="AB171" s="41"/>
      <c r="AC171" s="41"/>
      <c r="AD171" s="41"/>
      <c r="AE171" s="41"/>
    </row>
    <row r="172" spans="1:31" ht="15" customHeight="1" x14ac:dyDescent="0.2">
      <c r="B172" s="45"/>
      <c r="C172" s="36"/>
      <c r="D172" s="36"/>
      <c r="E172" s="36"/>
      <c r="F172" s="41"/>
      <c r="G172" s="41"/>
      <c r="H172" s="41"/>
      <c r="I172" s="41"/>
      <c r="J172" s="41"/>
      <c r="U172" s="36"/>
      <c r="V172" s="36"/>
      <c r="W172" s="36"/>
      <c r="X172" s="36"/>
      <c r="Y172" s="36"/>
      <c r="Z172" s="36"/>
      <c r="AA172" s="41"/>
      <c r="AB172" s="41"/>
      <c r="AC172" s="41"/>
      <c r="AD172" s="41"/>
      <c r="AE172" s="41"/>
    </row>
    <row r="173" spans="1:31" ht="15" customHeight="1" x14ac:dyDescent="0.2">
      <c r="A173" s="1" t="s">
        <v>747</v>
      </c>
      <c r="B173" s="15"/>
      <c r="U173" s="36"/>
      <c r="V173" s="36"/>
      <c r="W173" s="36"/>
      <c r="X173" s="36"/>
      <c r="Y173" s="36"/>
      <c r="Z173" s="36"/>
      <c r="AA173" s="41"/>
      <c r="AB173" s="41"/>
      <c r="AC173" s="41"/>
      <c r="AD173" s="41"/>
      <c r="AE173" s="41"/>
    </row>
    <row r="174" spans="1:31" ht="15" customHeight="1" x14ac:dyDescent="0.2">
      <c r="B174" s="47"/>
      <c r="C174" s="25"/>
      <c r="D174" s="25"/>
      <c r="E174" s="25"/>
      <c r="F174" s="60"/>
      <c r="G174" s="63" t="s">
        <v>2</v>
      </c>
      <c r="H174" s="66"/>
      <c r="I174" s="82"/>
      <c r="J174" s="63" t="s">
        <v>3</v>
      </c>
      <c r="K174" s="64"/>
      <c r="U174" s="36"/>
      <c r="V174" s="36"/>
      <c r="W174" s="36"/>
      <c r="X174" s="36"/>
      <c r="Y174" s="36"/>
      <c r="Z174" s="36"/>
      <c r="AA174" s="41"/>
      <c r="AB174" s="41"/>
      <c r="AC174" s="41"/>
      <c r="AD174" s="41"/>
      <c r="AE174" s="41"/>
    </row>
    <row r="175" spans="1:31" ht="19" x14ac:dyDescent="0.2">
      <c r="B175" s="58"/>
      <c r="F175" s="73" t="s">
        <v>4</v>
      </c>
      <c r="G175" s="73" t="s">
        <v>171</v>
      </c>
      <c r="H175" s="78" t="s">
        <v>173</v>
      </c>
      <c r="I175" s="81" t="s">
        <v>4</v>
      </c>
      <c r="J175" s="73" t="s">
        <v>171</v>
      </c>
      <c r="K175" s="73" t="s">
        <v>173</v>
      </c>
      <c r="U175" s="36"/>
      <c r="V175" s="36"/>
      <c r="W175" s="36"/>
      <c r="X175" s="36"/>
      <c r="Y175" s="36"/>
      <c r="Z175" s="36"/>
      <c r="AA175" s="41"/>
      <c r="AB175" s="41"/>
      <c r="AC175" s="41"/>
      <c r="AD175" s="41"/>
      <c r="AE175" s="41"/>
    </row>
    <row r="176" spans="1:31" ht="15" customHeight="1" x14ac:dyDescent="0.2">
      <c r="B176" s="27"/>
      <c r="C176" s="68"/>
      <c r="D176" s="68"/>
      <c r="E176" s="28"/>
      <c r="F176" s="29"/>
      <c r="G176" s="29"/>
      <c r="H176" s="49"/>
      <c r="I176" s="83">
        <f>G$95</f>
        <v>203</v>
      </c>
      <c r="J176" s="2">
        <f t="shared" ref="J176:K176" si="49">H$95</f>
        <v>125</v>
      </c>
      <c r="K176" s="2">
        <f t="shared" si="49"/>
        <v>78</v>
      </c>
      <c r="L176" s="69"/>
      <c r="U176" s="36"/>
      <c r="V176" s="36"/>
      <c r="W176" s="36"/>
      <c r="X176" s="36"/>
      <c r="Y176" s="36"/>
      <c r="Z176" s="36"/>
      <c r="AA176" s="41"/>
      <c r="AB176" s="41"/>
      <c r="AC176" s="41"/>
      <c r="AD176" s="41"/>
      <c r="AE176" s="41"/>
    </row>
    <row r="177" spans="1:31" ht="15" customHeight="1" x14ac:dyDescent="0.2">
      <c r="B177" s="26" t="s">
        <v>571</v>
      </c>
      <c r="C177" s="15"/>
      <c r="D177" s="15"/>
      <c r="F177" s="8">
        <v>53</v>
      </c>
      <c r="G177" s="8">
        <v>31</v>
      </c>
      <c r="H177" s="50">
        <v>22</v>
      </c>
      <c r="I177" s="85">
        <f>F177/I$176*100</f>
        <v>26.108374384236456</v>
      </c>
      <c r="J177" s="4">
        <f t="shared" ref="J177:K182" si="50">G177/J$176*100</f>
        <v>24.8</v>
      </c>
      <c r="K177" s="4">
        <f t="shared" si="50"/>
        <v>28.205128205128204</v>
      </c>
      <c r="L177" s="10"/>
      <c r="U177" s="36"/>
      <c r="V177" s="36"/>
      <c r="W177" s="36"/>
      <c r="X177" s="36"/>
      <c r="Y177" s="36"/>
      <c r="Z177" s="36"/>
      <c r="AA177" s="41"/>
      <c r="AB177" s="41"/>
      <c r="AC177" s="41"/>
      <c r="AD177" s="41"/>
      <c r="AE177" s="41"/>
    </row>
    <row r="178" spans="1:31" ht="15" customHeight="1" x14ac:dyDescent="0.2">
      <c r="B178" s="26" t="s">
        <v>457</v>
      </c>
      <c r="C178" s="15"/>
      <c r="D178" s="15"/>
      <c r="F178" s="8">
        <v>66</v>
      </c>
      <c r="G178" s="8">
        <v>37</v>
      </c>
      <c r="H178" s="50">
        <v>29</v>
      </c>
      <c r="I178" s="85">
        <f t="shared" ref="I178:I182" si="51">F178/I$176*100</f>
        <v>32.512315270935957</v>
      </c>
      <c r="J178" s="4">
        <f t="shared" si="50"/>
        <v>29.599999999999998</v>
      </c>
      <c r="K178" s="4">
        <f t="shared" si="50"/>
        <v>37.179487179487182</v>
      </c>
      <c r="L178" s="10"/>
      <c r="U178" s="36"/>
      <c r="V178" s="36"/>
      <c r="W178" s="36"/>
      <c r="X178" s="36"/>
      <c r="Y178" s="36"/>
      <c r="Z178" s="36"/>
      <c r="AA178" s="41"/>
      <c r="AB178" s="41"/>
      <c r="AC178" s="41"/>
      <c r="AD178" s="41"/>
      <c r="AE178" s="41"/>
    </row>
    <row r="179" spans="1:31" ht="15" customHeight="1" x14ac:dyDescent="0.2">
      <c r="B179" s="26" t="s">
        <v>458</v>
      </c>
      <c r="C179" s="15"/>
      <c r="D179" s="15"/>
      <c r="F179" s="8">
        <v>28</v>
      </c>
      <c r="G179" s="8">
        <v>18</v>
      </c>
      <c r="H179" s="50">
        <v>10</v>
      </c>
      <c r="I179" s="85">
        <f t="shared" si="51"/>
        <v>13.793103448275861</v>
      </c>
      <c r="J179" s="4">
        <f t="shared" si="50"/>
        <v>14.399999999999999</v>
      </c>
      <c r="K179" s="4">
        <f t="shared" si="50"/>
        <v>12.820512820512819</v>
      </c>
      <c r="L179" s="10"/>
      <c r="U179" s="36"/>
      <c r="V179" s="36"/>
      <c r="W179" s="36"/>
      <c r="X179" s="36"/>
      <c r="Y179" s="36"/>
      <c r="Z179" s="36"/>
      <c r="AA179" s="41"/>
      <c r="AB179" s="41"/>
      <c r="AC179" s="41"/>
      <c r="AD179" s="41"/>
      <c r="AE179" s="41"/>
    </row>
    <row r="180" spans="1:31" ht="15" customHeight="1" x14ac:dyDescent="0.2">
      <c r="B180" s="26" t="s">
        <v>487</v>
      </c>
      <c r="C180" s="15"/>
      <c r="D180" s="15"/>
      <c r="F180" s="8">
        <v>27</v>
      </c>
      <c r="G180" s="8">
        <v>20</v>
      </c>
      <c r="H180" s="50">
        <v>7</v>
      </c>
      <c r="I180" s="85">
        <f t="shared" si="51"/>
        <v>13.300492610837439</v>
      </c>
      <c r="J180" s="4">
        <f t="shared" si="50"/>
        <v>16</v>
      </c>
      <c r="K180" s="4">
        <f t="shared" si="50"/>
        <v>8.9743589743589745</v>
      </c>
      <c r="L180" s="10"/>
      <c r="U180" s="36"/>
      <c r="V180" s="36"/>
      <c r="W180" s="36"/>
      <c r="X180" s="36"/>
      <c r="Y180" s="36"/>
      <c r="Z180" s="36"/>
      <c r="AA180" s="41"/>
      <c r="AB180" s="41"/>
      <c r="AC180" s="41"/>
      <c r="AD180" s="41"/>
      <c r="AE180" s="41"/>
    </row>
    <row r="181" spans="1:31" ht="15" customHeight="1" x14ac:dyDescent="0.2">
      <c r="B181" s="26" t="s">
        <v>488</v>
      </c>
      <c r="C181" s="15"/>
      <c r="D181" s="15"/>
      <c r="F181" s="8">
        <v>15</v>
      </c>
      <c r="G181" s="8">
        <v>12</v>
      </c>
      <c r="H181" s="50">
        <v>3</v>
      </c>
      <c r="I181" s="85">
        <f t="shared" si="51"/>
        <v>7.389162561576355</v>
      </c>
      <c r="J181" s="4">
        <f t="shared" si="50"/>
        <v>9.6</v>
      </c>
      <c r="K181" s="4">
        <f t="shared" si="50"/>
        <v>3.8461538461538463</v>
      </c>
      <c r="L181" s="10"/>
      <c r="U181" s="36"/>
      <c r="V181" s="36"/>
      <c r="W181" s="36"/>
      <c r="X181" s="36"/>
      <c r="Y181" s="36"/>
      <c r="Z181" s="36"/>
      <c r="AA181" s="41"/>
      <c r="AB181" s="41"/>
      <c r="AC181" s="41"/>
      <c r="AD181" s="41"/>
      <c r="AE181" s="41"/>
    </row>
    <row r="182" spans="1:31" ht="15" customHeight="1" x14ac:dyDescent="0.2">
      <c r="B182" s="27" t="s">
        <v>128</v>
      </c>
      <c r="C182" s="68"/>
      <c r="D182" s="68"/>
      <c r="E182" s="28"/>
      <c r="F182" s="9">
        <v>14</v>
      </c>
      <c r="G182" s="9">
        <v>7</v>
      </c>
      <c r="H182" s="55">
        <v>7</v>
      </c>
      <c r="I182" s="87">
        <f t="shared" si="51"/>
        <v>6.8965517241379306</v>
      </c>
      <c r="J182" s="5">
        <f t="shared" si="50"/>
        <v>5.6000000000000005</v>
      </c>
      <c r="K182" s="5">
        <f t="shared" si="50"/>
        <v>8.9743589743589745</v>
      </c>
      <c r="L182" s="16"/>
      <c r="U182" s="36"/>
      <c r="V182" s="36"/>
      <c r="W182" s="36"/>
      <c r="X182" s="36"/>
      <c r="Y182" s="36"/>
      <c r="Z182" s="36"/>
      <c r="AA182" s="41"/>
      <c r="AB182" s="41"/>
      <c r="AC182" s="41"/>
      <c r="AD182" s="41"/>
      <c r="AE182" s="41"/>
    </row>
    <row r="183" spans="1:31" ht="15" customHeight="1" x14ac:dyDescent="0.2">
      <c r="B183" s="30" t="s">
        <v>1</v>
      </c>
      <c r="C183" s="59"/>
      <c r="D183" s="59"/>
      <c r="E183" s="21"/>
      <c r="F183" s="31">
        <f>SUM(F177:F182)</f>
        <v>203</v>
      </c>
      <c r="G183" s="31">
        <f>SUM(G177:G182)</f>
        <v>125</v>
      </c>
      <c r="H183" s="51">
        <f>SUM(H177:H182)</f>
        <v>78</v>
      </c>
      <c r="I183" s="86">
        <f>IF(SUM(I177:I182)&gt;100,"－",SUM(I177:I182))</f>
        <v>100</v>
      </c>
      <c r="J183" s="6">
        <f>IF(SUM(J177:J182)&gt;100,"－",SUM(J177:J182))</f>
        <v>99.999999999999986</v>
      </c>
      <c r="K183" s="6">
        <f>IF(SUM(K177:K182)&gt;100,"－",SUM(K177:K182))</f>
        <v>100</v>
      </c>
      <c r="L183" s="16"/>
      <c r="U183" s="36"/>
      <c r="V183" s="36"/>
      <c r="W183" s="36"/>
      <c r="X183" s="36"/>
      <c r="Y183" s="36"/>
      <c r="Z183" s="36"/>
      <c r="AA183" s="41"/>
      <c r="AB183" s="41"/>
      <c r="AC183" s="41"/>
      <c r="AD183" s="41"/>
      <c r="AE183" s="41"/>
    </row>
    <row r="184" spans="1:31" ht="15" customHeight="1" x14ac:dyDescent="0.2">
      <c r="B184" s="30" t="s">
        <v>633</v>
      </c>
      <c r="C184" s="59"/>
      <c r="D184" s="21"/>
      <c r="E184" s="22"/>
      <c r="F184" s="33">
        <v>1.8888888888888888</v>
      </c>
      <c r="G184" s="54">
        <v>2.2542372881355934</v>
      </c>
      <c r="H184" s="54">
        <v>1.2816901408450705</v>
      </c>
      <c r="I184" s="37"/>
      <c r="U184" s="36"/>
      <c r="V184" s="36"/>
      <c r="W184" s="36"/>
      <c r="X184" s="36"/>
      <c r="Y184" s="36"/>
      <c r="Z184" s="36"/>
      <c r="AA184" s="41"/>
      <c r="AB184" s="41"/>
      <c r="AC184" s="41"/>
      <c r="AD184" s="41"/>
      <c r="AE184" s="41"/>
    </row>
    <row r="185" spans="1:31" ht="15" customHeight="1" x14ac:dyDescent="0.2">
      <c r="B185" s="30" t="s">
        <v>395</v>
      </c>
      <c r="C185" s="59"/>
      <c r="D185" s="21"/>
      <c r="E185" s="22"/>
      <c r="F185" s="33">
        <v>2.625</v>
      </c>
      <c r="G185" s="54">
        <v>3.0574712643678161</v>
      </c>
      <c r="H185" s="54">
        <v>1.8571428571428572</v>
      </c>
      <c r="I185" s="37"/>
      <c r="U185" s="36"/>
      <c r="V185" s="36"/>
      <c r="W185" s="36"/>
      <c r="X185" s="36"/>
      <c r="Y185" s="36"/>
      <c r="Z185" s="36"/>
      <c r="AA185" s="41"/>
      <c r="AB185" s="41"/>
      <c r="AC185" s="41"/>
      <c r="AD185" s="41"/>
      <c r="AE185" s="41"/>
    </row>
    <row r="186" spans="1:31" ht="15" customHeight="1" x14ac:dyDescent="0.2">
      <c r="B186" s="30" t="s">
        <v>97</v>
      </c>
      <c r="C186" s="59"/>
      <c r="D186" s="21"/>
      <c r="E186" s="22"/>
      <c r="F186" s="31">
        <v>30</v>
      </c>
      <c r="G186" s="31">
        <v>30</v>
      </c>
      <c r="H186" s="31">
        <v>8</v>
      </c>
      <c r="I186" s="71"/>
      <c r="U186" s="36"/>
      <c r="V186" s="36"/>
      <c r="W186" s="36"/>
      <c r="X186" s="36"/>
      <c r="Y186" s="36"/>
      <c r="Z186" s="36"/>
      <c r="AA186" s="41"/>
      <c r="AB186" s="41"/>
      <c r="AC186" s="41"/>
      <c r="AD186" s="41"/>
      <c r="AE186" s="41"/>
    </row>
    <row r="187" spans="1:31" ht="15" customHeight="1" x14ac:dyDescent="0.2">
      <c r="A187" s="23"/>
      <c r="B187" s="65" t="s">
        <v>122</v>
      </c>
      <c r="C187" s="65"/>
      <c r="E187" s="37"/>
      <c r="U187" s="36"/>
      <c r="V187" s="36"/>
      <c r="W187" s="36"/>
      <c r="X187" s="36"/>
      <c r="Y187" s="36"/>
      <c r="Z187" s="36"/>
      <c r="AA187" s="41"/>
      <c r="AB187" s="41"/>
      <c r="AC187" s="41"/>
      <c r="AD187" s="41"/>
      <c r="AE187" s="41"/>
    </row>
    <row r="188" spans="1:31" ht="15" customHeight="1" x14ac:dyDescent="0.2">
      <c r="B188" s="47"/>
      <c r="C188" s="25"/>
      <c r="D188" s="25"/>
      <c r="E188" s="25"/>
      <c r="F188" s="60"/>
      <c r="G188" s="63" t="s">
        <v>2</v>
      </c>
      <c r="H188" s="66"/>
      <c r="I188" s="82"/>
      <c r="J188" s="63" t="s">
        <v>3</v>
      </c>
      <c r="K188" s="64"/>
      <c r="U188" s="36"/>
      <c r="V188" s="36"/>
      <c r="W188" s="36"/>
      <c r="X188" s="36"/>
      <c r="Y188" s="36"/>
      <c r="Z188" s="36"/>
      <c r="AA188" s="41"/>
      <c r="AB188" s="41"/>
      <c r="AC188" s="41"/>
      <c r="AD188" s="41"/>
      <c r="AE188" s="41"/>
    </row>
    <row r="189" spans="1:31" ht="19" x14ac:dyDescent="0.2">
      <c r="B189" s="58"/>
      <c r="F189" s="73" t="s">
        <v>4</v>
      </c>
      <c r="G189" s="73" t="s">
        <v>171</v>
      </c>
      <c r="H189" s="78" t="s">
        <v>173</v>
      </c>
      <c r="I189" s="81" t="s">
        <v>4</v>
      </c>
      <c r="J189" s="73" t="s">
        <v>171</v>
      </c>
      <c r="K189" s="73" t="s">
        <v>173</v>
      </c>
      <c r="U189" s="36"/>
      <c r="V189" s="36"/>
      <c r="W189" s="36"/>
      <c r="X189" s="36"/>
      <c r="Y189" s="36"/>
      <c r="Z189" s="36"/>
      <c r="AA189" s="41"/>
      <c r="AB189" s="41"/>
      <c r="AC189" s="41"/>
      <c r="AD189" s="41"/>
      <c r="AE189" s="41"/>
    </row>
    <row r="190" spans="1:31" ht="15" customHeight="1" x14ac:dyDescent="0.2">
      <c r="B190" s="27"/>
      <c r="C190" s="68"/>
      <c r="D190" s="68"/>
      <c r="E190" s="28"/>
      <c r="F190" s="29"/>
      <c r="G190" s="29"/>
      <c r="H190" s="49"/>
      <c r="I190" s="83">
        <f>G$95</f>
        <v>203</v>
      </c>
      <c r="J190" s="2">
        <f t="shared" ref="J190:K190" si="52">H$95</f>
        <v>125</v>
      </c>
      <c r="K190" s="2">
        <f t="shared" si="52"/>
        <v>78</v>
      </c>
      <c r="L190" s="69"/>
      <c r="U190" s="36"/>
      <c r="V190" s="36"/>
      <c r="W190" s="36"/>
      <c r="X190" s="36"/>
      <c r="Y190" s="36"/>
      <c r="Z190" s="36"/>
      <c r="AA190" s="41"/>
      <c r="AB190" s="41"/>
      <c r="AC190" s="41"/>
      <c r="AD190" s="41"/>
      <c r="AE190" s="41"/>
    </row>
    <row r="191" spans="1:31" ht="15" customHeight="1" x14ac:dyDescent="0.2">
      <c r="B191" s="26" t="s">
        <v>571</v>
      </c>
      <c r="C191" s="15"/>
      <c r="D191" s="15"/>
      <c r="F191" s="8">
        <v>53</v>
      </c>
      <c r="G191" s="8">
        <v>31</v>
      </c>
      <c r="H191" s="50">
        <v>22</v>
      </c>
      <c r="I191" s="85">
        <f>F191/I$190*100</f>
        <v>26.108374384236456</v>
      </c>
      <c r="J191" s="4">
        <f t="shared" ref="J191:K196" si="53">G191/J$190*100</f>
        <v>24.8</v>
      </c>
      <c r="K191" s="4">
        <f t="shared" si="53"/>
        <v>28.205128205128204</v>
      </c>
      <c r="L191" s="10"/>
      <c r="U191" s="36"/>
      <c r="V191" s="36"/>
      <c r="W191" s="36"/>
      <c r="X191" s="36"/>
      <c r="Y191" s="36"/>
      <c r="Z191" s="36"/>
      <c r="AA191" s="41"/>
      <c r="AB191" s="41"/>
      <c r="AC191" s="41"/>
      <c r="AD191" s="41"/>
      <c r="AE191" s="41"/>
    </row>
    <row r="192" spans="1:31" ht="15" customHeight="1" x14ac:dyDescent="0.2">
      <c r="B192" s="26" t="s">
        <v>464</v>
      </c>
      <c r="C192" s="15"/>
      <c r="D192" s="15"/>
      <c r="F192" s="8">
        <v>49</v>
      </c>
      <c r="G192" s="8">
        <v>24</v>
      </c>
      <c r="H192" s="50">
        <v>25</v>
      </c>
      <c r="I192" s="85">
        <f t="shared" ref="I192:I196" si="54">F192/I$190*100</f>
        <v>24.137931034482758</v>
      </c>
      <c r="J192" s="4">
        <f t="shared" si="53"/>
        <v>19.2</v>
      </c>
      <c r="K192" s="4">
        <f t="shared" si="53"/>
        <v>32.051282051282051</v>
      </c>
      <c r="L192" s="10"/>
      <c r="U192" s="36"/>
      <c r="V192" s="36"/>
      <c r="W192" s="36"/>
      <c r="X192" s="36"/>
      <c r="Y192" s="36"/>
      <c r="Z192" s="36"/>
      <c r="AA192" s="41"/>
      <c r="AB192" s="41"/>
      <c r="AC192" s="41"/>
      <c r="AD192" s="41"/>
      <c r="AE192" s="41"/>
    </row>
    <row r="193" spans="1:31" ht="15" customHeight="1" x14ac:dyDescent="0.2">
      <c r="B193" s="26" t="s">
        <v>475</v>
      </c>
      <c r="C193" s="15"/>
      <c r="D193" s="15"/>
      <c r="F193" s="8">
        <v>22</v>
      </c>
      <c r="G193" s="8">
        <v>16</v>
      </c>
      <c r="H193" s="50">
        <v>6</v>
      </c>
      <c r="I193" s="85">
        <f t="shared" si="54"/>
        <v>10.83743842364532</v>
      </c>
      <c r="J193" s="4">
        <f t="shared" si="53"/>
        <v>12.8</v>
      </c>
      <c r="K193" s="4">
        <f t="shared" si="53"/>
        <v>7.6923076923076925</v>
      </c>
      <c r="L193" s="10"/>
      <c r="U193" s="36"/>
      <c r="V193" s="36"/>
      <c r="W193" s="36"/>
      <c r="X193" s="36"/>
      <c r="Y193" s="36"/>
      <c r="Z193" s="36"/>
      <c r="AA193" s="41"/>
      <c r="AB193" s="41"/>
      <c r="AC193" s="41"/>
      <c r="AD193" s="41"/>
      <c r="AE193" s="41"/>
    </row>
    <row r="194" spans="1:31" ht="15" customHeight="1" x14ac:dyDescent="0.2">
      <c r="B194" s="26" t="s">
        <v>489</v>
      </c>
      <c r="C194" s="15"/>
      <c r="D194" s="15"/>
      <c r="F194" s="8">
        <v>23</v>
      </c>
      <c r="G194" s="8">
        <v>16</v>
      </c>
      <c r="H194" s="50">
        <v>7</v>
      </c>
      <c r="I194" s="85">
        <f t="shared" si="54"/>
        <v>11.330049261083744</v>
      </c>
      <c r="J194" s="4">
        <f t="shared" si="53"/>
        <v>12.8</v>
      </c>
      <c r="K194" s="4">
        <f t="shared" si="53"/>
        <v>8.9743589743589745</v>
      </c>
      <c r="L194" s="10"/>
      <c r="U194" s="36"/>
      <c r="V194" s="36"/>
      <c r="W194" s="36"/>
      <c r="X194" s="36"/>
      <c r="Y194" s="36"/>
      <c r="Z194" s="36"/>
      <c r="AA194" s="41"/>
      <c r="AB194" s="41"/>
      <c r="AC194" s="41"/>
      <c r="AD194" s="41"/>
      <c r="AE194" s="41"/>
    </row>
    <row r="195" spans="1:31" ht="15" customHeight="1" x14ac:dyDescent="0.2">
      <c r="B195" s="26" t="s">
        <v>488</v>
      </c>
      <c r="C195" s="15"/>
      <c r="D195" s="15"/>
      <c r="F195" s="8">
        <v>39</v>
      </c>
      <c r="G195" s="8">
        <v>30</v>
      </c>
      <c r="H195" s="50">
        <v>9</v>
      </c>
      <c r="I195" s="85">
        <f t="shared" si="54"/>
        <v>19.21182266009852</v>
      </c>
      <c r="J195" s="4">
        <f t="shared" si="53"/>
        <v>24</v>
      </c>
      <c r="K195" s="4">
        <f t="shared" si="53"/>
        <v>11.538461538461538</v>
      </c>
      <c r="L195" s="10"/>
      <c r="U195" s="36"/>
      <c r="V195" s="36"/>
      <c r="W195" s="36"/>
      <c r="X195" s="36"/>
      <c r="Y195" s="36"/>
      <c r="Z195" s="36"/>
      <c r="AA195" s="41"/>
      <c r="AB195" s="41"/>
      <c r="AC195" s="41"/>
      <c r="AD195" s="41"/>
      <c r="AE195" s="41"/>
    </row>
    <row r="196" spans="1:31" ht="15" customHeight="1" x14ac:dyDescent="0.2">
      <c r="B196" s="27" t="s">
        <v>128</v>
      </c>
      <c r="C196" s="68"/>
      <c r="D196" s="68"/>
      <c r="E196" s="28"/>
      <c r="F196" s="9">
        <v>17</v>
      </c>
      <c r="G196" s="9">
        <v>8</v>
      </c>
      <c r="H196" s="55">
        <v>9</v>
      </c>
      <c r="I196" s="87">
        <f t="shared" si="54"/>
        <v>8.3743842364532011</v>
      </c>
      <c r="J196" s="5">
        <f t="shared" si="53"/>
        <v>6.4</v>
      </c>
      <c r="K196" s="5">
        <f t="shared" si="53"/>
        <v>11.538461538461538</v>
      </c>
      <c r="L196" s="16"/>
      <c r="U196" s="36"/>
      <c r="V196" s="36"/>
      <c r="W196" s="36"/>
      <c r="X196" s="36"/>
      <c r="Y196" s="36"/>
      <c r="Z196" s="36"/>
      <c r="AA196" s="41"/>
      <c r="AB196" s="41"/>
      <c r="AC196" s="41"/>
      <c r="AD196" s="41"/>
      <c r="AE196" s="41"/>
    </row>
    <row r="197" spans="1:31" ht="15" customHeight="1" x14ac:dyDescent="0.2">
      <c r="B197" s="30" t="s">
        <v>1</v>
      </c>
      <c r="C197" s="59"/>
      <c r="D197" s="59"/>
      <c r="E197" s="21"/>
      <c r="F197" s="31">
        <f>SUM(F191:F196)</f>
        <v>203</v>
      </c>
      <c r="G197" s="31">
        <f>SUM(G191:G196)</f>
        <v>125</v>
      </c>
      <c r="H197" s="51">
        <f>SUM(H191:H196)</f>
        <v>78</v>
      </c>
      <c r="I197" s="86">
        <f>IF(SUM(I191:I196)&gt;100,"－",SUM(I191:I196))</f>
        <v>100</v>
      </c>
      <c r="J197" s="6">
        <f>IF(SUM(J191:J196)&gt;100,"－",SUM(J191:J196))</f>
        <v>100</v>
      </c>
      <c r="K197" s="6">
        <f>IF(SUM(K191:K196)&gt;100,"－",SUM(K191:K196))</f>
        <v>99.999999999999986</v>
      </c>
      <c r="L197" s="16"/>
      <c r="U197" s="36"/>
      <c r="V197" s="36"/>
      <c r="W197" s="36"/>
      <c r="X197" s="36"/>
      <c r="Y197" s="36"/>
      <c r="Z197" s="36"/>
      <c r="AA197" s="41"/>
      <c r="AB197" s="41"/>
      <c r="AC197" s="41"/>
      <c r="AD197" s="41"/>
      <c r="AE197" s="41"/>
    </row>
    <row r="198" spans="1:31" ht="15" customHeight="1" x14ac:dyDescent="0.2">
      <c r="B198" s="30" t="s">
        <v>633</v>
      </c>
      <c r="C198" s="59"/>
      <c r="D198" s="21"/>
      <c r="E198" s="22"/>
      <c r="F198" s="33">
        <v>3.4665688900254343</v>
      </c>
      <c r="G198" s="54">
        <v>4.2352078625937031</v>
      </c>
      <c r="H198" s="54">
        <v>2.1632245452357606</v>
      </c>
      <c r="I198" s="37"/>
      <c r="U198" s="36"/>
      <c r="V198" s="36"/>
      <c r="W198" s="36"/>
      <c r="X198" s="36"/>
      <c r="Y198" s="36"/>
      <c r="Z198" s="36"/>
      <c r="AA198" s="41"/>
      <c r="AB198" s="41"/>
      <c r="AC198" s="41"/>
      <c r="AD198" s="41"/>
      <c r="AE198" s="41"/>
    </row>
    <row r="199" spans="1:31" ht="15" customHeight="1" x14ac:dyDescent="0.2">
      <c r="B199" s="30" t="s">
        <v>395</v>
      </c>
      <c r="C199" s="59"/>
      <c r="D199" s="21"/>
      <c r="E199" s="22"/>
      <c r="F199" s="33">
        <v>4.8479835604866972</v>
      </c>
      <c r="G199" s="54">
        <v>5.761852557249572</v>
      </c>
      <c r="H199" s="54">
        <v>3.1757977366227124</v>
      </c>
      <c r="I199" s="37"/>
      <c r="U199" s="36"/>
      <c r="V199" s="36"/>
      <c r="W199" s="36"/>
      <c r="X199" s="36"/>
      <c r="Y199" s="36"/>
      <c r="Z199" s="36"/>
      <c r="AA199" s="41"/>
      <c r="AB199" s="41"/>
      <c r="AC199" s="41"/>
      <c r="AD199" s="41"/>
      <c r="AE199" s="41"/>
    </row>
    <row r="200" spans="1:31" ht="15" customHeight="1" x14ac:dyDescent="0.2">
      <c r="B200" s="30" t="s">
        <v>97</v>
      </c>
      <c r="C200" s="59"/>
      <c r="D200" s="21"/>
      <c r="E200" s="22"/>
      <c r="F200" s="54">
        <v>36.363636363636367</v>
      </c>
      <c r="G200" s="54">
        <v>36.363636363636367</v>
      </c>
      <c r="H200" s="54">
        <v>18.75</v>
      </c>
      <c r="I200" s="71"/>
      <c r="U200" s="36"/>
      <c r="V200" s="36"/>
      <c r="W200" s="36"/>
      <c r="X200" s="36"/>
      <c r="Y200" s="36"/>
      <c r="Z200" s="36"/>
      <c r="AA200" s="41"/>
      <c r="AB200" s="41"/>
      <c r="AC200" s="41"/>
      <c r="AD200" s="41"/>
      <c r="AE200" s="41"/>
    </row>
    <row r="201" spans="1:31" ht="15" customHeight="1" x14ac:dyDescent="0.2">
      <c r="B201" s="45"/>
      <c r="C201" s="36"/>
      <c r="D201" s="36"/>
      <c r="E201" s="36"/>
      <c r="F201" s="41"/>
      <c r="G201" s="41"/>
      <c r="H201" s="41"/>
      <c r="I201" s="41"/>
      <c r="J201" s="41"/>
      <c r="U201" s="36"/>
      <c r="V201" s="36"/>
      <c r="W201" s="36"/>
      <c r="X201" s="36"/>
      <c r="Y201" s="36"/>
      <c r="Z201" s="36"/>
      <c r="AA201" s="41"/>
      <c r="AB201" s="41"/>
      <c r="AC201" s="41"/>
      <c r="AD201" s="41"/>
      <c r="AE201" s="41"/>
    </row>
    <row r="202" spans="1:31" ht="15" customHeight="1" x14ac:dyDescent="0.2">
      <c r="A202" s="35" t="s">
        <v>902</v>
      </c>
      <c r="B202" s="46"/>
      <c r="C202" s="46"/>
      <c r="U202" s="36"/>
      <c r="V202" s="36"/>
      <c r="W202" s="36"/>
      <c r="X202" s="36"/>
      <c r="Y202" s="36"/>
      <c r="Z202" s="36"/>
      <c r="AA202" s="41"/>
      <c r="AB202" s="41"/>
      <c r="AC202" s="41"/>
      <c r="AD202" s="41"/>
      <c r="AE202" s="41"/>
    </row>
    <row r="203" spans="1:31" ht="15" customHeight="1" x14ac:dyDescent="0.2">
      <c r="A203" s="1" t="s">
        <v>903</v>
      </c>
      <c r="B203" s="15"/>
      <c r="U203" s="36"/>
      <c r="V203" s="36"/>
      <c r="W203" s="36"/>
      <c r="X203" s="36"/>
      <c r="Y203" s="36"/>
      <c r="Z203" s="36"/>
      <c r="AA203" s="41"/>
      <c r="AB203" s="41"/>
      <c r="AC203" s="41"/>
      <c r="AD203" s="41"/>
      <c r="AE203" s="41"/>
    </row>
    <row r="204" spans="1:31" ht="15" customHeight="1" x14ac:dyDescent="0.2">
      <c r="B204" s="47"/>
      <c r="C204" s="25"/>
      <c r="D204" s="25"/>
      <c r="E204" s="25"/>
      <c r="F204" s="60"/>
      <c r="G204" s="63" t="s">
        <v>2</v>
      </c>
      <c r="H204" s="66"/>
      <c r="I204" s="82"/>
      <c r="J204" s="63" t="s">
        <v>3</v>
      </c>
      <c r="K204" s="64"/>
      <c r="U204" s="36"/>
      <c r="V204" s="36"/>
      <c r="W204" s="36"/>
      <c r="X204" s="36"/>
      <c r="Y204" s="36"/>
      <c r="Z204" s="36"/>
      <c r="AA204" s="41"/>
      <c r="AB204" s="41"/>
      <c r="AC204" s="41"/>
      <c r="AD204" s="41"/>
      <c r="AE204" s="41"/>
    </row>
    <row r="205" spans="1:31" ht="19" x14ac:dyDescent="0.2">
      <c r="B205" s="58"/>
      <c r="F205" s="73" t="s">
        <v>4</v>
      </c>
      <c r="G205" s="73" t="s">
        <v>171</v>
      </c>
      <c r="H205" s="78" t="s">
        <v>173</v>
      </c>
      <c r="I205" s="81" t="s">
        <v>4</v>
      </c>
      <c r="J205" s="73" t="s">
        <v>171</v>
      </c>
      <c r="K205" s="73" t="s">
        <v>173</v>
      </c>
      <c r="U205" s="36"/>
      <c r="V205" s="36"/>
      <c r="W205" s="36"/>
      <c r="X205" s="36"/>
      <c r="Y205" s="36"/>
      <c r="Z205" s="36"/>
      <c r="AA205" s="41"/>
      <c r="AB205" s="41"/>
      <c r="AC205" s="41"/>
      <c r="AD205" s="41"/>
      <c r="AE205" s="41"/>
    </row>
    <row r="206" spans="1:31" ht="15" customHeight="1" x14ac:dyDescent="0.2">
      <c r="B206" s="27"/>
      <c r="C206" s="68"/>
      <c r="D206" s="68"/>
      <c r="E206" s="28"/>
      <c r="F206" s="29"/>
      <c r="G206" s="29"/>
      <c r="H206" s="49"/>
      <c r="I206" s="394">
        <f>$F$213</f>
        <v>482</v>
      </c>
      <c r="J206" s="2">
        <f>$G$213</f>
        <v>266</v>
      </c>
      <c r="K206" s="395">
        <f>$H$213</f>
        <v>216</v>
      </c>
      <c r="L206" s="69"/>
      <c r="U206" s="36"/>
      <c r="V206" s="36"/>
      <c r="W206" s="36"/>
      <c r="X206" s="36"/>
      <c r="Y206" s="36"/>
      <c r="Z206" s="36"/>
      <c r="AA206" s="41"/>
      <c r="AB206" s="41"/>
      <c r="AC206" s="41"/>
      <c r="AD206" s="41"/>
      <c r="AE206" s="41"/>
    </row>
    <row r="207" spans="1:31" ht="15" customHeight="1" x14ac:dyDescent="0.2">
      <c r="B207" s="26" t="s">
        <v>457</v>
      </c>
      <c r="C207" s="15"/>
      <c r="D207" s="15"/>
      <c r="F207" s="8">
        <v>88</v>
      </c>
      <c r="G207" s="8">
        <v>46</v>
      </c>
      <c r="H207" s="50">
        <v>42</v>
      </c>
      <c r="I207" s="106">
        <f>F207/I$206*100</f>
        <v>18.257261410788381</v>
      </c>
      <c r="J207" s="4">
        <f t="shared" ref="J207:K212" si="55">G207/J$206*100</f>
        <v>17.293233082706767</v>
      </c>
      <c r="K207" s="17">
        <f t="shared" si="55"/>
        <v>19.444444444444446</v>
      </c>
      <c r="L207" s="10"/>
      <c r="U207" s="36"/>
      <c r="V207" s="36"/>
      <c r="W207" s="36"/>
      <c r="X207" s="36"/>
      <c r="Y207" s="36"/>
      <c r="Z207" s="36"/>
      <c r="AA207" s="41"/>
      <c r="AB207" s="41"/>
      <c r="AC207" s="41"/>
      <c r="AD207" s="41"/>
      <c r="AE207" s="41"/>
    </row>
    <row r="208" spans="1:31" ht="15" customHeight="1" x14ac:dyDescent="0.2">
      <c r="B208" s="26" t="s">
        <v>458</v>
      </c>
      <c r="C208" s="15"/>
      <c r="D208" s="15"/>
      <c r="F208" s="8">
        <v>92</v>
      </c>
      <c r="G208" s="8">
        <v>50</v>
      </c>
      <c r="H208" s="50">
        <v>42</v>
      </c>
      <c r="I208" s="106">
        <f t="shared" ref="I208:I212" si="56">F208/I$206*100</f>
        <v>19.087136929460581</v>
      </c>
      <c r="J208" s="4">
        <f t="shared" si="55"/>
        <v>18.796992481203006</v>
      </c>
      <c r="K208" s="17">
        <f t="shared" si="55"/>
        <v>19.444444444444446</v>
      </c>
      <c r="L208" s="10"/>
      <c r="U208" s="36"/>
      <c r="V208" s="36"/>
      <c r="W208" s="36"/>
      <c r="X208" s="36"/>
      <c r="Y208" s="36"/>
      <c r="Z208" s="36"/>
      <c r="AA208" s="41"/>
      <c r="AB208" s="41"/>
      <c r="AC208" s="41"/>
      <c r="AD208" s="41"/>
      <c r="AE208" s="41"/>
    </row>
    <row r="209" spans="1:31" ht="15" customHeight="1" x14ac:dyDescent="0.2">
      <c r="B209" s="26" t="s">
        <v>459</v>
      </c>
      <c r="C209" s="15"/>
      <c r="D209" s="15"/>
      <c r="F209" s="8">
        <v>72</v>
      </c>
      <c r="G209" s="8">
        <v>42</v>
      </c>
      <c r="H209" s="50">
        <v>30</v>
      </c>
      <c r="I209" s="106">
        <f t="shared" si="56"/>
        <v>14.937759336099585</v>
      </c>
      <c r="J209" s="4">
        <f t="shared" si="55"/>
        <v>15.789473684210526</v>
      </c>
      <c r="K209" s="17">
        <f t="shared" si="55"/>
        <v>13.888888888888889</v>
      </c>
      <c r="L209" s="10"/>
      <c r="U209" s="36"/>
      <c r="V209" s="36"/>
      <c r="W209" s="36"/>
      <c r="X209" s="36"/>
      <c r="Y209" s="36"/>
      <c r="Z209" s="36"/>
      <c r="AA209" s="41"/>
      <c r="AB209" s="41"/>
      <c r="AC209" s="41"/>
      <c r="AD209" s="41"/>
      <c r="AE209" s="41"/>
    </row>
    <row r="210" spans="1:31" ht="15" customHeight="1" x14ac:dyDescent="0.2">
      <c r="B210" s="26" t="s">
        <v>465</v>
      </c>
      <c r="C210" s="15"/>
      <c r="D210" s="15"/>
      <c r="F210" s="8">
        <v>57</v>
      </c>
      <c r="G210" s="8">
        <v>32</v>
      </c>
      <c r="H210" s="50">
        <v>25</v>
      </c>
      <c r="I210" s="106">
        <f t="shared" si="56"/>
        <v>11.825726141078837</v>
      </c>
      <c r="J210" s="4">
        <f t="shared" si="55"/>
        <v>12.030075187969924</v>
      </c>
      <c r="K210" s="17">
        <f t="shared" si="55"/>
        <v>11.574074074074074</v>
      </c>
      <c r="L210" s="10"/>
      <c r="U210" s="36"/>
      <c r="V210" s="36"/>
      <c r="W210" s="36"/>
      <c r="X210" s="36"/>
      <c r="Y210" s="36"/>
      <c r="Z210" s="36"/>
      <c r="AA210" s="41"/>
      <c r="AB210" s="41"/>
      <c r="AC210" s="41"/>
      <c r="AD210" s="41"/>
      <c r="AE210" s="41"/>
    </row>
    <row r="211" spans="1:31" ht="15" customHeight="1" x14ac:dyDescent="0.2">
      <c r="B211" s="26" t="s">
        <v>605</v>
      </c>
      <c r="C211" s="15"/>
      <c r="D211" s="15"/>
      <c r="F211" s="8">
        <v>73</v>
      </c>
      <c r="G211" s="8">
        <v>45</v>
      </c>
      <c r="H211" s="50">
        <v>28</v>
      </c>
      <c r="I211" s="106">
        <f t="shared" si="56"/>
        <v>15.145228215767634</v>
      </c>
      <c r="J211" s="4">
        <f t="shared" si="55"/>
        <v>16.917293233082706</v>
      </c>
      <c r="K211" s="17">
        <f t="shared" si="55"/>
        <v>12.962962962962962</v>
      </c>
      <c r="L211" s="10"/>
      <c r="U211" s="36"/>
      <c r="V211" s="36"/>
      <c r="W211" s="36"/>
      <c r="X211" s="36"/>
      <c r="Y211" s="36"/>
      <c r="Z211" s="36"/>
      <c r="AA211" s="41"/>
      <c r="AB211" s="41"/>
      <c r="AC211" s="41"/>
      <c r="AD211" s="41"/>
      <c r="AE211" s="41"/>
    </row>
    <row r="212" spans="1:31" ht="15" customHeight="1" x14ac:dyDescent="0.2">
      <c r="B212" s="27" t="s">
        <v>128</v>
      </c>
      <c r="C212" s="68"/>
      <c r="D212" s="68"/>
      <c r="E212" s="28"/>
      <c r="F212" s="9">
        <v>100</v>
      </c>
      <c r="G212" s="9">
        <v>51</v>
      </c>
      <c r="H212" s="55">
        <v>49</v>
      </c>
      <c r="I212" s="396">
        <f t="shared" si="56"/>
        <v>20.74688796680498</v>
      </c>
      <c r="J212" s="5">
        <f t="shared" si="55"/>
        <v>19.172932330827066</v>
      </c>
      <c r="K212" s="19">
        <f t="shared" si="55"/>
        <v>22.685185185185187</v>
      </c>
      <c r="L212" s="16"/>
      <c r="U212" s="36"/>
      <c r="V212" s="36"/>
      <c r="W212" s="36"/>
      <c r="X212" s="36"/>
      <c r="Y212" s="36"/>
      <c r="Z212" s="36"/>
      <c r="AA212" s="41"/>
      <c r="AB212" s="41"/>
      <c r="AC212" s="41"/>
      <c r="AD212" s="41"/>
      <c r="AE212" s="41"/>
    </row>
    <row r="213" spans="1:31" ht="15" customHeight="1" x14ac:dyDescent="0.2">
      <c r="B213" s="30" t="s">
        <v>1</v>
      </c>
      <c r="C213" s="59"/>
      <c r="D213" s="59"/>
      <c r="E213" s="21"/>
      <c r="F213" s="31">
        <f>SUM(F207:F212)</f>
        <v>482</v>
      </c>
      <c r="G213" s="31">
        <f>SUM(G207:G212)</f>
        <v>266</v>
      </c>
      <c r="H213" s="51">
        <f>SUM(H207:H212)</f>
        <v>216</v>
      </c>
      <c r="I213" s="86">
        <f>IF(SUM(I207:I212)&gt;100,"－",SUM(I207:I212))</f>
        <v>99.999999999999986</v>
      </c>
      <c r="J213" s="6">
        <f>IF(SUM(J207:J212)&gt;100,"－",SUM(J207:J212))</f>
        <v>99.999999999999986</v>
      </c>
      <c r="K213" s="6">
        <f>IF(SUM(K207:K212)&gt;100,"－",SUM(K207:K212))</f>
        <v>100.00000000000001</v>
      </c>
      <c r="L213" s="16"/>
      <c r="U213" s="36"/>
      <c r="V213" s="36"/>
      <c r="W213" s="36"/>
      <c r="X213" s="36"/>
      <c r="Y213" s="36"/>
      <c r="Z213" s="36"/>
      <c r="AA213" s="41"/>
      <c r="AB213" s="41"/>
      <c r="AC213" s="41"/>
      <c r="AD213" s="41"/>
      <c r="AE213" s="41"/>
    </row>
    <row r="214" spans="1:31" ht="15" customHeight="1" x14ac:dyDescent="0.2">
      <c r="B214" s="30" t="s">
        <v>493</v>
      </c>
      <c r="C214" s="59"/>
      <c r="D214" s="21"/>
      <c r="E214" s="22"/>
      <c r="F214" s="33">
        <v>3.9293193717277486</v>
      </c>
      <c r="G214" s="54">
        <v>4.3674418604651164</v>
      </c>
      <c r="H214" s="54">
        <v>3.3652694610778444</v>
      </c>
      <c r="I214" s="37"/>
      <c r="U214" s="36"/>
      <c r="V214" s="36"/>
      <c r="W214" s="36"/>
      <c r="X214" s="36"/>
      <c r="Y214" s="36"/>
      <c r="Z214" s="36"/>
      <c r="AA214" s="41"/>
      <c r="AB214" s="41"/>
      <c r="AC214" s="41"/>
      <c r="AD214" s="41"/>
      <c r="AE214" s="41"/>
    </row>
    <row r="215" spans="1:31" ht="15" customHeight="1" x14ac:dyDescent="0.2">
      <c r="B215" s="30" t="s">
        <v>97</v>
      </c>
      <c r="C215" s="59"/>
      <c r="D215" s="21"/>
      <c r="E215" s="22"/>
      <c r="F215" s="31">
        <v>35</v>
      </c>
      <c r="G215" s="31">
        <v>35</v>
      </c>
      <c r="H215" s="31">
        <v>15</v>
      </c>
      <c r="I215" s="71"/>
      <c r="U215" s="36"/>
      <c r="V215" s="36"/>
      <c r="W215" s="36"/>
      <c r="X215" s="36"/>
      <c r="Y215" s="36"/>
      <c r="Z215" s="36"/>
      <c r="AA215" s="41"/>
      <c r="AB215" s="41"/>
      <c r="AC215" s="41"/>
      <c r="AD215" s="41"/>
      <c r="AE215" s="41"/>
    </row>
    <row r="216" spans="1:31" ht="15" customHeight="1" x14ac:dyDescent="0.2">
      <c r="A216" s="23"/>
      <c r="B216" s="65" t="s">
        <v>122</v>
      </c>
      <c r="C216" s="65"/>
      <c r="E216" s="37"/>
      <c r="U216" s="36"/>
      <c r="V216" s="36"/>
      <c r="W216" s="36"/>
      <c r="X216" s="36"/>
      <c r="Y216" s="36"/>
      <c r="Z216" s="36"/>
      <c r="AA216" s="41"/>
      <c r="AB216" s="41"/>
      <c r="AC216" s="41"/>
      <c r="AD216" s="41"/>
      <c r="AE216" s="41"/>
    </row>
    <row r="217" spans="1:31" ht="15" customHeight="1" x14ac:dyDescent="0.2">
      <c r="B217" s="47"/>
      <c r="C217" s="25"/>
      <c r="D217" s="25"/>
      <c r="E217" s="25"/>
      <c r="F217" s="60"/>
      <c r="G217" s="63" t="s">
        <v>2</v>
      </c>
      <c r="H217" s="66"/>
      <c r="I217" s="82"/>
      <c r="J217" s="63" t="s">
        <v>3</v>
      </c>
      <c r="K217" s="64"/>
      <c r="U217" s="36"/>
      <c r="V217" s="36"/>
      <c r="W217" s="36"/>
      <c r="X217" s="36"/>
      <c r="Y217" s="36"/>
      <c r="Z217" s="36"/>
      <c r="AA217" s="41"/>
      <c r="AB217" s="41"/>
      <c r="AC217" s="41"/>
      <c r="AD217" s="41"/>
      <c r="AE217" s="41"/>
    </row>
    <row r="218" spans="1:31" ht="19" x14ac:dyDescent="0.2">
      <c r="B218" s="58"/>
      <c r="F218" s="73" t="s">
        <v>4</v>
      </c>
      <c r="G218" s="73" t="s">
        <v>171</v>
      </c>
      <c r="H218" s="78" t="s">
        <v>173</v>
      </c>
      <c r="I218" s="81" t="s">
        <v>4</v>
      </c>
      <c r="J218" s="73" t="s">
        <v>171</v>
      </c>
      <c r="K218" s="73" t="s">
        <v>173</v>
      </c>
      <c r="U218" s="36"/>
      <c r="V218" s="36"/>
      <c r="W218" s="36"/>
      <c r="X218" s="36"/>
      <c r="Y218" s="36"/>
      <c r="Z218" s="36"/>
      <c r="AA218" s="41"/>
      <c r="AB218" s="41"/>
      <c r="AC218" s="41"/>
      <c r="AD218" s="41"/>
      <c r="AE218" s="41"/>
    </row>
    <row r="219" spans="1:31" ht="15" customHeight="1" x14ac:dyDescent="0.2">
      <c r="B219" s="27"/>
      <c r="C219" s="68"/>
      <c r="D219" s="68"/>
      <c r="E219" s="28"/>
      <c r="F219" s="29"/>
      <c r="G219" s="29"/>
      <c r="H219" s="49"/>
      <c r="I219" s="83">
        <f>$F$213</f>
        <v>482</v>
      </c>
      <c r="J219" s="2">
        <f>$G$213</f>
        <v>266</v>
      </c>
      <c r="K219" s="2">
        <f>$H$213</f>
        <v>216</v>
      </c>
      <c r="L219" s="69"/>
      <c r="U219" s="36"/>
      <c r="V219" s="36"/>
      <c r="W219" s="36"/>
      <c r="X219" s="36"/>
      <c r="Y219" s="36"/>
      <c r="Z219" s="36"/>
      <c r="AA219" s="41"/>
      <c r="AB219" s="41"/>
      <c r="AC219" s="41"/>
      <c r="AD219" s="41"/>
      <c r="AE219" s="41"/>
    </row>
    <row r="220" spans="1:31" ht="15" customHeight="1" x14ac:dyDescent="0.2">
      <c r="B220" s="26" t="s">
        <v>464</v>
      </c>
      <c r="C220" s="15"/>
      <c r="D220" s="15"/>
      <c r="F220" s="8">
        <v>49</v>
      </c>
      <c r="G220" s="8">
        <v>17</v>
      </c>
      <c r="H220" s="50">
        <v>32</v>
      </c>
      <c r="I220" s="106">
        <f>F220/I$219*100</f>
        <v>10.165975103734439</v>
      </c>
      <c r="J220" s="3">
        <f t="shared" ref="J220:K225" si="57">G220/J$219*100</f>
        <v>6.3909774436090219</v>
      </c>
      <c r="K220" s="17">
        <f t="shared" si="57"/>
        <v>14.814814814814813</v>
      </c>
      <c r="L220" s="10"/>
      <c r="U220" s="36"/>
      <c r="V220" s="36"/>
      <c r="W220" s="36"/>
      <c r="X220" s="36"/>
      <c r="Y220" s="36"/>
      <c r="Z220" s="36"/>
      <c r="AA220" s="41"/>
      <c r="AB220" s="41"/>
      <c r="AC220" s="41"/>
      <c r="AD220" s="41"/>
      <c r="AE220" s="41"/>
    </row>
    <row r="221" spans="1:31" ht="15" customHeight="1" x14ac:dyDescent="0.2">
      <c r="B221" s="26" t="s">
        <v>475</v>
      </c>
      <c r="C221" s="15"/>
      <c r="D221" s="15"/>
      <c r="F221" s="8">
        <v>46</v>
      </c>
      <c r="G221" s="8">
        <v>26</v>
      </c>
      <c r="H221" s="50">
        <v>20</v>
      </c>
      <c r="I221" s="106">
        <f t="shared" ref="I221:I225" si="58">F221/I$219*100</f>
        <v>9.5435684647302903</v>
      </c>
      <c r="J221" s="4">
        <f t="shared" si="57"/>
        <v>9.7744360902255636</v>
      </c>
      <c r="K221" s="17">
        <f t="shared" si="57"/>
        <v>9.2592592592592595</v>
      </c>
      <c r="L221" s="10"/>
      <c r="U221" s="36"/>
      <c r="V221" s="36"/>
      <c r="W221" s="36"/>
      <c r="X221" s="36"/>
      <c r="Y221" s="36"/>
      <c r="Z221" s="36"/>
      <c r="AA221" s="41"/>
      <c r="AB221" s="41"/>
      <c r="AC221" s="41"/>
      <c r="AD221" s="41"/>
      <c r="AE221" s="41"/>
    </row>
    <row r="222" spans="1:31" ht="15" customHeight="1" x14ac:dyDescent="0.2">
      <c r="B222" s="26" t="s">
        <v>476</v>
      </c>
      <c r="C222" s="15"/>
      <c r="D222" s="15"/>
      <c r="F222" s="8">
        <v>38</v>
      </c>
      <c r="G222" s="8">
        <v>18</v>
      </c>
      <c r="H222" s="50">
        <v>20</v>
      </c>
      <c r="I222" s="106">
        <f t="shared" si="58"/>
        <v>7.8838174273858916</v>
      </c>
      <c r="J222" s="4">
        <f t="shared" si="57"/>
        <v>6.7669172932330826</v>
      </c>
      <c r="K222" s="17">
        <f t="shared" si="57"/>
        <v>9.2592592592592595</v>
      </c>
      <c r="L222" s="10"/>
      <c r="U222" s="36"/>
      <c r="V222" s="36"/>
      <c r="W222" s="36"/>
      <c r="X222" s="36"/>
      <c r="Y222" s="36"/>
      <c r="Z222" s="36"/>
      <c r="AA222" s="41"/>
      <c r="AB222" s="41"/>
      <c r="AC222" s="41"/>
      <c r="AD222" s="41"/>
      <c r="AE222" s="41"/>
    </row>
    <row r="223" spans="1:31" ht="15" customHeight="1" x14ac:dyDescent="0.2">
      <c r="B223" s="26" t="s">
        <v>606</v>
      </c>
      <c r="C223" s="15"/>
      <c r="D223" s="15"/>
      <c r="F223" s="8">
        <v>73</v>
      </c>
      <c r="G223" s="8">
        <v>39</v>
      </c>
      <c r="H223" s="50">
        <v>34</v>
      </c>
      <c r="I223" s="106">
        <f t="shared" si="58"/>
        <v>15.145228215767634</v>
      </c>
      <c r="J223" s="4">
        <f t="shared" si="57"/>
        <v>14.661654135338345</v>
      </c>
      <c r="K223" s="17">
        <f t="shared" si="57"/>
        <v>15.74074074074074</v>
      </c>
      <c r="L223" s="10"/>
      <c r="U223" s="36"/>
      <c r="V223" s="36"/>
      <c r="W223" s="36"/>
      <c r="X223" s="36"/>
      <c r="Y223" s="36"/>
      <c r="Z223" s="36"/>
      <c r="AA223" s="41"/>
      <c r="AB223" s="41"/>
      <c r="AC223" s="41"/>
      <c r="AD223" s="41"/>
      <c r="AE223" s="41"/>
    </row>
    <row r="224" spans="1:31" ht="15" customHeight="1" x14ac:dyDescent="0.2">
      <c r="B224" s="26" t="s">
        <v>605</v>
      </c>
      <c r="C224" s="15"/>
      <c r="D224" s="15"/>
      <c r="F224" s="8">
        <v>171</v>
      </c>
      <c r="G224" s="8">
        <v>112</v>
      </c>
      <c r="H224" s="50">
        <v>59</v>
      </c>
      <c r="I224" s="106">
        <f t="shared" si="58"/>
        <v>35.477178423236516</v>
      </c>
      <c r="J224" s="4">
        <f t="shared" si="57"/>
        <v>42.105263157894733</v>
      </c>
      <c r="K224" s="17">
        <f t="shared" si="57"/>
        <v>27.314814814814813</v>
      </c>
      <c r="L224" s="10"/>
      <c r="U224" s="36"/>
      <c r="V224" s="36"/>
      <c r="W224" s="36"/>
      <c r="X224" s="36"/>
      <c r="Y224" s="36"/>
      <c r="Z224" s="36"/>
      <c r="AA224" s="41"/>
      <c r="AB224" s="41"/>
      <c r="AC224" s="41"/>
      <c r="AD224" s="41"/>
      <c r="AE224" s="41"/>
    </row>
    <row r="225" spans="1:31" ht="15" customHeight="1" x14ac:dyDescent="0.2">
      <c r="B225" s="27" t="s">
        <v>128</v>
      </c>
      <c r="C225" s="68"/>
      <c r="D225" s="68"/>
      <c r="E225" s="28"/>
      <c r="F225" s="9">
        <v>105</v>
      </c>
      <c r="G225" s="9">
        <v>54</v>
      </c>
      <c r="H225" s="55">
        <v>51</v>
      </c>
      <c r="I225" s="396">
        <f t="shared" si="58"/>
        <v>21.784232365145229</v>
      </c>
      <c r="J225" s="5">
        <f t="shared" si="57"/>
        <v>20.300751879699249</v>
      </c>
      <c r="K225" s="19">
        <f t="shared" si="57"/>
        <v>23.611111111111111</v>
      </c>
      <c r="L225" s="16"/>
      <c r="U225" s="36"/>
      <c r="V225" s="36"/>
      <c r="W225" s="36"/>
      <c r="X225" s="36"/>
      <c r="Y225" s="36"/>
      <c r="Z225" s="36"/>
      <c r="AA225" s="41"/>
      <c r="AB225" s="41"/>
      <c r="AC225" s="41"/>
      <c r="AD225" s="41"/>
      <c r="AE225" s="41"/>
    </row>
    <row r="226" spans="1:31" ht="15" customHeight="1" x14ac:dyDescent="0.2">
      <c r="B226" s="30" t="s">
        <v>1</v>
      </c>
      <c r="C226" s="59"/>
      <c r="D226" s="59"/>
      <c r="E226" s="21"/>
      <c r="F226" s="31">
        <f>SUM(F220:F225)</f>
        <v>482</v>
      </c>
      <c r="G226" s="31">
        <f>SUM(G220:G225)</f>
        <v>266</v>
      </c>
      <c r="H226" s="51">
        <f>SUM(H220:H225)</f>
        <v>216</v>
      </c>
      <c r="I226" s="86">
        <f>IF(SUM(I220:I225)&gt;100,"－",SUM(I220:I225))</f>
        <v>100.00000000000001</v>
      </c>
      <c r="J226" s="6">
        <f>IF(SUM(J220:J225)&gt;100,"－",SUM(J220:J225))</f>
        <v>100</v>
      </c>
      <c r="K226" s="6">
        <f>IF(SUM(K220:K225)&gt;100,"－",SUM(K220:K225))</f>
        <v>100</v>
      </c>
      <c r="L226" s="16"/>
      <c r="U226" s="36"/>
      <c r="V226" s="36"/>
      <c r="W226" s="36"/>
      <c r="X226" s="36"/>
      <c r="Y226" s="36"/>
      <c r="Z226" s="36"/>
      <c r="AA226" s="41"/>
      <c r="AB226" s="41"/>
      <c r="AC226" s="41"/>
      <c r="AD226" s="41"/>
      <c r="AE226" s="41"/>
    </row>
    <row r="227" spans="1:31" ht="15" customHeight="1" x14ac:dyDescent="0.2">
      <c r="B227" s="30" t="s">
        <v>493</v>
      </c>
      <c r="C227" s="59"/>
      <c r="D227" s="21"/>
      <c r="E227" s="22"/>
      <c r="F227" s="33">
        <v>7.9561280640801906</v>
      </c>
      <c r="G227" s="54">
        <v>9.2463948171719466</v>
      </c>
      <c r="H227" s="54">
        <v>6.2983307813198737</v>
      </c>
      <c r="I227" s="37"/>
      <c r="U227" s="36"/>
      <c r="V227" s="36"/>
      <c r="W227" s="36"/>
      <c r="X227" s="36"/>
      <c r="Y227" s="36"/>
      <c r="Z227" s="36"/>
      <c r="AA227" s="41"/>
      <c r="AB227" s="41"/>
      <c r="AC227" s="41"/>
      <c r="AD227" s="41"/>
      <c r="AE227" s="41"/>
    </row>
    <row r="228" spans="1:31" ht="15" customHeight="1" x14ac:dyDescent="0.2">
      <c r="B228" s="30" t="s">
        <v>97</v>
      </c>
      <c r="C228" s="59"/>
      <c r="D228" s="21"/>
      <c r="E228" s="22"/>
      <c r="F228" s="54">
        <v>90</v>
      </c>
      <c r="G228" s="54">
        <v>87.5</v>
      </c>
      <c r="H228" s="54">
        <v>90</v>
      </c>
      <c r="I228" s="71"/>
      <c r="U228" s="36"/>
      <c r="V228" s="36"/>
      <c r="W228" s="36"/>
      <c r="X228" s="36"/>
      <c r="Y228" s="36"/>
      <c r="Z228" s="36"/>
      <c r="AA228" s="41"/>
      <c r="AB228" s="41"/>
      <c r="AC228" s="41"/>
      <c r="AD228" s="41"/>
      <c r="AE228" s="41"/>
    </row>
    <row r="229" spans="1:31" ht="15" customHeight="1" x14ac:dyDescent="0.2">
      <c r="B229" s="45"/>
      <c r="C229" s="36"/>
      <c r="D229" s="36"/>
      <c r="E229" s="36"/>
      <c r="F229" s="41"/>
      <c r="G229" s="41"/>
      <c r="H229" s="41"/>
      <c r="I229" s="41"/>
      <c r="J229" s="41"/>
      <c r="U229" s="36"/>
      <c r="V229" s="36"/>
      <c r="W229" s="36"/>
      <c r="X229" s="36"/>
      <c r="Y229" s="36"/>
      <c r="Z229" s="36"/>
      <c r="AA229" s="41"/>
      <c r="AB229" s="41"/>
      <c r="AC229" s="41"/>
      <c r="AD229" s="41"/>
      <c r="AE229" s="41"/>
    </row>
    <row r="230" spans="1:31" ht="15" customHeight="1" x14ac:dyDescent="0.2">
      <c r="A230" s="35" t="s">
        <v>904</v>
      </c>
      <c r="B230" s="46"/>
      <c r="C230" s="46"/>
      <c r="U230" s="36"/>
      <c r="V230" s="36"/>
      <c r="W230" s="36"/>
      <c r="X230" s="36"/>
      <c r="Y230" s="36"/>
      <c r="Z230" s="36"/>
      <c r="AA230" s="41"/>
      <c r="AB230" s="41"/>
      <c r="AC230" s="41"/>
      <c r="AD230" s="41"/>
      <c r="AE230" s="41"/>
    </row>
    <row r="231" spans="1:31" ht="15" customHeight="1" x14ac:dyDescent="0.2">
      <c r="A231" s="1" t="s">
        <v>905</v>
      </c>
      <c r="B231" s="15"/>
      <c r="U231" s="36"/>
      <c r="V231" s="36"/>
      <c r="W231" s="36"/>
      <c r="X231" s="36"/>
      <c r="Y231" s="36"/>
      <c r="Z231" s="36"/>
      <c r="AA231" s="41"/>
      <c r="AB231" s="41"/>
      <c r="AC231" s="41"/>
      <c r="AD231" s="41"/>
      <c r="AE231" s="41"/>
    </row>
    <row r="232" spans="1:31" ht="15" customHeight="1" x14ac:dyDescent="0.2">
      <c r="B232" s="47"/>
      <c r="C232" s="25"/>
      <c r="D232" s="25"/>
      <c r="E232" s="25"/>
      <c r="F232" s="60"/>
      <c r="G232" s="63" t="s">
        <v>2</v>
      </c>
      <c r="H232" s="66"/>
      <c r="I232" s="82"/>
      <c r="J232" s="63" t="s">
        <v>3</v>
      </c>
      <c r="K232" s="64"/>
      <c r="U232" s="36"/>
      <c r="V232" s="36"/>
      <c r="W232" s="36"/>
      <c r="X232" s="36"/>
      <c r="Y232" s="36"/>
      <c r="Z232" s="36"/>
      <c r="AA232" s="41"/>
      <c r="AB232" s="41"/>
      <c r="AC232" s="41"/>
      <c r="AD232" s="41"/>
      <c r="AE232" s="41"/>
    </row>
    <row r="233" spans="1:31" ht="19" x14ac:dyDescent="0.2">
      <c r="B233" s="58"/>
      <c r="F233" s="73" t="s">
        <v>4</v>
      </c>
      <c r="G233" s="73" t="s">
        <v>171</v>
      </c>
      <c r="H233" s="78" t="s">
        <v>173</v>
      </c>
      <c r="I233" s="81" t="s">
        <v>4</v>
      </c>
      <c r="J233" s="73" t="s">
        <v>171</v>
      </c>
      <c r="K233" s="73" t="s">
        <v>173</v>
      </c>
      <c r="U233" s="36"/>
      <c r="V233" s="36"/>
      <c r="W233" s="36"/>
      <c r="X233" s="36"/>
      <c r="Y233" s="36"/>
      <c r="Z233" s="36"/>
      <c r="AA233" s="41"/>
      <c r="AB233" s="41"/>
      <c r="AC233" s="41"/>
      <c r="AD233" s="41"/>
      <c r="AE233" s="41"/>
    </row>
    <row r="234" spans="1:31" ht="15" customHeight="1" x14ac:dyDescent="0.2">
      <c r="B234" s="27"/>
      <c r="C234" s="68"/>
      <c r="D234" s="68"/>
      <c r="E234" s="28"/>
      <c r="F234" s="29"/>
      <c r="G234" s="29"/>
      <c r="H234" s="49"/>
      <c r="I234" s="83">
        <f>$F$213</f>
        <v>482</v>
      </c>
      <c r="J234" s="2">
        <f>$G$213</f>
        <v>266</v>
      </c>
      <c r="K234" s="2">
        <f>$H$213</f>
        <v>216</v>
      </c>
      <c r="L234" s="69"/>
      <c r="U234" s="36"/>
      <c r="V234" s="36"/>
      <c r="W234" s="36"/>
      <c r="X234" s="36"/>
      <c r="Y234" s="36"/>
      <c r="Z234" s="36"/>
      <c r="AA234" s="41"/>
      <c r="AB234" s="41"/>
      <c r="AC234" s="41"/>
      <c r="AD234" s="41"/>
      <c r="AE234" s="41"/>
    </row>
    <row r="235" spans="1:31" ht="15" customHeight="1" x14ac:dyDescent="0.2">
      <c r="B235" s="26" t="s">
        <v>153</v>
      </c>
      <c r="C235" s="15"/>
      <c r="D235" s="15"/>
      <c r="F235" s="8">
        <v>111</v>
      </c>
      <c r="G235" s="8">
        <v>62</v>
      </c>
      <c r="H235" s="50">
        <v>49</v>
      </c>
      <c r="I235" s="106">
        <f>F235/I$234*100</f>
        <v>23.029045643153527</v>
      </c>
      <c r="J235" s="3">
        <f t="shared" ref="J235:K239" si="59">G235/J$234*100</f>
        <v>23.308270676691727</v>
      </c>
      <c r="K235" s="17">
        <f t="shared" si="59"/>
        <v>22.685185185185187</v>
      </c>
      <c r="L235" s="10"/>
      <c r="U235" s="36"/>
      <c r="V235" s="36"/>
      <c r="W235" s="36"/>
      <c r="X235" s="36"/>
      <c r="Y235" s="36"/>
      <c r="Z235" s="36"/>
      <c r="AA235" s="41"/>
      <c r="AB235" s="41"/>
      <c r="AC235" s="41"/>
      <c r="AD235" s="41"/>
      <c r="AE235" s="41"/>
    </row>
    <row r="236" spans="1:31" ht="15" customHeight="1" x14ac:dyDescent="0.2">
      <c r="B236" s="26" t="s">
        <v>146</v>
      </c>
      <c r="C236" s="15"/>
      <c r="D236" s="15"/>
      <c r="F236" s="8">
        <v>67</v>
      </c>
      <c r="G236" s="8">
        <v>46</v>
      </c>
      <c r="H236" s="50">
        <v>21</v>
      </c>
      <c r="I236" s="106">
        <f t="shared" ref="I236:I239" si="60">F236/I$234*100</f>
        <v>13.900414937759336</v>
      </c>
      <c r="J236" s="4">
        <f t="shared" si="59"/>
        <v>17.293233082706767</v>
      </c>
      <c r="K236" s="17">
        <f t="shared" si="59"/>
        <v>9.7222222222222232</v>
      </c>
      <c r="L236" s="10"/>
      <c r="U236" s="36"/>
      <c r="V236" s="36"/>
      <c r="W236" s="36"/>
      <c r="X236" s="36"/>
      <c r="Y236" s="36"/>
      <c r="Z236" s="36"/>
      <c r="AA236" s="41"/>
      <c r="AB236" s="41"/>
      <c r="AC236" s="41"/>
      <c r="AD236" s="41"/>
      <c r="AE236" s="41"/>
    </row>
    <row r="237" spans="1:31" ht="15" customHeight="1" x14ac:dyDescent="0.2">
      <c r="B237" s="26" t="s">
        <v>607</v>
      </c>
      <c r="C237" s="15"/>
      <c r="D237" s="15"/>
      <c r="F237" s="8">
        <v>113</v>
      </c>
      <c r="G237" s="8">
        <v>59</v>
      </c>
      <c r="H237" s="50">
        <v>54</v>
      </c>
      <c r="I237" s="106">
        <f t="shared" si="60"/>
        <v>23.443983402489625</v>
      </c>
      <c r="J237" s="4">
        <f t="shared" si="59"/>
        <v>22.180451127819548</v>
      </c>
      <c r="K237" s="17">
        <f t="shared" si="59"/>
        <v>25</v>
      </c>
      <c r="L237" s="10"/>
      <c r="U237" s="36"/>
      <c r="V237" s="36"/>
      <c r="W237" s="36"/>
      <c r="X237" s="36"/>
      <c r="Y237" s="36"/>
      <c r="Z237" s="36"/>
      <c r="AA237" s="41"/>
      <c r="AB237" s="41"/>
      <c r="AC237" s="41"/>
      <c r="AD237" s="41"/>
      <c r="AE237" s="41"/>
    </row>
    <row r="238" spans="1:31" ht="15" customHeight="1" x14ac:dyDescent="0.2">
      <c r="B238" s="26" t="s">
        <v>211</v>
      </c>
      <c r="C238" s="15"/>
      <c r="D238" s="15"/>
      <c r="F238" s="8">
        <v>91</v>
      </c>
      <c r="G238" s="8">
        <v>48</v>
      </c>
      <c r="H238" s="50">
        <v>43</v>
      </c>
      <c r="I238" s="106">
        <f t="shared" si="60"/>
        <v>18.879668049792532</v>
      </c>
      <c r="J238" s="4">
        <f t="shared" si="59"/>
        <v>18.045112781954884</v>
      </c>
      <c r="K238" s="17">
        <f t="shared" si="59"/>
        <v>19.907407407407408</v>
      </c>
      <c r="L238" s="10"/>
      <c r="U238" s="36"/>
      <c r="V238" s="36"/>
      <c r="W238" s="36"/>
      <c r="X238" s="36"/>
      <c r="Y238" s="36"/>
      <c r="Z238" s="36"/>
      <c r="AA238" s="41"/>
      <c r="AB238" s="41"/>
      <c r="AC238" s="41"/>
      <c r="AD238" s="41"/>
      <c r="AE238" s="41"/>
    </row>
    <row r="239" spans="1:31" ht="15" customHeight="1" x14ac:dyDescent="0.2">
      <c r="B239" s="27" t="s">
        <v>128</v>
      </c>
      <c r="C239" s="68"/>
      <c r="D239" s="68"/>
      <c r="E239" s="28"/>
      <c r="F239" s="9">
        <v>100</v>
      </c>
      <c r="G239" s="9">
        <v>51</v>
      </c>
      <c r="H239" s="55">
        <v>49</v>
      </c>
      <c r="I239" s="396">
        <f t="shared" si="60"/>
        <v>20.74688796680498</v>
      </c>
      <c r="J239" s="5">
        <f t="shared" si="59"/>
        <v>19.172932330827066</v>
      </c>
      <c r="K239" s="19">
        <f t="shared" si="59"/>
        <v>22.685185185185187</v>
      </c>
      <c r="L239" s="16"/>
      <c r="U239" s="36"/>
      <c r="V239" s="36"/>
      <c r="W239" s="36"/>
      <c r="X239" s="36"/>
      <c r="Y239" s="36"/>
      <c r="Z239" s="36"/>
      <c r="AA239" s="41"/>
      <c r="AB239" s="41"/>
      <c r="AC239" s="41"/>
      <c r="AD239" s="41"/>
      <c r="AE239" s="41"/>
    </row>
    <row r="240" spans="1:31" ht="15" customHeight="1" x14ac:dyDescent="0.2">
      <c r="B240" s="30" t="s">
        <v>1</v>
      </c>
      <c r="C240" s="59"/>
      <c r="D240" s="59"/>
      <c r="E240" s="21"/>
      <c r="F240" s="31">
        <f>SUM(F235:F239)</f>
        <v>482</v>
      </c>
      <c r="G240" s="31">
        <f>SUM(G235:G239)</f>
        <v>266</v>
      </c>
      <c r="H240" s="51">
        <f>SUM(H235:H239)</f>
        <v>216</v>
      </c>
      <c r="I240" s="86">
        <f>IF(SUM(I235:I239)&gt;100,"－",SUM(I235:I239))</f>
        <v>99.999999999999986</v>
      </c>
      <c r="J240" s="6">
        <f>IF(SUM(J235:J239)&gt;100,"－",SUM(J235:J239))</f>
        <v>100</v>
      </c>
      <c r="K240" s="6">
        <f>IF(SUM(K235:K239)&gt;100,"－",SUM(K235:K239))</f>
        <v>100.00000000000001</v>
      </c>
      <c r="L240" s="16"/>
      <c r="U240" s="36"/>
      <c r="V240" s="36"/>
      <c r="W240" s="36"/>
      <c r="X240" s="36"/>
      <c r="Y240" s="36"/>
      <c r="Z240" s="36"/>
      <c r="AA240" s="41"/>
      <c r="AB240" s="41"/>
      <c r="AC240" s="41"/>
      <c r="AD240" s="41"/>
      <c r="AE240" s="41"/>
    </row>
    <row r="241" spans="1:31" ht="15" customHeight="1" x14ac:dyDescent="0.2">
      <c r="B241" s="30" t="s">
        <v>634</v>
      </c>
      <c r="C241" s="59"/>
      <c r="D241" s="21"/>
      <c r="E241" s="22"/>
      <c r="F241" s="33">
        <v>46.256581462364359</v>
      </c>
      <c r="G241" s="54">
        <v>43.991691613129127</v>
      </c>
      <c r="H241" s="54">
        <v>49.172457615571382</v>
      </c>
      <c r="I241" s="37"/>
      <c r="U241" s="36"/>
      <c r="V241" s="36"/>
      <c r="W241" s="36"/>
      <c r="X241" s="36"/>
      <c r="Y241" s="36"/>
      <c r="Z241" s="36"/>
      <c r="AA241" s="41"/>
      <c r="AB241" s="41"/>
      <c r="AC241" s="41"/>
      <c r="AD241" s="41"/>
      <c r="AE241" s="41"/>
    </row>
    <row r="242" spans="1:31" ht="15" customHeight="1" x14ac:dyDescent="0.2">
      <c r="B242" s="30" t="s">
        <v>604</v>
      </c>
      <c r="C242" s="59"/>
      <c r="D242" s="21"/>
      <c r="E242" s="22"/>
      <c r="F242" s="33">
        <v>65.203004127760835</v>
      </c>
      <c r="G242" s="54">
        <v>61.818390175312175</v>
      </c>
      <c r="H242" s="54">
        <v>69.591528998308647</v>
      </c>
      <c r="I242" s="37"/>
      <c r="U242" s="36"/>
      <c r="V242" s="36"/>
      <c r="W242" s="36"/>
      <c r="X242" s="36"/>
      <c r="Y242" s="36"/>
      <c r="Z242" s="36"/>
      <c r="AA242" s="41"/>
      <c r="AB242" s="41"/>
      <c r="AC242" s="41"/>
      <c r="AD242" s="41"/>
      <c r="AE242" s="41"/>
    </row>
    <row r="243" spans="1:31" ht="15" customHeight="1" x14ac:dyDescent="0.2">
      <c r="B243" s="45"/>
      <c r="C243" s="36"/>
      <c r="D243" s="36"/>
      <c r="E243" s="36"/>
      <c r="F243" s="41"/>
      <c r="G243" s="41"/>
      <c r="H243" s="41"/>
      <c r="I243" s="41"/>
      <c r="J243" s="41"/>
      <c r="U243" s="36"/>
      <c r="V243" s="36"/>
      <c r="W243" s="36"/>
      <c r="X243" s="36"/>
      <c r="Y243" s="36"/>
      <c r="Z243" s="36"/>
      <c r="AA243" s="41"/>
      <c r="AB243" s="41"/>
      <c r="AC243" s="41"/>
      <c r="AD243" s="41"/>
      <c r="AE243" s="41"/>
    </row>
    <row r="244" spans="1:31" ht="15" customHeight="1" x14ac:dyDescent="0.2">
      <c r="A244" s="35" t="s">
        <v>904</v>
      </c>
      <c r="B244" s="46"/>
      <c r="C244" s="46"/>
      <c r="U244" s="36"/>
      <c r="V244" s="36"/>
      <c r="W244" s="36"/>
      <c r="X244" s="36"/>
      <c r="Y244" s="36"/>
      <c r="Z244" s="36"/>
      <c r="AA244" s="41"/>
      <c r="AB244" s="41"/>
      <c r="AC244" s="41"/>
      <c r="AD244" s="41"/>
      <c r="AE244" s="41"/>
    </row>
    <row r="245" spans="1:31" ht="15" customHeight="1" x14ac:dyDescent="0.2">
      <c r="A245" s="1" t="s">
        <v>906</v>
      </c>
      <c r="B245" s="15"/>
      <c r="U245" s="36"/>
      <c r="V245" s="36"/>
      <c r="W245" s="36"/>
      <c r="X245" s="36"/>
      <c r="Y245" s="36"/>
      <c r="Z245" s="36"/>
      <c r="AA245" s="41"/>
      <c r="AB245" s="41"/>
      <c r="AC245" s="41"/>
      <c r="AD245" s="41"/>
      <c r="AE245" s="41"/>
    </row>
    <row r="246" spans="1:31" ht="15" customHeight="1" x14ac:dyDescent="0.2">
      <c r="B246" s="47"/>
      <c r="C246" s="25"/>
      <c r="D246" s="25"/>
      <c r="E246" s="25"/>
      <c r="F246" s="60"/>
      <c r="G246" s="63" t="s">
        <v>2</v>
      </c>
      <c r="H246" s="66"/>
      <c r="I246" s="82"/>
      <c r="J246" s="63" t="s">
        <v>3</v>
      </c>
      <c r="K246" s="64"/>
      <c r="U246" s="36"/>
      <c r="V246" s="36"/>
      <c r="W246" s="36"/>
      <c r="X246" s="36"/>
      <c r="Y246" s="36"/>
      <c r="Z246" s="36"/>
      <c r="AA246" s="41"/>
      <c r="AB246" s="41"/>
      <c r="AC246" s="41"/>
      <c r="AD246" s="41"/>
      <c r="AE246" s="41"/>
    </row>
    <row r="247" spans="1:31" ht="19" x14ac:dyDescent="0.2">
      <c r="B247" s="58"/>
      <c r="F247" s="73" t="s">
        <v>4</v>
      </c>
      <c r="G247" s="73" t="s">
        <v>171</v>
      </c>
      <c r="H247" s="78" t="s">
        <v>173</v>
      </c>
      <c r="I247" s="81" t="s">
        <v>4</v>
      </c>
      <c r="J247" s="73" t="s">
        <v>171</v>
      </c>
      <c r="K247" s="73" t="s">
        <v>173</v>
      </c>
      <c r="U247" s="36"/>
      <c r="V247" s="36"/>
      <c r="W247" s="36"/>
      <c r="X247" s="36"/>
      <c r="Y247" s="36"/>
      <c r="Z247" s="36"/>
      <c r="AA247" s="41"/>
      <c r="AB247" s="41"/>
      <c r="AC247" s="41"/>
      <c r="AD247" s="41"/>
      <c r="AE247" s="41"/>
    </row>
    <row r="248" spans="1:31" ht="15" customHeight="1" x14ac:dyDescent="0.2">
      <c r="B248" s="27"/>
      <c r="C248" s="68"/>
      <c r="D248" s="68"/>
      <c r="E248" s="28"/>
      <c r="F248" s="29"/>
      <c r="G248" s="29"/>
      <c r="H248" s="49"/>
      <c r="I248" s="83">
        <f>$F$213</f>
        <v>482</v>
      </c>
      <c r="J248" s="2">
        <f>$G$213</f>
        <v>266</v>
      </c>
      <c r="K248" s="2">
        <f>$H$213</f>
        <v>216</v>
      </c>
      <c r="L248" s="69"/>
      <c r="U248" s="36"/>
      <c r="V248" s="36"/>
      <c r="W248" s="36"/>
      <c r="X248" s="36"/>
      <c r="Y248" s="36"/>
      <c r="Z248" s="36"/>
      <c r="AA248" s="41"/>
      <c r="AB248" s="41"/>
      <c r="AC248" s="41"/>
      <c r="AD248" s="41"/>
      <c r="AE248" s="41"/>
    </row>
    <row r="249" spans="1:31" ht="15" customHeight="1" x14ac:dyDescent="0.2">
      <c r="B249" s="26" t="s">
        <v>571</v>
      </c>
      <c r="C249" s="15"/>
      <c r="D249" s="15"/>
      <c r="F249" s="8">
        <v>111</v>
      </c>
      <c r="G249" s="8">
        <v>62</v>
      </c>
      <c r="H249" s="50">
        <v>49</v>
      </c>
      <c r="I249" s="85">
        <f>F249/I$248*100</f>
        <v>23.029045643153527</v>
      </c>
      <c r="J249" s="4">
        <f t="shared" ref="J249:K254" si="61">G249/J$248*100</f>
        <v>23.308270676691727</v>
      </c>
      <c r="K249" s="4">
        <f t="shared" si="61"/>
        <v>22.685185185185187</v>
      </c>
      <c r="L249" s="10"/>
      <c r="U249" s="36"/>
      <c r="V249" s="36"/>
      <c r="W249" s="36"/>
      <c r="X249" s="36"/>
      <c r="Y249" s="36"/>
      <c r="Z249" s="36"/>
      <c r="AA249" s="41"/>
      <c r="AB249" s="41"/>
      <c r="AC249" s="41"/>
      <c r="AD249" s="41"/>
      <c r="AE249" s="41"/>
    </row>
    <row r="250" spans="1:31" ht="15" customHeight="1" x14ac:dyDescent="0.2">
      <c r="B250" s="26" t="s">
        <v>457</v>
      </c>
      <c r="C250" s="15"/>
      <c r="D250" s="15"/>
      <c r="F250" s="8">
        <v>159</v>
      </c>
      <c r="G250" s="8">
        <v>83</v>
      </c>
      <c r="H250" s="50">
        <v>76</v>
      </c>
      <c r="I250" s="85">
        <f t="shared" ref="I250:I254" si="62">F250/I$248*100</f>
        <v>32.987551867219914</v>
      </c>
      <c r="J250" s="4">
        <f t="shared" si="61"/>
        <v>31.203007518796994</v>
      </c>
      <c r="K250" s="4">
        <f t="shared" si="61"/>
        <v>35.185185185185183</v>
      </c>
      <c r="L250" s="10"/>
      <c r="U250" s="36"/>
      <c r="V250" s="36"/>
      <c r="W250" s="36"/>
      <c r="X250" s="36"/>
      <c r="Y250" s="36"/>
      <c r="Z250" s="36"/>
      <c r="AA250" s="41"/>
      <c r="AB250" s="41"/>
      <c r="AC250" s="41"/>
      <c r="AD250" s="41"/>
      <c r="AE250" s="41"/>
    </row>
    <row r="251" spans="1:31" ht="15" customHeight="1" x14ac:dyDescent="0.2">
      <c r="B251" s="26" t="s">
        <v>458</v>
      </c>
      <c r="C251" s="15"/>
      <c r="D251" s="15"/>
      <c r="F251" s="8">
        <v>65</v>
      </c>
      <c r="G251" s="8">
        <v>37</v>
      </c>
      <c r="H251" s="50">
        <v>28</v>
      </c>
      <c r="I251" s="85">
        <f t="shared" si="62"/>
        <v>13.485477178423237</v>
      </c>
      <c r="J251" s="4">
        <f t="shared" si="61"/>
        <v>13.909774436090224</v>
      </c>
      <c r="K251" s="4">
        <f t="shared" si="61"/>
        <v>12.962962962962962</v>
      </c>
      <c r="L251" s="10"/>
      <c r="U251" s="36"/>
      <c r="V251" s="36"/>
      <c r="W251" s="36"/>
      <c r="X251" s="36"/>
      <c r="Y251" s="36"/>
      <c r="Z251" s="36"/>
      <c r="AA251" s="41"/>
      <c r="AB251" s="41"/>
      <c r="AC251" s="41"/>
      <c r="AD251" s="41"/>
      <c r="AE251" s="41"/>
    </row>
    <row r="252" spans="1:31" ht="15" customHeight="1" x14ac:dyDescent="0.2">
      <c r="B252" s="26" t="s">
        <v>487</v>
      </c>
      <c r="C252" s="15"/>
      <c r="D252" s="15"/>
      <c r="F252" s="8">
        <v>50</v>
      </c>
      <c r="G252" s="8">
        <v>29</v>
      </c>
      <c r="H252" s="50">
        <v>21</v>
      </c>
      <c r="I252" s="85">
        <f t="shared" si="62"/>
        <v>10.37344398340249</v>
      </c>
      <c r="J252" s="4">
        <f t="shared" si="61"/>
        <v>10.902255639097744</v>
      </c>
      <c r="K252" s="4">
        <f t="shared" si="61"/>
        <v>9.7222222222222232</v>
      </c>
      <c r="L252" s="10"/>
      <c r="U252" s="36"/>
      <c r="V252" s="36"/>
      <c r="W252" s="36"/>
      <c r="X252" s="36"/>
      <c r="Y252" s="36"/>
      <c r="Z252" s="36"/>
      <c r="AA252" s="41"/>
      <c r="AB252" s="41"/>
      <c r="AC252" s="41"/>
      <c r="AD252" s="41"/>
      <c r="AE252" s="41"/>
    </row>
    <row r="253" spans="1:31" ht="15" customHeight="1" x14ac:dyDescent="0.2">
      <c r="B253" s="26" t="s">
        <v>488</v>
      </c>
      <c r="C253" s="15"/>
      <c r="D253" s="15"/>
      <c r="F253" s="8">
        <v>38</v>
      </c>
      <c r="G253" s="8">
        <v>20</v>
      </c>
      <c r="H253" s="50">
        <v>18</v>
      </c>
      <c r="I253" s="85">
        <f t="shared" si="62"/>
        <v>7.8838174273858916</v>
      </c>
      <c r="J253" s="4">
        <f t="shared" si="61"/>
        <v>7.518796992481203</v>
      </c>
      <c r="K253" s="4">
        <f t="shared" si="61"/>
        <v>8.3333333333333321</v>
      </c>
      <c r="L253" s="10"/>
      <c r="U253" s="36"/>
      <c r="V253" s="36"/>
      <c r="W253" s="36"/>
      <c r="X253" s="36"/>
      <c r="Y253" s="36"/>
      <c r="Z253" s="36"/>
      <c r="AA253" s="41"/>
      <c r="AB253" s="41"/>
      <c r="AC253" s="41"/>
      <c r="AD253" s="41"/>
      <c r="AE253" s="41"/>
    </row>
    <row r="254" spans="1:31" ht="15" customHeight="1" x14ac:dyDescent="0.2">
      <c r="B254" s="27" t="s">
        <v>128</v>
      </c>
      <c r="C254" s="68"/>
      <c r="D254" s="68"/>
      <c r="E254" s="28"/>
      <c r="F254" s="9">
        <v>59</v>
      </c>
      <c r="G254" s="9">
        <v>35</v>
      </c>
      <c r="H254" s="55">
        <v>24</v>
      </c>
      <c r="I254" s="87">
        <f t="shared" si="62"/>
        <v>12.240663900414937</v>
      </c>
      <c r="J254" s="5">
        <f t="shared" si="61"/>
        <v>13.157894736842104</v>
      </c>
      <c r="K254" s="5">
        <f t="shared" si="61"/>
        <v>11.111111111111111</v>
      </c>
      <c r="L254" s="16"/>
      <c r="U254" s="36"/>
      <c r="V254" s="36"/>
      <c r="W254" s="36"/>
      <c r="X254" s="36"/>
      <c r="Y254" s="36"/>
      <c r="Z254" s="36"/>
      <c r="AA254" s="41"/>
      <c r="AB254" s="41"/>
      <c r="AC254" s="41"/>
      <c r="AD254" s="41"/>
      <c r="AE254" s="41"/>
    </row>
    <row r="255" spans="1:31" ht="15" customHeight="1" x14ac:dyDescent="0.2">
      <c r="B255" s="30" t="s">
        <v>1</v>
      </c>
      <c r="C255" s="59"/>
      <c r="D255" s="59"/>
      <c r="E255" s="21"/>
      <c r="F255" s="31">
        <f>SUM(F249:F254)</f>
        <v>482</v>
      </c>
      <c r="G255" s="31">
        <f>SUM(G249:G254)</f>
        <v>266</v>
      </c>
      <c r="H255" s="51">
        <f>SUM(H249:H254)</f>
        <v>216</v>
      </c>
      <c r="I255" s="86">
        <f>IF(SUM(I249:I254)&gt;100,"－",SUM(I249:I254))</f>
        <v>100</v>
      </c>
      <c r="J255" s="6">
        <f>IF(SUM(J249:J254)&gt;100,"－",SUM(J249:J254))</f>
        <v>100</v>
      </c>
      <c r="K255" s="6">
        <f>IF(SUM(K249:K254)&gt;100,"－",SUM(K249:K254))</f>
        <v>100</v>
      </c>
      <c r="L255" s="16"/>
      <c r="U255" s="36"/>
      <c r="V255" s="36"/>
      <c r="W255" s="36"/>
      <c r="X255" s="36"/>
      <c r="Y255" s="36"/>
      <c r="Z255" s="36"/>
      <c r="AA255" s="41"/>
      <c r="AB255" s="41"/>
      <c r="AC255" s="41"/>
      <c r="AD255" s="41"/>
      <c r="AE255" s="41"/>
    </row>
    <row r="256" spans="1:31" ht="15" customHeight="1" x14ac:dyDescent="0.2">
      <c r="B256" s="30" t="s">
        <v>633</v>
      </c>
      <c r="C256" s="59"/>
      <c r="D256" s="21"/>
      <c r="E256" s="22"/>
      <c r="F256" s="33">
        <v>1.7990543735224587</v>
      </c>
      <c r="G256" s="54">
        <v>1.7662337662337662</v>
      </c>
      <c r="H256" s="54">
        <v>1.8385416666666667</v>
      </c>
      <c r="I256" s="37"/>
      <c r="U256" s="36"/>
      <c r="V256" s="36"/>
      <c r="W256" s="36"/>
      <c r="X256" s="36"/>
      <c r="Y256" s="36"/>
      <c r="Z256" s="36"/>
      <c r="AA256" s="41"/>
      <c r="AB256" s="41"/>
      <c r="AC256" s="41"/>
      <c r="AD256" s="41"/>
      <c r="AE256" s="41"/>
    </row>
    <row r="257" spans="1:31" ht="15" customHeight="1" x14ac:dyDescent="0.2">
      <c r="B257" s="30" t="s">
        <v>395</v>
      </c>
      <c r="C257" s="59"/>
      <c r="D257" s="21"/>
      <c r="E257" s="22"/>
      <c r="F257" s="33">
        <v>2.4391025641025643</v>
      </c>
      <c r="G257" s="54">
        <v>2.4142011834319526</v>
      </c>
      <c r="H257" s="54">
        <v>2.4685314685314683</v>
      </c>
      <c r="I257" s="37"/>
      <c r="U257" s="36"/>
      <c r="V257" s="36"/>
      <c r="W257" s="36"/>
      <c r="X257" s="36"/>
      <c r="Y257" s="36"/>
      <c r="Z257" s="36"/>
      <c r="AA257" s="41"/>
      <c r="AB257" s="41"/>
      <c r="AC257" s="41"/>
      <c r="AD257" s="41"/>
      <c r="AE257" s="41"/>
    </row>
    <row r="258" spans="1:31" ht="15" customHeight="1" x14ac:dyDescent="0.2">
      <c r="B258" s="30" t="s">
        <v>97</v>
      </c>
      <c r="C258" s="59"/>
      <c r="D258" s="21"/>
      <c r="E258" s="22"/>
      <c r="F258" s="31">
        <v>22</v>
      </c>
      <c r="G258" s="31">
        <v>17</v>
      </c>
      <c r="H258" s="31">
        <v>22</v>
      </c>
      <c r="I258" s="71"/>
      <c r="U258" s="36"/>
      <c r="V258" s="36"/>
      <c r="W258" s="36"/>
      <c r="X258" s="36"/>
      <c r="Y258" s="36"/>
      <c r="Z258" s="36"/>
      <c r="AA258" s="41"/>
      <c r="AB258" s="41"/>
      <c r="AC258" s="41"/>
      <c r="AD258" s="41"/>
      <c r="AE258" s="41"/>
    </row>
    <row r="259" spans="1:31" ht="15" customHeight="1" x14ac:dyDescent="0.2">
      <c r="A259" s="23"/>
      <c r="B259" s="65" t="s">
        <v>122</v>
      </c>
      <c r="C259" s="65"/>
      <c r="E259" s="37"/>
      <c r="U259" s="36"/>
      <c r="V259" s="36"/>
      <c r="W259" s="36"/>
      <c r="X259" s="36"/>
      <c r="Y259" s="36"/>
      <c r="Z259" s="36"/>
      <c r="AA259" s="41"/>
      <c r="AB259" s="41"/>
      <c r="AC259" s="41"/>
      <c r="AD259" s="41"/>
      <c r="AE259" s="41"/>
    </row>
    <row r="260" spans="1:31" ht="15" customHeight="1" x14ac:dyDescent="0.2">
      <c r="B260" s="47"/>
      <c r="C260" s="25"/>
      <c r="D260" s="25"/>
      <c r="E260" s="25"/>
      <c r="F260" s="60"/>
      <c r="G260" s="63" t="s">
        <v>2</v>
      </c>
      <c r="H260" s="66"/>
      <c r="I260" s="82"/>
      <c r="J260" s="63" t="s">
        <v>3</v>
      </c>
      <c r="K260" s="64"/>
      <c r="U260" s="36"/>
      <c r="V260" s="36"/>
      <c r="W260" s="36"/>
      <c r="X260" s="36"/>
      <c r="Y260" s="36"/>
      <c r="Z260" s="36"/>
      <c r="AA260" s="41"/>
      <c r="AB260" s="41"/>
      <c r="AC260" s="41"/>
      <c r="AD260" s="41"/>
      <c r="AE260" s="41"/>
    </row>
    <row r="261" spans="1:31" ht="19" x14ac:dyDescent="0.2">
      <c r="B261" s="58"/>
      <c r="F261" s="73" t="s">
        <v>4</v>
      </c>
      <c r="G261" s="73" t="s">
        <v>171</v>
      </c>
      <c r="H261" s="78" t="s">
        <v>173</v>
      </c>
      <c r="I261" s="81" t="s">
        <v>4</v>
      </c>
      <c r="J261" s="73" t="s">
        <v>171</v>
      </c>
      <c r="K261" s="73" t="s">
        <v>173</v>
      </c>
      <c r="U261" s="36"/>
      <c r="V261" s="36"/>
      <c r="W261" s="36"/>
      <c r="X261" s="36"/>
      <c r="Y261" s="36"/>
      <c r="Z261" s="36"/>
      <c r="AA261" s="41"/>
      <c r="AB261" s="41"/>
      <c r="AC261" s="41"/>
      <c r="AD261" s="41"/>
      <c r="AE261" s="41"/>
    </row>
    <row r="262" spans="1:31" ht="15" customHeight="1" x14ac:dyDescent="0.2">
      <c r="B262" s="27"/>
      <c r="C262" s="68"/>
      <c r="D262" s="68"/>
      <c r="E262" s="28"/>
      <c r="F262" s="29"/>
      <c r="G262" s="29"/>
      <c r="H262" s="49"/>
      <c r="I262" s="83">
        <f>$F$213</f>
        <v>482</v>
      </c>
      <c r="J262" s="2">
        <f>$G$213</f>
        <v>266</v>
      </c>
      <c r="K262" s="2">
        <f>$H$213</f>
        <v>216</v>
      </c>
      <c r="L262" s="69"/>
      <c r="U262" s="36"/>
      <c r="V262" s="36"/>
      <c r="W262" s="36"/>
      <c r="X262" s="36"/>
      <c r="Y262" s="36"/>
      <c r="Z262" s="36"/>
      <c r="AA262" s="41"/>
      <c r="AB262" s="41"/>
      <c r="AC262" s="41"/>
      <c r="AD262" s="41"/>
      <c r="AE262" s="41"/>
    </row>
    <row r="263" spans="1:31" ht="15" customHeight="1" x14ac:dyDescent="0.2">
      <c r="B263" s="26" t="s">
        <v>571</v>
      </c>
      <c r="C263" s="15"/>
      <c r="D263" s="15"/>
      <c r="F263" s="8">
        <v>111</v>
      </c>
      <c r="G263" s="8">
        <v>62</v>
      </c>
      <c r="H263" s="50">
        <v>49</v>
      </c>
      <c r="I263" s="85">
        <f>F263/I$262*100</f>
        <v>23.029045643153527</v>
      </c>
      <c r="J263" s="4">
        <f t="shared" ref="J263:K268" si="63">G263/J$262*100</f>
        <v>23.308270676691727</v>
      </c>
      <c r="K263" s="4">
        <f t="shared" si="63"/>
        <v>22.685185185185187</v>
      </c>
      <c r="L263" s="10"/>
      <c r="U263" s="36"/>
      <c r="V263" s="36"/>
      <c r="W263" s="36"/>
      <c r="X263" s="36"/>
      <c r="Y263" s="36"/>
      <c r="Z263" s="36"/>
      <c r="AA263" s="41"/>
      <c r="AB263" s="41"/>
      <c r="AC263" s="41"/>
      <c r="AD263" s="41"/>
      <c r="AE263" s="41"/>
    </row>
    <row r="264" spans="1:31" ht="15" customHeight="1" x14ac:dyDescent="0.2">
      <c r="B264" s="26" t="s">
        <v>464</v>
      </c>
      <c r="C264" s="15"/>
      <c r="D264" s="15"/>
      <c r="F264" s="8">
        <v>77</v>
      </c>
      <c r="G264" s="8">
        <v>32</v>
      </c>
      <c r="H264" s="50">
        <v>45</v>
      </c>
      <c r="I264" s="85">
        <f t="shared" ref="I264:I268" si="64">F264/I$262*100</f>
        <v>15.975103734439832</v>
      </c>
      <c r="J264" s="4">
        <f t="shared" si="63"/>
        <v>12.030075187969924</v>
      </c>
      <c r="K264" s="4">
        <f t="shared" si="63"/>
        <v>20.833333333333336</v>
      </c>
      <c r="L264" s="10"/>
      <c r="U264" s="36"/>
      <c r="V264" s="36"/>
      <c r="W264" s="36"/>
      <c r="X264" s="36"/>
      <c r="Y264" s="36"/>
      <c r="Z264" s="36"/>
      <c r="AA264" s="41"/>
      <c r="AB264" s="41"/>
      <c r="AC264" s="41"/>
      <c r="AD264" s="41"/>
      <c r="AE264" s="41"/>
    </row>
    <row r="265" spans="1:31" ht="15" customHeight="1" x14ac:dyDescent="0.2">
      <c r="B265" s="26" t="s">
        <v>475</v>
      </c>
      <c r="C265" s="15"/>
      <c r="D265" s="15"/>
      <c r="F265" s="8">
        <v>59</v>
      </c>
      <c r="G265" s="8">
        <v>34</v>
      </c>
      <c r="H265" s="50">
        <v>25</v>
      </c>
      <c r="I265" s="85">
        <f t="shared" si="64"/>
        <v>12.240663900414937</v>
      </c>
      <c r="J265" s="4">
        <f t="shared" si="63"/>
        <v>12.781954887218044</v>
      </c>
      <c r="K265" s="4">
        <f t="shared" si="63"/>
        <v>11.574074074074074</v>
      </c>
      <c r="L265" s="10"/>
      <c r="U265" s="36"/>
      <c r="V265" s="36"/>
      <c r="W265" s="36"/>
      <c r="X265" s="36"/>
      <c r="Y265" s="36"/>
      <c r="Z265" s="36"/>
      <c r="AA265" s="41"/>
      <c r="AB265" s="41"/>
      <c r="AC265" s="41"/>
      <c r="AD265" s="41"/>
      <c r="AE265" s="41"/>
    </row>
    <row r="266" spans="1:31" ht="15" customHeight="1" x14ac:dyDescent="0.2">
      <c r="B266" s="26" t="s">
        <v>489</v>
      </c>
      <c r="C266" s="15"/>
      <c r="D266" s="15"/>
      <c r="F266" s="8">
        <v>85</v>
      </c>
      <c r="G266" s="8">
        <v>47</v>
      </c>
      <c r="H266" s="50">
        <v>38</v>
      </c>
      <c r="I266" s="85">
        <f t="shared" si="64"/>
        <v>17.634854771784234</v>
      </c>
      <c r="J266" s="4">
        <f t="shared" si="63"/>
        <v>17.669172932330827</v>
      </c>
      <c r="K266" s="4">
        <f t="shared" si="63"/>
        <v>17.592592592592592</v>
      </c>
      <c r="L266" s="10"/>
      <c r="U266" s="36"/>
      <c r="V266" s="36"/>
      <c r="W266" s="36"/>
      <c r="X266" s="36"/>
      <c r="Y266" s="36"/>
      <c r="Z266" s="36"/>
      <c r="AA266" s="41"/>
      <c r="AB266" s="41"/>
      <c r="AC266" s="41"/>
      <c r="AD266" s="41"/>
      <c r="AE266" s="41"/>
    </row>
    <row r="267" spans="1:31" ht="15" customHeight="1" x14ac:dyDescent="0.2">
      <c r="B267" s="26" t="s">
        <v>488</v>
      </c>
      <c r="C267" s="15"/>
      <c r="D267" s="15"/>
      <c r="F267" s="8">
        <v>88</v>
      </c>
      <c r="G267" s="8">
        <v>54</v>
      </c>
      <c r="H267" s="50">
        <v>34</v>
      </c>
      <c r="I267" s="85">
        <f t="shared" si="64"/>
        <v>18.257261410788381</v>
      </c>
      <c r="J267" s="4">
        <f t="shared" si="63"/>
        <v>20.300751879699249</v>
      </c>
      <c r="K267" s="4">
        <f t="shared" si="63"/>
        <v>15.74074074074074</v>
      </c>
      <c r="L267" s="10"/>
      <c r="U267" s="36"/>
      <c r="V267" s="36"/>
      <c r="W267" s="36"/>
      <c r="X267" s="36"/>
      <c r="Y267" s="36"/>
      <c r="Z267" s="36"/>
      <c r="AA267" s="41"/>
      <c r="AB267" s="41"/>
      <c r="AC267" s="41"/>
      <c r="AD267" s="41"/>
      <c r="AE267" s="41"/>
    </row>
    <row r="268" spans="1:31" ht="15" customHeight="1" x14ac:dyDescent="0.2">
      <c r="B268" s="27" t="s">
        <v>128</v>
      </c>
      <c r="C268" s="68"/>
      <c r="D268" s="68"/>
      <c r="E268" s="28"/>
      <c r="F268" s="9">
        <v>62</v>
      </c>
      <c r="G268" s="9">
        <v>37</v>
      </c>
      <c r="H268" s="55">
        <v>25</v>
      </c>
      <c r="I268" s="87">
        <f t="shared" si="64"/>
        <v>12.863070539419086</v>
      </c>
      <c r="J268" s="5">
        <f t="shared" si="63"/>
        <v>13.909774436090224</v>
      </c>
      <c r="K268" s="5">
        <f t="shared" si="63"/>
        <v>11.574074074074074</v>
      </c>
      <c r="L268" s="16"/>
      <c r="U268" s="36"/>
      <c r="V268" s="36"/>
      <c r="W268" s="36"/>
      <c r="X268" s="36"/>
      <c r="Y268" s="36"/>
      <c r="Z268" s="36"/>
      <c r="AA268" s="41"/>
      <c r="AB268" s="41"/>
      <c r="AC268" s="41"/>
      <c r="AD268" s="41"/>
      <c r="AE268" s="41"/>
    </row>
    <row r="269" spans="1:31" ht="15" customHeight="1" x14ac:dyDescent="0.2">
      <c r="B269" s="30" t="s">
        <v>1</v>
      </c>
      <c r="C269" s="59"/>
      <c r="D269" s="59"/>
      <c r="E269" s="21"/>
      <c r="F269" s="31">
        <f>SUM(F263:F268)</f>
        <v>482</v>
      </c>
      <c r="G269" s="31">
        <f>SUM(G263:G268)</f>
        <v>266</v>
      </c>
      <c r="H269" s="51">
        <f>SUM(H263:H268)</f>
        <v>216</v>
      </c>
      <c r="I269" s="86">
        <f>IF(SUM(I263:I268)&gt;100,"－",SUM(I263:I268))</f>
        <v>100</v>
      </c>
      <c r="J269" s="6">
        <f>IF(SUM(J263:J268)&gt;100,"－",SUM(J263:J268))</f>
        <v>100</v>
      </c>
      <c r="K269" s="6">
        <f>IF(SUM(K263:K268)&gt;100,"－",SUM(K263:K268))</f>
        <v>100</v>
      </c>
      <c r="L269" s="16"/>
      <c r="U269" s="36"/>
      <c r="V269" s="36"/>
      <c r="W269" s="36"/>
      <c r="X269" s="36"/>
      <c r="Y269" s="36"/>
      <c r="Z269" s="36"/>
      <c r="AA269" s="41"/>
      <c r="AB269" s="41"/>
      <c r="AC269" s="41"/>
      <c r="AD269" s="41"/>
      <c r="AE269" s="41"/>
    </row>
    <row r="270" spans="1:31" ht="15" customHeight="1" x14ac:dyDescent="0.2">
      <c r="B270" s="30" t="s">
        <v>633</v>
      </c>
      <c r="C270" s="59"/>
      <c r="D270" s="21"/>
      <c r="E270" s="22"/>
      <c r="F270" s="33">
        <v>3.4718808973569484</v>
      </c>
      <c r="G270" s="54">
        <v>3.7384436602138411</v>
      </c>
      <c r="H270" s="54">
        <v>3.1522847052405725</v>
      </c>
      <c r="I270" s="37"/>
      <c r="U270" s="36"/>
      <c r="V270" s="36"/>
      <c r="W270" s="36"/>
      <c r="X270" s="36"/>
      <c r="Y270" s="36"/>
      <c r="Z270" s="36"/>
      <c r="AA270" s="41"/>
      <c r="AB270" s="41"/>
      <c r="AC270" s="41"/>
      <c r="AD270" s="41"/>
      <c r="AE270" s="41"/>
    </row>
    <row r="271" spans="1:31" ht="15" customHeight="1" x14ac:dyDescent="0.2">
      <c r="B271" s="30" t="s">
        <v>395</v>
      </c>
      <c r="C271" s="59"/>
      <c r="D271" s="21"/>
      <c r="E271" s="22"/>
      <c r="F271" s="33">
        <v>4.7190614138832307</v>
      </c>
      <c r="G271" s="54">
        <v>5.1263688514309553</v>
      </c>
      <c r="H271" s="54">
        <v>4.240044920429221</v>
      </c>
      <c r="I271" s="37"/>
      <c r="U271" s="36"/>
      <c r="V271" s="36"/>
      <c r="W271" s="36"/>
      <c r="X271" s="36"/>
      <c r="Y271" s="36"/>
      <c r="Z271" s="36"/>
      <c r="AA271" s="41"/>
      <c r="AB271" s="41"/>
      <c r="AC271" s="41"/>
      <c r="AD271" s="41"/>
      <c r="AE271" s="41"/>
    </row>
    <row r="272" spans="1:31" ht="15" customHeight="1" x14ac:dyDescent="0.2">
      <c r="B272" s="30" t="s">
        <v>97</v>
      </c>
      <c r="C272" s="59"/>
      <c r="D272" s="21"/>
      <c r="E272" s="22"/>
      <c r="F272" s="54">
        <v>50</v>
      </c>
      <c r="G272" s="54">
        <v>31.818181818181817</v>
      </c>
      <c r="H272" s="54">
        <v>50</v>
      </c>
      <c r="I272" s="71"/>
      <c r="U272" s="36"/>
      <c r="V272" s="36"/>
      <c r="W272" s="36"/>
      <c r="X272" s="36"/>
      <c r="Y272" s="36"/>
      <c r="Z272" s="36"/>
      <c r="AA272" s="41"/>
      <c r="AB272" s="41"/>
      <c r="AC272" s="41"/>
      <c r="AD272" s="41"/>
      <c r="AE272" s="41"/>
    </row>
    <row r="273" spans="1:31" ht="15" customHeight="1" x14ac:dyDescent="0.2">
      <c r="B273" s="45"/>
      <c r="C273" s="36"/>
      <c r="D273" s="36"/>
      <c r="E273" s="36"/>
      <c r="F273" s="41"/>
      <c r="G273" s="41"/>
      <c r="H273" s="41"/>
      <c r="I273" s="41"/>
      <c r="J273" s="41"/>
      <c r="U273" s="36"/>
      <c r="V273" s="36"/>
      <c r="W273" s="36"/>
      <c r="X273" s="36"/>
      <c r="Y273" s="36"/>
      <c r="Z273" s="36"/>
      <c r="AA273" s="41"/>
      <c r="AB273" s="41"/>
      <c r="AC273" s="41"/>
      <c r="AD273" s="41"/>
      <c r="AE273" s="41"/>
    </row>
    <row r="274" spans="1:31" ht="15" customHeight="1" x14ac:dyDescent="0.2">
      <c r="A274" s="1" t="s">
        <v>907</v>
      </c>
      <c r="B274" s="15"/>
      <c r="U274" s="36"/>
      <c r="V274" s="36"/>
      <c r="W274" s="36"/>
      <c r="X274" s="36"/>
      <c r="Y274" s="36"/>
      <c r="Z274" s="36"/>
      <c r="AA274" s="41"/>
      <c r="AB274" s="41"/>
      <c r="AC274" s="41"/>
      <c r="AD274" s="41"/>
      <c r="AE274" s="41"/>
    </row>
    <row r="275" spans="1:31" ht="15" customHeight="1" x14ac:dyDescent="0.2">
      <c r="B275" s="47"/>
      <c r="C275" s="25"/>
      <c r="D275" s="25"/>
      <c r="E275" s="25"/>
      <c r="F275" s="60"/>
      <c r="G275" s="63" t="s">
        <v>2</v>
      </c>
      <c r="H275" s="66"/>
      <c r="I275" s="82"/>
      <c r="J275" s="63" t="s">
        <v>3</v>
      </c>
      <c r="K275" s="64"/>
      <c r="U275" s="36"/>
      <c r="V275" s="36"/>
      <c r="W275" s="36"/>
      <c r="X275" s="36"/>
      <c r="Y275" s="36"/>
      <c r="Z275" s="36"/>
      <c r="AA275" s="41"/>
      <c r="AB275" s="41"/>
      <c r="AC275" s="41"/>
      <c r="AD275" s="41"/>
      <c r="AE275" s="41"/>
    </row>
    <row r="276" spans="1:31" ht="19" x14ac:dyDescent="0.2">
      <c r="B276" s="58"/>
      <c r="F276" s="73" t="s">
        <v>4</v>
      </c>
      <c r="G276" s="73" t="s">
        <v>171</v>
      </c>
      <c r="H276" s="78" t="s">
        <v>173</v>
      </c>
      <c r="I276" s="81" t="s">
        <v>4</v>
      </c>
      <c r="J276" s="73" t="s">
        <v>171</v>
      </c>
      <c r="K276" s="73" t="s">
        <v>173</v>
      </c>
      <c r="U276" s="36"/>
      <c r="V276" s="36"/>
      <c r="W276" s="36"/>
      <c r="X276" s="36"/>
      <c r="Y276" s="36"/>
      <c r="Z276" s="36"/>
      <c r="AA276" s="41"/>
      <c r="AB276" s="41"/>
      <c r="AC276" s="41"/>
      <c r="AD276" s="41"/>
      <c r="AE276" s="41"/>
    </row>
    <row r="277" spans="1:31" ht="15" customHeight="1" x14ac:dyDescent="0.2">
      <c r="B277" s="27"/>
      <c r="C277" s="68"/>
      <c r="D277" s="68"/>
      <c r="E277" s="28"/>
      <c r="F277" s="29"/>
      <c r="G277" s="29"/>
      <c r="H277" s="49"/>
      <c r="I277" s="83">
        <f>$F$213</f>
        <v>482</v>
      </c>
      <c r="J277" s="2">
        <f>$G$213</f>
        <v>266</v>
      </c>
      <c r="K277" s="2">
        <f>$H$213</f>
        <v>216</v>
      </c>
      <c r="L277" s="69"/>
      <c r="U277" s="36"/>
      <c r="V277" s="36"/>
      <c r="W277" s="36"/>
      <c r="X277" s="36"/>
      <c r="Y277" s="36"/>
      <c r="Z277" s="36"/>
      <c r="AA277" s="41"/>
      <c r="AB277" s="41"/>
      <c r="AC277" s="41"/>
      <c r="AD277" s="41"/>
      <c r="AE277" s="41"/>
    </row>
    <row r="278" spans="1:31" ht="15" customHeight="1" x14ac:dyDescent="0.2">
      <c r="B278" s="26" t="s">
        <v>571</v>
      </c>
      <c r="C278" s="15"/>
      <c r="D278" s="15"/>
      <c r="F278" s="8">
        <v>91</v>
      </c>
      <c r="G278" s="8">
        <v>48</v>
      </c>
      <c r="H278" s="50">
        <v>43</v>
      </c>
      <c r="I278" s="85">
        <f>F278/I$277*100</f>
        <v>18.879668049792532</v>
      </c>
      <c r="J278" s="4">
        <f t="shared" ref="J278:K283" si="65">G278/J$277*100</f>
        <v>18.045112781954884</v>
      </c>
      <c r="K278" s="4">
        <f t="shared" si="65"/>
        <v>19.907407407407408</v>
      </c>
      <c r="L278" s="10"/>
      <c r="U278" s="36"/>
      <c r="V278" s="36"/>
      <c r="W278" s="36"/>
      <c r="X278" s="36"/>
      <c r="Y278" s="36"/>
      <c r="Z278" s="36"/>
      <c r="AA278" s="41"/>
      <c r="AB278" s="41"/>
      <c r="AC278" s="41"/>
      <c r="AD278" s="41"/>
      <c r="AE278" s="41"/>
    </row>
    <row r="279" spans="1:31" ht="15" customHeight="1" x14ac:dyDescent="0.2">
      <c r="B279" s="26" t="s">
        <v>457</v>
      </c>
      <c r="C279" s="15"/>
      <c r="D279" s="15"/>
      <c r="F279" s="8">
        <v>140</v>
      </c>
      <c r="G279" s="8">
        <v>74</v>
      </c>
      <c r="H279" s="50">
        <v>66</v>
      </c>
      <c r="I279" s="85">
        <f t="shared" ref="I279:I283" si="66">F279/I$277*100</f>
        <v>29.045643153526974</v>
      </c>
      <c r="J279" s="4">
        <f t="shared" si="65"/>
        <v>27.819548872180448</v>
      </c>
      <c r="K279" s="4">
        <f t="shared" si="65"/>
        <v>30.555555555555557</v>
      </c>
      <c r="L279" s="10"/>
      <c r="U279" s="36"/>
      <c r="V279" s="36"/>
      <c r="W279" s="36"/>
      <c r="X279" s="36"/>
      <c r="Y279" s="36"/>
      <c r="Z279" s="36"/>
      <c r="AA279" s="41"/>
      <c r="AB279" s="41"/>
      <c r="AC279" s="41"/>
      <c r="AD279" s="41"/>
      <c r="AE279" s="41"/>
    </row>
    <row r="280" spans="1:31" ht="15" customHeight="1" x14ac:dyDescent="0.2">
      <c r="B280" s="26" t="s">
        <v>458</v>
      </c>
      <c r="C280" s="15"/>
      <c r="D280" s="15"/>
      <c r="F280" s="8">
        <v>77</v>
      </c>
      <c r="G280" s="8">
        <v>44</v>
      </c>
      <c r="H280" s="50">
        <v>33</v>
      </c>
      <c r="I280" s="85">
        <f t="shared" si="66"/>
        <v>15.975103734439832</v>
      </c>
      <c r="J280" s="4">
        <f t="shared" si="65"/>
        <v>16.541353383458645</v>
      </c>
      <c r="K280" s="4">
        <f t="shared" si="65"/>
        <v>15.277777777777779</v>
      </c>
      <c r="L280" s="10"/>
      <c r="U280" s="36"/>
      <c r="V280" s="36"/>
      <c r="W280" s="36"/>
      <c r="X280" s="36"/>
      <c r="Y280" s="36"/>
      <c r="Z280" s="36"/>
      <c r="AA280" s="41"/>
      <c r="AB280" s="41"/>
      <c r="AC280" s="41"/>
      <c r="AD280" s="41"/>
      <c r="AE280" s="41"/>
    </row>
    <row r="281" spans="1:31" ht="15" customHeight="1" x14ac:dyDescent="0.2">
      <c r="B281" s="26" t="s">
        <v>487</v>
      </c>
      <c r="C281" s="15"/>
      <c r="D281" s="15"/>
      <c r="F281" s="8">
        <v>64</v>
      </c>
      <c r="G281" s="8">
        <v>39</v>
      </c>
      <c r="H281" s="50">
        <v>25</v>
      </c>
      <c r="I281" s="85">
        <f t="shared" si="66"/>
        <v>13.278008298755188</v>
      </c>
      <c r="J281" s="4">
        <f t="shared" si="65"/>
        <v>14.661654135338345</v>
      </c>
      <c r="K281" s="4">
        <f t="shared" si="65"/>
        <v>11.574074074074074</v>
      </c>
      <c r="L281" s="10"/>
      <c r="U281" s="36"/>
      <c r="V281" s="36"/>
      <c r="W281" s="36"/>
      <c r="X281" s="36"/>
      <c r="Y281" s="36"/>
      <c r="Z281" s="36"/>
      <c r="AA281" s="41"/>
      <c r="AB281" s="41"/>
      <c r="AC281" s="41"/>
      <c r="AD281" s="41"/>
      <c r="AE281" s="41"/>
    </row>
    <row r="282" spans="1:31" ht="15" customHeight="1" x14ac:dyDescent="0.2">
      <c r="B282" s="26" t="s">
        <v>488</v>
      </c>
      <c r="C282" s="15"/>
      <c r="D282" s="15"/>
      <c r="F282" s="8">
        <v>48</v>
      </c>
      <c r="G282" s="8">
        <v>31</v>
      </c>
      <c r="H282" s="50">
        <v>17</v>
      </c>
      <c r="I282" s="85">
        <f t="shared" si="66"/>
        <v>9.9585062240663902</v>
      </c>
      <c r="J282" s="4">
        <f t="shared" si="65"/>
        <v>11.654135338345863</v>
      </c>
      <c r="K282" s="4">
        <f t="shared" si="65"/>
        <v>7.8703703703703702</v>
      </c>
      <c r="L282" s="10"/>
      <c r="U282" s="36"/>
      <c r="V282" s="36"/>
      <c r="W282" s="36"/>
      <c r="X282" s="36"/>
      <c r="Y282" s="36"/>
      <c r="Z282" s="36"/>
      <c r="AA282" s="41"/>
      <c r="AB282" s="41"/>
      <c r="AC282" s="41"/>
      <c r="AD282" s="41"/>
      <c r="AE282" s="41"/>
    </row>
    <row r="283" spans="1:31" ht="15" customHeight="1" x14ac:dyDescent="0.2">
      <c r="B283" s="27" t="s">
        <v>128</v>
      </c>
      <c r="C283" s="68"/>
      <c r="D283" s="68"/>
      <c r="E283" s="28"/>
      <c r="F283" s="9">
        <v>62</v>
      </c>
      <c r="G283" s="9">
        <v>30</v>
      </c>
      <c r="H283" s="55">
        <v>32</v>
      </c>
      <c r="I283" s="87">
        <f t="shared" si="66"/>
        <v>12.863070539419086</v>
      </c>
      <c r="J283" s="5">
        <f t="shared" si="65"/>
        <v>11.278195488721805</v>
      </c>
      <c r="K283" s="5">
        <f t="shared" si="65"/>
        <v>14.814814814814813</v>
      </c>
      <c r="L283" s="16"/>
      <c r="U283" s="36"/>
      <c r="V283" s="36"/>
      <c r="W283" s="36"/>
      <c r="X283" s="36"/>
      <c r="Y283" s="36"/>
      <c r="Z283" s="36"/>
      <c r="AA283" s="41"/>
      <c r="AB283" s="41"/>
      <c r="AC283" s="41"/>
      <c r="AD283" s="41"/>
      <c r="AE283" s="41"/>
    </row>
    <row r="284" spans="1:31" ht="15" customHeight="1" x14ac:dyDescent="0.2">
      <c r="B284" s="30" t="s">
        <v>1</v>
      </c>
      <c r="C284" s="59"/>
      <c r="D284" s="59"/>
      <c r="E284" s="21"/>
      <c r="F284" s="31">
        <f>SUM(F278:F283)</f>
        <v>482</v>
      </c>
      <c r="G284" s="31">
        <f>SUM(G278:G283)</f>
        <v>266</v>
      </c>
      <c r="H284" s="51">
        <f>SUM(H278:H283)</f>
        <v>216</v>
      </c>
      <c r="I284" s="86">
        <f>IF(SUM(I278:I283)&gt;100,"－",SUM(I278:I283))</f>
        <v>100</v>
      </c>
      <c r="J284" s="6">
        <f>IF(SUM(J278:J283)&gt;100,"－",SUM(J278:J283))</f>
        <v>99.999999999999986</v>
      </c>
      <c r="K284" s="6">
        <f>IF(SUM(K278:K283)&gt;100,"－",SUM(K278:K283))</f>
        <v>99.999999999999986</v>
      </c>
      <c r="L284" s="16"/>
      <c r="U284" s="36"/>
      <c r="V284" s="36"/>
      <c r="W284" s="36"/>
      <c r="X284" s="36"/>
      <c r="Y284" s="36"/>
      <c r="Z284" s="36"/>
      <c r="AA284" s="41"/>
      <c r="AB284" s="41"/>
      <c r="AC284" s="41"/>
      <c r="AD284" s="41"/>
      <c r="AE284" s="41"/>
    </row>
    <row r="285" spans="1:31" ht="15" customHeight="1" x14ac:dyDescent="0.2">
      <c r="B285" s="30" t="s">
        <v>633</v>
      </c>
      <c r="C285" s="59"/>
      <c r="D285" s="21"/>
      <c r="E285" s="22"/>
      <c r="F285" s="33">
        <v>2.211904761904762</v>
      </c>
      <c r="G285" s="54">
        <v>2.597457627118644</v>
      </c>
      <c r="H285" s="54">
        <v>1.7173913043478262</v>
      </c>
      <c r="I285" s="37"/>
      <c r="U285" s="36"/>
      <c r="V285" s="36"/>
      <c r="W285" s="36"/>
      <c r="X285" s="36"/>
      <c r="Y285" s="36"/>
      <c r="Z285" s="36"/>
      <c r="AA285" s="41"/>
      <c r="AB285" s="41"/>
      <c r="AC285" s="41"/>
      <c r="AD285" s="41"/>
      <c r="AE285" s="41"/>
    </row>
    <row r="286" spans="1:31" ht="15" customHeight="1" x14ac:dyDescent="0.2">
      <c r="B286" s="30" t="s">
        <v>395</v>
      </c>
      <c r="C286" s="59"/>
      <c r="D286" s="21"/>
      <c r="E286" s="22"/>
      <c r="F286" s="33">
        <v>2.8237082066869301</v>
      </c>
      <c r="G286" s="54">
        <v>3.2606382978723403</v>
      </c>
      <c r="H286" s="54">
        <v>2.2411347517730498</v>
      </c>
      <c r="I286" s="37"/>
      <c r="U286" s="36"/>
      <c r="V286" s="36"/>
      <c r="W286" s="36"/>
      <c r="X286" s="36"/>
      <c r="Y286" s="36"/>
      <c r="Z286" s="36"/>
      <c r="AA286" s="41"/>
      <c r="AB286" s="41"/>
      <c r="AC286" s="41"/>
      <c r="AD286" s="41"/>
      <c r="AE286" s="41"/>
    </row>
    <row r="287" spans="1:31" ht="15" customHeight="1" x14ac:dyDescent="0.2">
      <c r="B287" s="30" t="s">
        <v>97</v>
      </c>
      <c r="C287" s="59"/>
      <c r="D287" s="21"/>
      <c r="E287" s="22"/>
      <c r="F287" s="31">
        <v>33</v>
      </c>
      <c r="G287" s="31">
        <v>33</v>
      </c>
      <c r="H287" s="31">
        <v>8</v>
      </c>
      <c r="I287" s="71"/>
      <c r="U287" s="36"/>
      <c r="V287" s="36"/>
      <c r="W287" s="36"/>
      <c r="X287" s="36"/>
      <c r="Y287" s="36"/>
      <c r="Z287" s="36"/>
      <c r="AA287" s="41"/>
      <c r="AB287" s="41"/>
      <c r="AC287" s="41"/>
      <c r="AD287" s="41"/>
      <c r="AE287" s="41"/>
    </row>
    <row r="288" spans="1:31" ht="15" customHeight="1" x14ac:dyDescent="0.2">
      <c r="A288" s="23"/>
      <c r="B288" s="65" t="s">
        <v>122</v>
      </c>
      <c r="C288" s="65"/>
      <c r="E288" s="37"/>
      <c r="U288" s="36"/>
      <c r="V288" s="36"/>
      <c r="W288" s="36"/>
      <c r="X288" s="36"/>
      <c r="Y288" s="36"/>
      <c r="Z288" s="36"/>
      <c r="AA288" s="41"/>
      <c r="AB288" s="41"/>
      <c r="AC288" s="41"/>
      <c r="AD288" s="41"/>
      <c r="AE288" s="41"/>
    </row>
    <row r="289" spans="1:31" ht="15" customHeight="1" x14ac:dyDescent="0.2">
      <c r="B289" s="47"/>
      <c r="C289" s="25"/>
      <c r="D289" s="25"/>
      <c r="E289" s="25"/>
      <c r="F289" s="60"/>
      <c r="G289" s="63" t="s">
        <v>2</v>
      </c>
      <c r="H289" s="66"/>
      <c r="I289" s="82"/>
      <c r="J289" s="63" t="s">
        <v>3</v>
      </c>
      <c r="K289" s="64"/>
      <c r="U289" s="36"/>
      <c r="V289" s="36"/>
      <c r="W289" s="36"/>
      <c r="X289" s="36"/>
      <c r="Y289" s="36"/>
      <c r="Z289" s="36"/>
      <c r="AA289" s="41"/>
      <c r="AB289" s="41"/>
      <c r="AC289" s="41"/>
      <c r="AD289" s="41"/>
      <c r="AE289" s="41"/>
    </row>
    <row r="290" spans="1:31" ht="19" x14ac:dyDescent="0.2">
      <c r="B290" s="58"/>
      <c r="F290" s="73" t="s">
        <v>4</v>
      </c>
      <c r="G290" s="73" t="s">
        <v>171</v>
      </c>
      <c r="H290" s="78" t="s">
        <v>173</v>
      </c>
      <c r="I290" s="81" t="s">
        <v>4</v>
      </c>
      <c r="J290" s="73" t="s">
        <v>171</v>
      </c>
      <c r="K290" s="73" t="s">
        <v>173</v>
      </c>
      <c r="U290" s="36"/>
      <c r="V290" s="36"/>
      <c r="W290" s="36"/>
      <c r="X290" s="36"/>
      <c r="Y290" s="36"/>
      <c r="Z290" s="36"/>
      <c r="AA290" s="41"/>
      <c r="AB290" s="41"/>
      <c r="AC290" s="41"/>
      <c r="AD290" s="41"/>
      <c r="AE290" s="41"/>
    </row>
    <row r="291" spans="1:31" ht="15" customHeight="1" x14ac:dyDescent="0.2">
      <c r="B291" s="27"/>
      <c r="C291" s="68"/>
      <c r="D291" s="68"/>
      <c r="E291" s="28"/>
      <c r="F291" s="29"/>
      <c r="G291" s="29"/>
      <c r="H291" s="49"/>
      <c r="I291" s="83">
        <f>G$95</f>
        <v>203</v>
      </c>
      <c r="J291" s="2">
        <f t="shared" ref="J291" si="67">H$95</f>
        <v>125</v>
      </c>
      <c r="K291" s="2">
        <f t="shared" ref="K291" si="68">I$95</f>
        <v>78</v>
      </c>
      <c r="L291" s="69"/>
      <c r="U291" s="36"/>
      <c r="V291" s="36"/>
      <c r="W291" s="36"/>
      <c r="X291" s="36"/>
      <c r="Y291" s="36"/>
      <c r="Z291" s="36"/>
      <c r="AA291" s="41"/>
      <c r="AB291" s="41"/>
      <c r="AC291" s="41"/>
      <c r="AD291" s="41"/>
      <c r="AE291" s="41"/>
    </row>
    <row r="292" spans="1:31" ht="15" customHeight="1" x14ac:dyDescent="0.2">
      <c r="B292" s="26" t="s">
        <v>571</v>
      </c>
      <c r="C292" s="15"/>
      <c r="D292" s="15"/>
      <c r="F292" s="8">
        <v>91</v>
      </c>
      <c r="G292" s="8">
        <v>48</v>
      </c>
      <c r="H292" s="50">
        <v>43</v>
      </c>
      <c r="I292" s="85">
        <f>F292/I$190*100</f>
        <v>44.827586206896555</v>
      </c>
      <c r="J292" s="4">
        <f t="shared" ref="J292:J297" si="69">G292/J$190*100</f>
        <v>38.4</v>
      </c>
      <c r="K292" s="4">
        <f t="shared" ref="K292:K297" si="70">H292/K$190*100</f>
        <v>55.128205128205131</v>
      </c>
      <c r="L292" s="10"/>
      <c r="U292" s="36"/>
      <c r="V292" s="36"/>
      <c r="W292" s="36"/>
      <c r="X292" s="36"/>
      <c r="Y292" s="36"/>
      <c r="Z292" s="36"/>
      <c r="AA292" s="41"/>
      <c r="AB292" s="41"/>
      <c r="AC292" s="41"/>
      <c r="AD292" s="41"/>
      <c r="AE292" s="41"/>
    </row>
    <row r="293" spans="1:31" ht="15" customHeight="1" x14ac:dyDescent="0.2">
      <c r="B293" s="26" t="s">
        <v>464</v>
      </c>
      <c r="C293" s="15"/>
      <c r="D293" s="15"/>
      <c r="F293" s="8">
        <v>77</v>
      </c>
      <c r="G293" s="8">
        <v>27</v>
      </c>
      <c r="H293" s="50">
        <v>50</v>
      </c>
      <c r="I293" s="85">
        <f t="shared" ref="I293:I297" si="71">F293/I$190*100</f>
        <v>37.931034482758619</v>
      </c>
      <c r="J293" s="4">
        <f t="shared" si="69"/>
        <v>21.6</v>
      </c>
      <c r="K293" s="4">
        <f t="shared" si="70"/>
        <v>64.102564102564102</v>
      </c>
      <c r="L293" s="10"/>
      <c r="U293" s="36"/>
      <c r="V293" s="36"/>
      <c r="W293" s="36"/>
      <c r="X293" s="36"/>
      <c r="Y293" s="36"/>
      <c r="Z293" s="36"/>
      <c r="AA293" s="41"/>
      <c r="AB293" s="41"/>
      <c r="AC293" s="41"/>
      <c r="AD293" s="41"/>
      <c r="AE293" s="41"/>
    </row>
    <row r="294" spans="1:31" ht="15" customHeight="1" x14ac:dyDescent="0.2">
      <c r="B294" s="26" t="s">
        <v>475</v>
      </c>
      <c r="C294" s="15"/>
      <c r="D294" s="15"/>
      <c r="F294" s="8">
        <v>42</v>
      </c>
      <c r="G294" s="8">
        <v>24</v>
      </c>
      <c r="H294" s="50">
        <v>18</v>
      </c>
      <c r="I294" s="85">
        <f t="shared" si="71"/>
        <v>20.689655172413794</v>
      </c>
      <c r="J294" s="4">
        <f t="shared" si="69"/>
        <v>19.2</v>
      </c>
      <c r="K294" s="4">
        <f t="shared" si="70"/>
        <v>23.076923076923077</v>
      </c>
      <c r="L294" s="10"/>
      <c r="U294" s="36"/>
      <c r="V294" s="36"/>
      <c r="W294" s="36"/>
      <c r="X294" s="36"/>
      <c r="Y294" s="36"/>
      <c r="Z294" s="36"/>
      <c r="AA294" s="41"/>
      <c r="AB294" s="41"/>
      <c r="AC294" s="41"/>
      <c r="AD294" s="41"/>
      <c r="AE294" s="41"/>
    </row>
    <row r="295" spans="1:31" ht="15" customHeight="1" x14ac:dyDescent="0.2">
      <c r="B295" s="26" t="s">
        <v>489</v>
      </c>
      <c r="C295" s="15"/>
      <c r="D295" s="15"/>
      <c r="F295" s="8">
        <v>80</v>
      </c>
      <c r="G295" s="8">
        <v>56</v>
      </c>
      <c r="H295" s="50">
        <v>24</v>
      </c>
      <c r="I295" s="85">
        <f t="shared" si="71"/>
        <v>39.408866995073893</v>
      </c>
      <c r="J295" s="4">
        <f t="shared" si="69"/>
        <v>44.800000000000004</v>
      </c>
      <c r="K295" s="4">
        <f t="shared" si="70"/>
        <v>30.76923076923077</v>
      </c>
      <c r="L295" s="10"/>
      <c r="U295" s="36"/>
      <c r="V295" s="36"/>
      <c r="W295" s="36"/>
      <c r="X295" s="36"/>
      <c r="Y295" s="36"/>
      <c r="Z295" s="36"/>
      <c r="AA295" s="41"/>
      <c r="AB295" s="41"/>
      <c r="AC295" s="41"/>
      <c r="AD295" s="41"/>
      <c r="AE295" s="41"/>
    </row>
    <row r="296" spans="1:31" ht="15" customHeight="1" x14ac:dyDescent="0.2">
      <c r="B296" s="26" t="s">
        <v>488</v>
      </c>
      <c r="C296" s="15"/>
      <c r="D296" s="15"/>
      <c r="F296" s="8">
        <v>127</v>
      </c>
      <c r="G296" s="8">
        <v>80</v>
      </c>
      <c r="H296" s="50">
        <v>47</v>
      </c>
      <c r="I296" s="85">
        <f t="shared" si="71"/>
        <v>62.561576354679801</v>
      </c>
      <c r="J296" s="4">
        <f t="shared" si="69"/>
        <v>64</v>
      </c>
      <c r="K296" s="4">
        <f t="shared" si="70"/>
        <v>60.256410256410255</v>
      </c>
      <c r="L296" s="10"/>
      <c r="U296" s="36"/>
      <c r="V296" s="36"/>
      <c r="W296" s="36"/>
      <c r="X296" s="36"/>
      <c r="Y296" s="36"/>
      <c r="Z296" s="36"/>
      <c r="AA296" s="41"/>
      <c r="AB296" s="41"/>
      <c r="AC296" s="41"/>
      <c r="AD296" s="41"/>
      <c r="AE296" s="41"/>
    </row>
    <row r="297" spans="1:31" ht="15" customHeight="1" x14ac:dyDescent="0.2">
      <c r="B297" s="27" t="s">
        <v>128</v>
      </c>
      <c r="C297" s="68"/>
      <c r="D297" s="68"/>
      <c r="E297" s="28"/>
      <c r="F297" s="9">
        <v>65</v>
      </c>
      <c r="G297" s="9">
        <v>31</v>
      </c>
      <c r="H297" s="55">
        <v>34</v>
      </c>
      <c r="I297" s="87">
        <f t="shared" si="71"/>
        <v>32.019704433497537</v>
      </c>
      <c r="J297" s="5">
        <f t="shared" si="69"/>
        <v>24.8</v>
      </c>
      <c r="K297" s="5">
        <f t="shared" si="70"/>
        <v>43.589743589743591</v>
      </c>
      <c r="L297" s="16"/>
      <c r="U297" s="36"/>
      <c r="V297" s="36"/>
      <c r="W297" s="36"/>
      <c r="X297" s="36"/>
      <c r="Y297" s="36"/>
      <c r="Z297" s="36"/>
      <c r="AA297" s="41"/>
      <c r="AB297" s="41"/>
      <c r="AC297" s="41"/>
      <c r="AD297" s="41"/>
      <c r="AE297" s="41"/>
    </row>
    <row r="298" spans="1:31" ht="15" customHeight="1" x14ac:dyDescent="0.2">
      <c r="B298" s="30" t="s">
        <v>1</v>
      </c>
      <c r="C298" s="59"/>
      <c r="D298" s="59"/>
      <c r="E298" s="21"/>
      <c r="F298" s="31">
        <f>SUM(F292:F297)</f>
        <v>482</v>
      </c>
      <c r="G298" s="31">
        <f>SUM(G292:G297)</f>
        <v>266</v>
      </c>
      <c r="H298" s="51">
        <f>SUM(H292:H297)</f>
        <v>216</v>
      </c>
      <c r="I298" s="86" t="str">
        <f>IF(SUM(I292:I297)&gt;100,"－",SUM(I292:I297))</f>
        <v>－</v>
      </c>
      <c r="J298" s="6" t="str">
        <f>IF(SUM(J292:J297)&gt;100,"－",SUM(J292:J297))</f>
        <v>－</v>
      </c>
      <c r="K298" s="6" t="str">
        <f>IF(SUM(K292:K297)&gt;100,"－",SUM(K292:K297))</f>
        <v>－</v>
      </c>
      <c r="L298" s="16"/>
      <c r="U298" s="36"/>
      <c r="V298" s="36"/>
      <c r="W298" s="36"/>
      <c r="X298" s="36"/>
      <c r="Y298" s="36"/>
      <c r="Z298" s="36"/>
      <c r="AA298" s="41"/>
      <c r="AB298" s="41"/>
      <c r="AC298" s="41"/>
      <c r="AD298" s="41"/>
      <c r="AE298" s="41"/>
    </row>
    <row r="299" spans="1:31" ht="15" customHeight="1" x14ac:dyDescent="0.2">
      <c r="B299" s="30" t="s">
        <v>633</v>
      </c>
      <c r="C299" s="59"/>
      <c r="D299" s="21"/>
      <c r="E299" s="22"/>
      <c r="F299" s="33">
        <v>4.6865860516565077</v>
      </c>
      <c r="G299" s="54">
        <v>5.521450294505386</v>
      </c>
      <c r="H299" s="54">
        <v>3.6086020018241669</v>
      </c>
      <c r="I299" s="37"/>
      <c r="U299" s="36"/>
      <c r="V299" s="36"/>
      <c r="W299" s="36"/>
      <c r="X299" s="36"/>
      <c r="Y299" s="36"/>
      <c r="Z299" s="36"/>
      <c r="AA299" s="41"/>
      <c r="AB299" s="41"/>
      <c r="AC299" s="41"/>
      <c r="AD299" s="41"/>
      <c r="AE299" s="41"/>
    </row>
    <row r="300" spans="1:31" ht="15" customHeight="1" x14ac:dyDescent="0.2">
      <c r="B300" s="30" t="s">
        <v>395</v>
      </c>
      <c r="C300" s="59"/>
      <c r="D300" s="21"/>
      <c r="E300" s="22"/>
      <c r="F300" s="33">
        <v>5.9948048574870052</v>
      </c>
      <c r="G300" s="54">
        <v>6.9387209583356455</v>
      </c>
      <c r="H300" s="54">
        <v>4.7249321174963912</v>
      </c>
      <c r="I300" s="37"/>
      <c r="U300" s="36"/>
      <c r="V300" s="36"/>
      <c r="W300" s="36"/>
      <c r="X300" s="36"/>
      <c r="Y300" s="36"/>
      <c r="Z300" s="36"/>
      <c r="AA300" s="41"/>
      <c r="AB300" s="41"/>
      <c r="AC300" s="41"/>
      <c r="AD300" s="41"/>
      <c r="AE300" s="41"/>
    </row>
    <row r="301" spans="1:31" ht="15" customHeight="1" x14ac:dyDescent="0.2">
      <c r="B301" s="30" t="s">
        <v>97</v>
      </c>
      <c r="C301" s="59"/>
      <c r="D301" s="21"/>
      <c r="E301" s="22"/>
      <c r="F301" s="54">
        <v>75</v>
      </c>
      <c r="G301" s="54">
        <v>75</v>
      </c>
      <c r="H301" s="54">
        <v>40</v>
      </c>
      <c r="I301" s="71"/>
      <c r="U301" s="36"/>
      <c r="V301" s="36"/>
      <c r="W301" s="36"/>
      <c r="X301" s="36"/>
      <c r="Y301" s="36"/>
      <c r="Z301" s="36"/>
      <c r="AA301" s="41"/>
      <c r="AB301" s="41"/>
      <c r="AC301" s="41"/>
      <c r="AD301" s="41"/>
      <c r="AE301" s="41"/>
    </row>
    <row r="302" spans="1:31" ht="15" customHeight="1" x14ac:dyDescent="0.2">
      <c r="B302" s="45"/>
      <c r="C302" s="36"/>
      <c r="D302" s="36"/>
      <c r="E302" s="36"/>
      <c r="F302" s="41"/>
      <c r="G302" s="41"/>
      <c r="H302" s="41"/>
      <c r="I302" s="41"/>
      <c r="J302" s="41"/>
      <c r="U302" s="36"/>
      <c r="V302" s="36"/>
      <c r="W302" s="36"/>
      <c r="X302" s="36"/>
      <c r="Y302" s="36"/>
      <c r="Z302" s="36"/>
      <c r="AA302" s="41"/>
      <c r="AB302" s="41"/>
      <c r="AC302" s="41"/>
      <c r="AD302" s="41"/>
      <c r="AE302" s="41"/>
    </row>
    <row r="303" spans="1:31" ht="15" customHeight="1" x14ac:dyDescent="0.2">
      <c r="A303" s="35" t="s">
        <v>743</v>
      </c>
    </row>
    <row r="304" spans="1:31" ht="15" customHeight="1" x14ac:dyDescent="0.2">
      <c r="A304" s="1" t="s">
        <v>723</v>
      </c>
      <c r="B304" s="15"/>
    </row>
    <row r="305" spans="1:37" ht="13.75" customHeight="1" x14ac:dyDescent="0.2">
      <c r="B305" s="47"/>
      <c r="C305" s="25"/>
      <c r="D305" s="25"/>
      <c r="E305" s="25"/>
      <c r="F305" s="60"/>
      <c r="G305" s="63" t="s">
        <v>2</v>
      </c>
      <c r="H305" s="66"/>
      <c r="I305" s="82"/>
      <c r="J305" s="63" t="s">
        <v>3</v>
      </c>
      <c r="K305" s="64"/>
    </row>
    <row r="306" spans="1:37" ht="19" x14ac:dyDescent="0.2">
      <c r="B306" s="58"/>
      <c r="F306" s="73" t="s">
        <v>4</v>
      </c>
      <c r="G306" s="73" t="s">
        <v>170</v>
      </c>
      <c r="H306" s="73" t="s">
        <v>172</v>
      </c>
      <c r="I306" s="81" t="s">
        <v>4</v>
      </c>
      <c r="J306" s="73" t="s">
        <v>170</v>
      </c>
      <c r="K306" s="73" t="s">
        <v>172</v>
      </c>
      <c r="M306" s="37"/>
    </row>
    <row r="307" spans="1:37" ht="12" customHeight="1" x14ac:dyDescent="0.2">
      <c r="B307" s="27"/>
      <c r="C307" s="68"/>
      <c r="D307" s="68"/>
      <c r="E307" s="28"/>
      <c r="F307" s="29"/>
      <c r="G307" s="29"/>
      <c r="H307" s="29"/>
      <c r="I307" s="83">
        <f>F$314</f>
        <v>844</v>
      </c>
      <c r="J307" s="2">
        <f>G$314</f>
        <v>735</v>
      </c>
      <c r="K307" s="2">
        <f>H$314</f>
        <v>109</v>
      </c>
      <c r="L307" s="69"/>
      <c r="M307" s="69"/>
      <c r="N307" s="69"/>
      <c r="AH307" s="69"/>
      <c r="AI307" s="69"/>
    </row>
    <row r="308" spans="1:37" ht="15" customHeight="1" x14ac:dyDescent="0.2">
      <c r="B308" s="26" t="s">
        <v>106</v>
      </c>
      <c r="C308" s="15"/>
      <c r="D308" s="15"/>
      <c r="F308" s="8">
        <v>23</v>
      </c>
      <c r="G308" s="8">
        <v>20</v>
      </c>
      <c r="H308" s="8">
        <v>3</v>
      </c>
      <c r="I308" s="85">
        <f t="shared" ref="I308:K313" si="72">F308/I$307*100</f>
        <v>2.7251184834123223</v>
      </c>
      <c r="J308" s="4">
        <f t="shared" si="72"/>
        <v>2.7210884353741496</v>
      </c>
      <c r="K308" s="4">
        <f t="shared" si="72"/>
        <v>2.7522935779816518</v>
      </c>
      <c r="L308" s="10"/>
      <c r="M308" s="10"/>
      <c r="N308" s="10"/>
      <c r="AH308" s="10"/>
      <c r="AI308" s="10"/>
    </row>
    <row r="309" spans="1:37" ht="15" customHeight="1" x14ac:dyDescent="0.2">
      <c r="B309" s="26" t="s">
        <v>107</v>
      </c>
      <c r="C309" s="15"/>
      <c r="D309" s="15"/>
      <c r="F309" s="8">
        <v>114</v>
      </c>
      <c r="G309" s="8">
        <v>105</v>
      </c>
      <c r="H309" s="8">
        <v>9</v>
      </c>
      <c r="I309" s="85">
        <f t="shared" si="72"/>
        <v>13.507109004739338</v>
      </c>
      <c r="J309" s="4">
        <f t="shared" si="72"/>
        <v>14.285714285714285</v>
      </c>
      <c r="K309" s="4">
        <f t="shared" si="72"/>
        <v>8.2568807339449553</v>
      </c>
      <c r="L309" s="10"/>
      <c r="M309" s="10"/>
      <c r="N309" s="10"/>
      <c r="AH309" s="10"/>
      <c r="AI309" s="10"/>
    </row>
    <row r="310" spans="1:37" ht="15" customHeight="1" x14ac:dyDescent="0.2">
      <c r="B310" s="26" t="s">
        <v>108</v>
      </c>
      <c r="C310" s="15"/>
      <c r="D310" s="15"/>
      <c r="F310" s="8">
        <v>196</v>
      </c>
      <c r="G310" s="8">
        <v>182</v>
      </c>
      <c r="H310" s="8">
        <v>14</v>
      </c>
      <c r="I310" s="85">
        <f t="shared" si="72"/>
        <v>23.222748815165879</v>
      </c>
      <c r="J310" s="4">
        <f t="shared" si="72"/>
        <v>24.761904761904763</v>
      </c>
      <c r="K310" s="4">
        <f t="shared" si="72"/>
        <v>12.844036697247708</v>
      </c>
      <c r="L310" s="10"/>
      <c r="M310" s="10"/>
      <c r="N310" s="10"/>
      <c r="AH310" s="10"/>
      <c r="AI310" s="10"/>
    </row>
    <row r="311" spans="1:37" ht="15" customHeight="1" x14ac:dyDescent="0.2">
      <c r="B311" s="26" t="s">
        <v>109</v>
      </c>
      <c r="C311" s="15"/>
      <c r="D311" s="15"/>
      <c r="F311" s="8">
        <v>376</v>
      </c>
      <c r="G311" s="8">
        <v>303</v>
      </c>
      <c r="H311" s="8">
        <v>73</v>
      </c>
      <c r="I311" s="85">
        <f t="shared" si="72"/>
        <v>44.549763033175353</v>
      </c>
      <c r="J311" s="4">
        <f t="shared" si="72"/>
        <v>41.224489795918366</v>
      </c>
      <c r="K311" s="4">
        <f t="shared" si="72"/>
        <v>66.972477064220186</v>
      </c>
      <c r="L311" s="10"/>
      <c r="M311" s="10"/>
      <c r="N311" s="10"/>
      <c r="O311" s="10"/>
      <c r="P311" s="10"/>
      <c r="AH311" s="10"/>
      <c r="AI311" s="10"/>
      <c r="AJ311" s="10"/>
      <c r="AK311" s="10"/>
    </row>
    <row r="312" spans="1:37" ht="15" customHeight="1" x14ac:dyDescent="0.2">
      <c r="B312" s="26" t="s">
        <v>51</v>
      </c>
      <c r="C312" s="15"/>
      <c r="D312" s="15"/>
      <c r="F312" s="8">
        <v>3</v>
      </c>
      <c r="G312" s="8">
        <v>2</v>
      </c>
      <c r="H312" s="8">
        <v>1</v>
      </c>
      <c r="I312" s="85">
        <f t="shared" si="72"/>
        <v>0.35545023696682465</v>
      </c>
      <c r="J312" s="4">
        <f t="shared" si="72"/>
        <v>0.27210884353741494</v>
      </c>
      <c r="K312" s="4">
        <f t="shared" si="72"/>
        <v>0.91743119266055051</v>
      </c>
      <c r="L312" s="10"/>
      <c r="M312" s="10"/>
      <c r="N312" s="10"/>
      <c r="O312" s="10"/>
      <c r="P312" s="10"/>
      <c r="AH312" s="10"/>
      <c r="AI312" s="10"/>
      <c r="AJ312" s="10"/>
      <c r="AK312" s="10"/>
    </row>
    <row r="313" spans="1:37" ht="15" customHeight="1" x14ac:dyDescent="0.2">
      <c r="B313" s="27" t="s">
        <v>0</v>
      </c>
      <c r="C313" s="68"/>
      <c r="D313" s="68"/>
      <c r="E313" s="28"/>
      <c r="F313" s="9">
        <v>132</v>
      </c>
      <c r="G313" s="9">
        <v>123</v>
      </c>
      <c r="H313" s="9">
        <v>9</v>
      </c>
      <c r="I313" s="87">
        <f t="shared" si="72"/>
        <v>15.639810426540285</v>
      </c>
      <c r="J313" s="5">
        <f t="shared" si="72"/>
        <v>16.73469387755102</v>
      </c>
      <c r="K313" s="5">
        <f t="shared" si="72"/>
        <v>8.2568807339449553</v>
      </c>
      <c r="L313" s="16"/>
      <c r="M313" s="16"/>
      <c r="N313" s="16"/>
      <c r="O313" s="16"/>
      <c r="P313" s="16"/>
      <c r="AH313" s="16"/>
      <c r="AI313" s="16"/>
      <c r="AJ313" s="16"/>
      <c r="AK313" s="16"/>
    </row>
    <row r="314" spans="1:37" ht="15" customHeight="1" x14ac:dyDescent="0.2">
      <c r="B314" s="30" t="s">
        <v>1</v>
      </c>
      <c r="C314" s="59"/>
      <c r="D314" s="59"/>
      <c r="E314" s="21"/>
      <c r="F314" s="31">
        <f>SUM(F308:F313)</f>
        <v>844</v>
      </c>
      <c r="G314" s="31">
        <f>SUM(G308:G313)</f>
        <v>735</v>
      </c>
      <c r="H314" s="31">
        <f>SUM(H308:H313)</f>
        <v>109</v>
      </c>
      <c r="I314" s="86">
        <f>IF(SUM(I308:I313)&gt;100,"－",SUM(I308:I313))</f>
        <v>100</v>
      </c>
      <c r="J314" s="6">
        <f>IF(SUM(J308:J313)&gt;100,"－",SUM(J308:J313))</f>
        <v>100</v>
      </c>
      <c r="K314" s="6">
        <f>IF(SUM(K308:K313)&gt;100,"－",SUM(K308:K313))</f>
        <v>100</v>
      </c>
      <c r="L314" s="16"/>
      <c r="M314" s="16"/>
      <c r="N314" s="16"/>
      <c r="O314" s="16"/>
      <c r="P314" s="16"/>
      <c r="AH314" s="16"/>
      <c r="AI314" s="16"/>
      <c r="AJ314" s="16"/>
      <c r="AK314" s="16"/>
    </row>
    <row r="315" spans="1:37" ht="15" customHeight="1" x14ac:dyDescent="0.2">
      <c r="B315" s="45"/>
      <c r="C315" s="45"/>
      <c r="D315" s="36"/>
      <c r="E315" s="36"/>
      <c r="F315" s="36"/>
      <c r="G315" s="36"/>
      <c r="H315" s="71"/>
      <c r="I315" s="37"/>
    </row>
    <row r="316" spans="1:37" ht="15" customHeight="1" x14ac:dyDescent="0.2">
      <c r="A316" s="1" t="s">
        <v>724</v>
      </c>
      <c r="B316" s="15"/>
      <c r="C316" s="15"/>
    </row>
    <row r="317" spans="1:37" ht="13.75" customHeight="1" x14ac:dyDescent="0.2">
      <c r="B317" s="47"/>
      <c r="C317" s="25"/>
      <c r="D317" s="25"/>
      <c r="E317" s="25"/>
      <c r="F317" s="60"/>
      <c r="G317" s="63" t="s">
        <v>2</v>
      </c>
      <c r="H317" s="66"/>
      <c r="I317" s="82"/>
      <c r="J317" s="63" t="s">
        <v>3</v>
      </c>
      <c r="K317" s="64"/>
    </row>
    <row r="318" spans="1:37" ht="19" x14ac:dyDescent="0.2">
      <c r="B318" s="58"/>
      <c r="F318" s="73" t="s">
        <v>4</v>
      </c>
      <c r="G318" s="73" t="s">
        <v>170</v>
      </c>
      <c r="H318" s="73" t="s">
        <v>172</v>
      </c>
      <c r="I318" s="81" t="s">
        <v>4</v>
      </c>
      <c r="J318" s="73" t="s">
        <v>170</v>
      </c>
      <c r="K318" s="73" t="s">
        <v>172</v>
      </c>
    </row>
    <row r="319" spans="1:37" ht="12" customHeight="1" x14ac:dyDescent="0.2">
      <c r="B319" s="27"/>
      <c r="C319" s="68"/>
      <c r="D319" s="68"/>
      <c r="E319" s="28"/>
      <c r="F319" s="29"/>
      <c r="G319" s="29"/>
      <c r="H319" s="29"/>
      <c r="I319" s="83">
        <f>F$314</f>
        <v>844</v>
      </c>
      <c r="J319" s="2">
        <f>G$314</f>
        <v>735</v>
      </c>
      <c r="K319" s="2">
        <f>H$314</f>
        <v>109</v>
      </c>
      <c r="L319" s="69"/>
      <c r="M319" s="69"/>
      <c r="N319" s="69"/>
      <c r="O319" s="69"/>
      <c r="P319" s="69"/>
      <c r="AH319" s="69"/>
      <c r="AI319" s="69"/>
      <c r="AJ319" s="69"/>
      <c r="AK319" s="69"/>
    </row>
    <row r="320" spans="1:37" ht="14.9" customHeight="1" x14ac:dyDescent="0.2">
      <c r="B320" s="26" t="s">
        <v>482</v>
      </c>
      <c r="C320" s="15"/>
      <c r="D320" s="15"/>
      <c r="F320" s="8">
        <v>0</v>
      </c>
      <c r="G320" s="8">
        <v>0</v>
      </c>
      <c r="H320" s="8">
        <v>0</v>
      </c>
      <c r="I320" s="85">
        <f t="shared" ref="I320:K327" si="73">F320/I$319*100</f>
        <v>0</v>
      </c>
      <c r="J320" s="4">
        <f t="shared" si="73"/>
        <v>0</v>
      </c>
      <c r="K320" s="4">
        <f t="shared" si="73"/>
        <v>0</v>
      </c>
      <c r="L320" s="10"/>
      <c r="M320" s="10"/>
      <c r="N320" s="10"/>
      <c r="O320" s="10"/>
      <c r="P320" s="10"/>
      <c r="AH320" s="10"/>
      <c r="AI320" s="10"/>
      <c r="AJ320" s="10"/>
      <c r="AK320" s="10"/>
    </row>
    <row r="321" spans="2:37" ht="14.9" customHeight="1" x14ac:dyDescent="0.2">
      <c r="B321" s="26" t="s">
        <v>461</v>
      </c>
      <c r="C321" s="15"/>
      <c r="D321" s="15"/>
      <c r="F321" s="8">
        <v>36</v>
      </c>
      <c r="G321" s="8">
        <v>32</v>
      </c>
      <c r="H321" s="8">
        <v>4</v>
      </c>
      <c r="I321" s="85">
        <f t="shared" si="73"/>
        <v>4.2654028436018958</v>
      </c>
      <c r="J321" s="4">
        <f t="shared" si="73"/>
        <v>4.353741496598639</v>
      </c>
      <c r="K321" s="4">
        <f t="shared" si="73"/>
        <v>3.669724770642202</v>
      </c>
      <c r="L321" s="10"/>
      <c r="M321" s="10"/>
      <c r="N321" s="10"/>
      <c r="O321" s="10"/>
      <c r="P321" s="10"/>
      <c r="AH321" s="10"/>
      <c r="AI321" s="10"/>
      <c r="AJ321" s="10"/>
      <c r="AK321" s="10"/>
    </row>
    <row r="322" spans="2:37" ht="14.9" customHeight="1" x14ac:dyDescent="0.2">
      <c r="B322" s="26" t="s">
        <v>455</v>
      </c>
      <c r="C322" s="15"/>
      <c r="D322" s="15"/>
      <c r="F322" s="8">
        <v>104</v>
      </c>
      <c r="G322" s="8">
        <v>86</v>
      </c>
      <c r="H322" s="8">
        <v>18</v>
      </c>
      <c r="I322" s="85">
        <f t="shared" si="73"/>
        <v>12.322274881516588</v>
      </c>
      <c r="J322" s="4">
        <f t="shared" si="73"/>
        <v>11.700680272108844</v>
      </c>
      <c r="K322" s="4">
        <f t="shared" si="73"/>
        <v>16.513761467889911</v>
      </c>
      <c r="L322" s="10"/>
      <c r="M322" s="10"/>
      <c r="N322" s="10"/>
      <c r="O322" s="10"/>
      <c r="P322" s="10"/>
      <c r="AH322" s="10"/>
      <c r="AI322" s="10"/>
      <c r="AJ322" s="10"/>
      <c r="AK322" s="10"/>
    </row>
    <row r="323" spans="2:37" ht="14.9" customHeight="1" x14ac:dyDescent="0.2">
      <c r="B323" s="26" t="s">
        <v>456</v>
      </c>
      <c r="C323" s="15"/>
      <c r="D323" s="15"/>
      <c r="F323" s="8">
        <v>171</v>
      </c>
      <c r="G323" s="8">
        <v>142</v>
      </c>
      <c r="H323" s="8">
        <v>29</v>
      </c>
      <c r="I323" s="85">
        <f t="shared" si="73"/>
        <v>20.260663507109005</v>
      </c>
      <c r="J323" s="4">
        <f t="shared" si="73"/>
        <v>19.319727891156464</v>
      </c>
      <c r="K323" s="4">
        <f t="shared" si="73"/>
        <v>26.605504587155966</v>
      </c>
      <c r="L323" s="10"/>
      <c r="M323" s="10"/>
      <c r="N323" s="10"/>
      <c r="O323" s="10"/>
      <c r="P323" s="10"/>
      <c r="AH323" s="10"/>
      <c r="AI323" s="10"/>
      <c r="AJ323" s="10"/>
      <c r="AK323" s="10"/>
    </row>
    <row r="324" spans="2:37" ht="14.9" customHeight="1" x14ac:dyDescent="0.2">
      <c r="B324" s="26" t="s">
        <v>462</v>
      </c>
      <c r="C324" s="15"/>
      <c r="D324" s="15"/>
      <c r="F324" s="8">
        <v>248</v>
      </c>
      <c r="G324" s="8">
        <v>225</v>
      </c>
      <c r="H324" s="8">
        <v>23</v>
      </c>
      <c r="I324" s="85">
        <f t="shared" si="73"/>
        <v>29.383886255924168</v>
      </c>
      <c r="J324" s="4">
        <f t="shared" si="73"/>
        <v>30.612244897959183</v>
      </c>
      <c r="K324" s="4">
        <f t="shared" si="73"/>
        <v>21.100917431192663</v>
      </c>
      <c r="L324" s="10"/>
      <c r="M324" s="10"/>
      <c r="N324" s="10"/>
      <c r="O324" s="10"/>
      <c r="P324" s="10"/>
      <c r="AH324" s="10"/>
      <c r="AI324" s="10"/>
      <c r="AJ324" s="10"/>
      <c r="AK324" s="10"/>
    </row>
    <row r="325" spans="2:37" ht="14.9" customHeight="1" x14ac:dyDescent="0.2">
      <c r="B325" s="26" t="s">
        <v>463</v>
      </c>
      <c r="C325" s="15"/>
      <c r="D325" s="15"/>
      <c r="F325" s="8">
        <v>94</v>
      </c>
      <c r="G325" s="8">
        <v>81</v>
      </c>
      <c r="H325" s="8">
        <v>13</v>
      </c>
      <c r="I325" s="85">
        <f t="shared" si="73"/>
        <v>11.137440758293838</v>
      </c>
      <c r="J325" s="4">
        <f t="shared" si="73"/>
        <v>11.020408163265307</v>
      </c>
      <c r="K325" s="4">
        <f t="shared" si="73"/>
        <v>11.926605504587156</v>
      </c>
      <c r="L325" s="10"/>
      <c r="M325" s="10"/>
      <c r="N325" s="10"/>
      <c r="O325" s="10"/>
      <c r="P325" s="10"/>
      <c r="AH325" s="10"/>
      <c r="AI325" s="10"/>
      <c r="AJ325" s="10"/>
      <c r="AK325" s="10"/>
    </row>
    <row r="326" spans="2:37" ht="14.9" customHeight="1" x14ac:dyDescent="0.2">
      <c r="B326" s="26" t="s">
        <v>111</v>
      </c>
      <c r="C326" s="15"/>
      <c r="D326" s="15"/>
      <c r="F326" s="8">
        <v>61</v>
      </c>
      <c r="G326" s="8">
        <v>52</v>
      </c>
      <c r="H326" s="8">
        <v>9</v>
      </c>
      <c r="I326" s="85">
        <f t="shared" si="73"/>
        <v>7.2274881516587675</v>
      </c>
      <c r="J326" s="4">
        <f t="shared" si="73"/>
        <v>7.0748299319727899</v>
      </c>
      <c r="K326" s="4">
        <f t="shared" si="73"/>
        <v>8.2568807339449553</v>
      </c>
      <c r="L326" s="10"/>
      <c r="M326" s="10"/>
      <c r="N326" s="10"/>
      <c r="O326" s="10"/>
      <c r="P326" s="10"/>
      <c r="AH326" s="10"/>
      <c r="AI326" s="10"/>
      <c r="AJ326" s="10"/>
      <c r="AK326" s="10"/>
    </row>
    <row r="327" spans="2:37" ht="14.9" customHeight="1" x14ac:dyDescent="0.2">
      <c r="B327" s="27" t="s">
        <v>128</v>
      </c>
      <c r="C327" s="68"/>
      <c r="D327" s="68"/>
      <c r="E327" s="28"/>
      <c r="F327" s="9">
        <v>130</v>
      </c>
      <c r="G327" s="9">
        <v>117</v>
      </c>
      <c r="H327" s="9">
        <v>13</v>
      </c>
      <c r="I327" s="87">
        <f t="shared" si="73"/>
        <v>15.402843601895736</v>
      </c>
      <c r="J327" s="5">
        <f t="shared" si="73"/>
        <v>15.918367346938775</v>
      </c>
      <c r="K327" s="5">
        <f t="shared" si="73"/>
        <v>11.926605504587156</v>
      </c>
      <c r="L327" s="16"/>
      <c r="M327" s="16"/>
      <c r="N327" s="16"/>
      <c r="O327" s="16"/>
      <c r="P327" s="16"/>
      <c r="AH327" s="16"/>
      <c r="AI327" s="16"/>
      <c r="AJ327" s="16"/>
      <c r="AK327" s="16"/>
    </row>
    <row r="328" spans="2:37" ht="14.9" customHeight="1" x14ac:dyDescent="0.2">
      <c r="B328" s="30" t="s">
        <v>1</v>
      </c>
      <c r="C328" s="59"/>
      <c r="D328" s="59"/>
      <c r="E328" s="21"/>
      <c r="F328" s="31">
        <f>SUM(F320:F327)</f>
        <v>844</v>
      </c>
      <c r="G328" s="31">
        <f>SUM(G320:G327)</f>
        <v>735</v>
      </c>
      <c r="H328" s="31">
        <f>SUM(H320:H327)</f>
        <v>109</v>
      </c>
      <c r="I328" s="86">
        <f>IF(SUM(I320:I327)&gt;100,"－",SUM(I320:I327))</f>
        <v>99.999999999999986</v>
      </c>
      <c r="J328" s="6">
        <f>IF(SUM(J320:J327)&gt;100,"－",SUM(J320:J327))</f>
        <v>100</v>
      </c>
      <c r="K328" s="6">
        <f>IF(SUM(K320:K327)&gt;100,"－",SUM(K320:K327))</f>
        <v>100.00000000000001</v>
      </c>
      <c r="L328" s="16"/>
      <c r="M328" s="16"/>
      <c r="N328" s="16"/>
      <c r="O328" s="16"/>
      <c r="P328" s="16"/>
      <c r="AH328" s="16"/>
      <c r="AI328" s="16"/>
      <c r="AJ328" s="16"/>
      <c r="AK328" s="16"/>
    </row>
    <row r="329" spans="2:37" ht="14.9" customHeight="1" x14ac:dyDescent="0.2">
      <c r="B329" s="30" t="s">
        <v>96</v>
      </c>
      <c r="C329" s="59"/>
      <c r="D329" s="59"/>
      <c r="E329" s="22"/>
      <c r="F329" s="33">
        <v>23.383753501400559</v>
      </c>
      <c r="G329" s="54">
        <v>23.428802588996763</v>
      </c>
      <c r="H329" s="54">
        <v>23.09375</v>
      </c>
      <c r="I329" s="16"/>
      <c r="J329" s="16"/>
      <c r="K329" s="16"/>
      <c r="L329" s="16"/>
      <c r="M329" s="16"/>
      <c r="N329" s="16"/>
      <c r="O329" s="16"/>
      <c r="P329" s="16"/>
      <c r="AH329" s="16"/>
      <c r="AI329" s="16"/>
      <c r="AJ329" s="16"/>
      <c r="AK329" s="16"/>
    </row>
    <row r="330" spans="2:37" ht="14.9" customHeight="1" x14ac:dyDescent="0.2">
      <c r="B330" s="30" t="s">
        <v>97</v>
      </c>
      <c r="C330" s="59"/>
      <c r="D330" s="59"/>
      <c r="E330" s="22"/>
      <c r="F330" s="128">
        <v>114</v>
      </c>
      <c r="G330" s="31">
        <v>94</v>
      </c>
      <c r="H330" s="31">
        <v>114</v>
      </c>
      <c r="I330" s="16"/>
      <c r="J330" s="16"/>
      <c r="K330" s="16"/>
      <c r="L330" s="16"/>
      <c r="M330" s="16"/>
      <c r="N330" s="16"/>
      <c r="O330" s="16"/>
      <c r="P330" s="16"/>
      <c r="AH330" s="16"/>
      <c r="AI330" s="16"/>
      <c r="AJ330" s="16"/>
      <c r="AK330" s="16"/>
    </row>
    <row r="331" spans="2:37" ht="17.899999999999999" customHeight="1" x14ac:dyDescent="0.2">
      <c r="B331" s="65" t="s">
        <v>122</v>
      </c>
      <c r="C331" s="65"/>
      <c r="M331" s="23"/>
      <c r="P331" s="23"/>
      <c r="AH331" s="23"/>
      <c r="AK331" s="23"/>
    </row>
    <row r="332" spans="2:37" ht="13.75" customHeight="1" x14ac:dyDescent="0.2">
      <c r="B332" s="47"/>
      <c r="C332" s="25"/>
      <c r="D332" s="25"/>
      <c r="E332" s="25"/>
      <c r="F332" s="60"/>
      <c r="G332" s="63" t="s">
        <v>2</v>
      </c>
      <c r="H332" s="66"/>
      <c r="I332" s="82"/>
      <c r="J332" s="63" t="s">
        <v>3</v>
      </c>
      <c r="K332" s="64"/>
    </row>
    <row r="333" spans="2:37" ht="19" x14ac:dyDescent="0.2">
      <c r="B333" s="58"/>
      <c r="F333" s="73" t="s">
        <v>4</v>
      </c>
      <c r="G333" s="73" t="s">
        <v>170</v>
      </c>
      <c r="H333" s="73" t="s">
        <v>172</v>
      </c>
      <c r="I333" s="81" t="s">
        <v>4</v>
      </c>
      <c r="J333" s="73" t="s">
        <v>170</v>
      </c>
      <c r="K333" s="73" t="s">
        <v>172</v>
      </c>
    </row>
    <row r="334" spans="2:37" ht="12" customHeight="1" x14ac:dyDescent="0.2">
      <c r="B334" s="27"/>
      <c r="C334" s="68"/>
      <c r="D334" s="68"/>
      <c r="E334" s="28"/>
      <c r="F334" s="29"/>
      <c r="G334" s="29"/>
      <c r="H334" s="29"/>
      <c r="I334" s="83">
        <f>F$314</f>
        <v>844</v>
      </c>
      <c r="J334" s="2">
        <f>G$314</f>
        <v>735</v>
      </c>
      <c r="K334" s="2">
        <f>H$314</f>
        <v>109</v>
      </c>
      <c r="L334" s="69"/>
      <c r="M334" s="69"/>
      <c r="N334" s="69"/>
      <c r="O334" s="69"/>
      <c r="P334" s="69"/>
      <c r="AH334" s="69"/>
      <c r="AI334" s="69"/>
      <c r="AJ334" s="69"/>
      <c r="AK334" s="69"/>
    </row>
    <row r="335" spans="2:37" ht="14.9" customHeight="1" x14ac:dyDescent="0.2">
      <c r="B335" s="26" t="s">
        <v>477</v>
      </c>
      <c r="C335" s="15"/>
      <c r="D335" s="15"/>
      <c r="F335" s="8">
        <v>5</v>
      </c>
      <c r="G335" s="8">
        <v>4</v>
      </c>
      <c r="H335" s="8">
        <v>1</v>
      </c>
      <c r="I335" s="85">
        <f t="shared" ref="I335:K342" si="74">F335/I$334*100</f>
        <v>0.59241706161137442</v>
      </c>
      <c r="J335" s="4">
        <f t="shared" si="74"/>
        <v>0.54421768707482987</v>
      </c>
      <c r="K335" s="4">
        <f t="shared" si="74"/>
        <v>0.91743119266055051</v>
      </c>
      <c r="L335" s="10"/>
      <c r="M335" s="10"/>
      <c r="N335" s="10"/>
      <c r="O335" s="10"/>
      <c r="P335" s="10"/>
      <c r="AH335" s="10"/>
      <c r="AI335" s="10"/>
      <c r="AJ335" s="10"/>
      <c r="AK335" s="10"/>
    </row>
    <row r="336" spans="2:37" ht="14.9" customHeight="1" x14ac:dyDescent="0.2">
      <c r="B336" s="26" t="s">
        <v>478</v>
      </c>
      <c r="C336" s="15"/>
      <c r="F336" s="8">
        <v>25</v>
      </c>
      <c r="G336" s="8">
        <v>24</v>
      </c>
      <c r="H336" s="8">
        <v>1</v>
      </c>
      <c r="I336" s="85">
        <f t="shared" si="74"/>
        <v>2.9620853080568721</v>
      </c>
      <c r="J336" s="4">
        <f t="shared" si="74"/>
        <v>3.2653061224489797</v>
      </c>
      <c r="K336" s="4">
        <f t="shared" si="74"/>
        <v>0.91743119266055051</v>
      </c>
      <c r="L336" s="10"/>
      <c r="M336" s="10"/>
      <c r="N336" s="10"/>
      <c r="O336" s="10"/>
      <c r="P336" s="10"/>
      <c r="AH336" s="10"/>
      <c r="AI336" s="10"/>
      <c r="AJ336" s="10"/>
      <c r="AK336" s="10"/>
    </row>
    <row r="337" spans="1:37" ht="14.9" customHeight="1" x14ac:dyDescent="0.2">
      <c r="B337" s="26" t="s">
        <v>72</v>
      </c>
      <c r="C337" s="15"/>
      <c r="D337" s="15"/>
      <c r="F337" s="8">
        <v>83</v>
      </c>
      <c r="G337" s="8">
        <v>72</v>
      </c>
      <c r="H337" s="8">
        <v>11</v>
      </c>
      <c r="I337" s="85">
        <f t="shared" si="74"/>
        <v>9.8341232227488149</v>
      </c>
      <c r="J337" s="4">
        <f t="shared" si="74"/>
        <v>9.795918367346939</v>
      </c>
      <c r="K337" s="4">
        <f t="shared" si="74"/>
        <v>10.091743119266056</v>
      </c>
      <c r="L337" s="10"/>
      <c r="M337" s="10"/>
      <c r="N337" s="10"/>
      <c r="O337" s="10"/>
      <c r="P337" s="10"/>
      <c r="AH337" s="10"/>
      <c r="AI337" s="10"/>
      <c r="AJ337" s="10"/>
      <c r="AK337" s="10"/>
    </row>
    <row r="338" spans="1:37" ht="14.9" customHeight="1" x14ac:dyDescent="0.2">
      <c r="B338" s="26" t="s">
        <v>71</v>
      </c>
      <c r="C338" s="15"/>
      <c r="D338" s="15"/>
      <c r="F338" s="8">
        <v>224</v>
      </c>
      <c r="G338" s="8">
        <v>188</v>
      </c>
      <c r="H338" s="8">
        <v>36</v>
      </c>
      <c r="I338" s="85">
        <f t="shared" si="74"/>
        <v>26.540284360189574</v>
      </c>
      <c r="J338" s="4">
        <f t="shared" si="74"/>
        <v>25.578231292517007</v>
      </c>
      <c r="K338" s="4">
        <f t="shared" si="74"/>
        <v>33.027522935779821</v>
      </c>
      <c r="L338" s="10"/>
      <c r="M338" s="10"/>
      <c r="N338" s="10"/>
      <c r="O338" s="10"/>
      <c r="P338" s="10"/>
      <c r="AH338" s="10"/>
      <c r="AI338" s="10"/>
      <c r="AJ338" s="10"/>
      <c r="AK338" s="10"/>
    </row>
    <row r="339" spans="1:37" ht="14.9" customHeight="1" x14ac:dyDescent="0.2">
      <c r="B339" s="26" t="s">
        <v>103</v>
      </c>
      <c r="C339" s="15"/>
      <c r="D339" s="15"/>
      <c r="F339" s="8">
        <v>307</v>
      </c>
      <c r="G339" s="8">
        <v>265</v>
      </c>
      <c r="H339" s="8">
        <v>42</v>
      </c>
      <c r="I339" s="85">
        <f t="shared" si="74"/>
        <v>36.374407582938389</v>
      </c>
      <c r="J339" s="4">
        <f t="shared" si="74"/>
        <v>36.054421768707485</v>
      </c>
      <c r="K339" s="4">
        <f t="shared" si="74"/>
        <v>38.532110091743121</v>
      </c>
      <c r="L339" s="10"/>
      <c r="M339" s="10"/>
      <c r="N339" s="10"/>
      <c r="O339" s="10"/>
      <c r="P339" s="10"/>
      <c r="AH339" s="10"/>
      <c r="AI339" s="10"/>
      <c r="AJ339" s="10"/>
      <c r="AK339" s="10"/>
    </row>
    <row r="340" spans="1:37" ht="14.9" customHeight="1" x14ac:dyDescent="0.2">
      <c r="B340" s="26" t="s">
        <v>110</v>
      </c>
      <c r="C340" s="15"/>
      <c r="D340" s="15"/>
      <c r="F340" s="8">
        <v>56</v>
      </c>
      <c r="G340" s="8">
        <v>52</v>
      </c>
      <c r="H340" s="8">
        <v>4</v>
      </c>
      <c r="I340" s="85">
        <f t="shared" si="74"/>
        <v>6.6350710900473935</v>
      </c>
      <c r="J340" s="4">
        <f t="shared" si="74"/>
        <v>7.0748299319727899</v>
      </c>
      <c r="K340" s="4">
        <f t="shared" si="74"/>
        <v>3.669724770642202</v>
      </c>
      <c r="L340" s="10"/>
      <c r="M340" s="10"/>
      <c r="N340" s="10"/>
      <c r="O340" s="10"/>
      <c r="P340" s="10"/>
      <c r="AH340" s="10"/>
      <c r="AI340" s="10"/>
      <c r="AJ340" s="10"/>
      <c r="AK340" s="10"/>
    </row>
    <row r="341" spans="1:37" ht="14.9" customHeight="1" x14ac:dyDescent="0.2">
      <c r="B341" s="26" t="s">
        <v>111</v>
      </c>
      <c r="C341" s="15"/>
      <c r="D341" s="15"/>
      <c r="F341" s="8">
        <v>14</v>
      </c>
      <c r="G341" s="8">
        <v>13</v>
      </c>
      <c r="H341" s="8">
        <v>1</v>
      </c>
      <c r="I341" s="85">
        <f t="shared" si="74"/>
        <v>1.6587677725118484</v>
      </c>
      <c r="J341" s="4">
        <f t="shared" si="74"/>
        <v>1.7687074829931975</v>
      </c>
      <c r="K341" s="4">
        <f t="shared" si="74"/>
        <v>0.91743119266055051</v>
      </c>
      <c r="L341" s="10"/>
      <c r="M341" s="10"/>
      <c r="N341" s="10"/>
      <c r="O341" s="10"/>
      <c r="P341" s="10"/>
      <c r="AH341" s="10"/>
      <c r="AI341" s="10"/>
      <c r="AJ341" s="10"/>
      <c r="AK341" s="10"/>
    </row>
    <row r="342" spans="1:37" ht="14.9" customHeight="1" x14ac:dyDescent="0.2">
      <c r="B342" s="27" t="s">
        <v>128</v>
      </c>
      <c r="C342" s="68"/>
      <c r="D342" s="68"/>
      <c r="E342" s="28"/>
      <c r="F342" s="9">
        <v>130</v>
      </c>
      <c r="G342" s="9">
        <v>117</v>
      </c>
      <c r="H342" s="9">
        <v>13</v>
      </c>
      <c r="I342" s="87">
        <f t="shared" si="74"/>
        <v>15.402843601895736</v>
      </c>
      <c r="J342" s="5">
        <f t="shared" si="74"/>
        <v>15.918367346938775</v>
      </c>
      <c r="K342" s="5">
        <f t="shared" si="74"/>
        <v>11.926605504587156</v>
      </c>
      <c r="L342" s="16"/>
      <c r="M342" s="16"/>
      <c r="N342" s="16"/>
      <c r="O342" s="16"/>
      <c r="P342" s="16"/>
      <c r="AH342" s="16"/>
      <c r="AI342" s="16"/>
      <c r="AJ342" s="16"/>
      <c r="AK342" s="16"/>
    </row>
    <row r="343" spans="1:37" ht="14.9" customHeight="1" x14ac:dyDescent="0.2">
      <c r="B343" s="30" t="s">
        <v>1</v>
      </c>
      <c r="C343" s="59"/>
      <c r="D343" s="59"/>
      <c r="E343" s="21"/>
      <c r="F343" s="31">
        <f>SUM(F335:F342)</f>
        <v>844</v>
      </c>
      <c r="G343" s="31">
        <f>SUM(G335:G342)</f>
        <v>735</v>
      </c>
      <c r="H343" s="31">
        <f>SUM(H335:H342)</f>
        <v>109</v>
      </c>
      <c r="I343" s="86">
        <f>IF(SUM(I335:I342)&gt;100,"－",SUM(I335:I342))</f>
        <v>100</v>
      </c>
      <c r="J343" s="6">
        <f>IF(SUM(J335:J342)&gt;100,"－",SUM(J335:J342))</f>
        <v>100</v>
      </c>
      <c r="K343" s="6">
        <f>IF(SUM(K335:K342)&gt;100,"－",SUM(K335:K342))</f>
        <v>100</v>
      </c>
      <c r="L343" s="16"/>
      <c r="M343" s="16"/>
      <c r="N343" s="16"/>
      <c r="O343" s="16"/>
      <c r="P343" s="16"/>
      <c r="AH343" s="16"/>
      <c r="AI343" s="16"/>
      <c r="AJ343" s="16"/>
      <c r="AK343" s="16"/>
    </row>
    <row r="344" spans="1:37" ht="14.9" customHeight="1" x14ac:dyDescent="0.2">
      <c r="B344" s="30" t="s">
        <v>96</v>
      </c>
      <c r="C344" s="59"/>
      <c r="D344" s="59"/>
      <c r="E344" s="22"/>
      <c r="F344" s="33">
        <v>21.10534924822862</v>
      </c>
      <c r="G344" s="54">
        <v>21.251146134409815</v>
      </c>
      <c r="H344" s="54">
        <v>20.166781793437206</v>
      </c>
      <c r="I344" s="16"/>
      <c r="J344" s="16"/>
      <c r="K344" s="16"/>
      <c r="L344" s="16"/>
      <c r="M344" s="16"/>
      <c r="N344" s="16"/>
      <c r="O344" s="16"/>
      <c r="P344" s="16"/>
      <c r="AH344" s="16"/>
      <c r="AI344" s="16"/>
      <c r="AJ344" s="16"/>
      <c r="AK344" s="16"/>
    </row>
    <row r="345" spans="1:37" ht="14.9" customHeight="1" x14ac:dyDescent="0.2">
      <c r="B345" s="30" t="s">
        <v>97</v>
      </c>
      <c r="C345" s="59"/>
      <c r="D345" s="59"/>
      <c r="E345" s="22"/>
      <c r="F345" s="33">
        <v>77.049180327868854</v>
      </c>
      <c r="G345" s="54">
        <v>77.049180327868854</v>
      </c>
      <c r="H345" s="54">
        <v>40</v>
      </c>
      <c r="I345" s="16"/>
      <c r="J345" s="16"/>
      <c r="K345" s="16"/>
      <c r="L345" s="16"/>
      <c r="M345" s="16"/>
      <c r="N345" s="16"/>
      <c r="O345" s="16"/>
      <c r="P345" s="16"/>
      <c r="AH345" s="16"/>
      <c r="AI345" s="16"/>
      <c r="AJ345" s="16"/>
      <c r="AK345" s="16"/>
    </row>
    <row r="346" spans="1:37" ht="14.9" customHeight="1" x14ac:dyDescent="0.2">
      <c r="B346" s="45"/>
      <c r="C346" s="45"/>
      <c r="D346" s="45"/>
      <c r="E346" s="36"/>
      <c r="F346" s="10"/>
      <c r="G346" s="10"/>
      <c r="H346" s="10"/>
      <c r="I346" s="16"/>
      <c r="J346" s="16"/>
      <c r="K346" s="16"/>
      <c r="L346" s="16"/>
      <c r="M346" s="16"/>
      <c r="N346" s="16"/>
      <c r="O346" s="16"/>
      <c r="P346" s="16"/>
      <c r="AH346" s="16"/>
      <c r="AI346" s="16"/>
      <c r="AJ346" s="16"/>
      <c r="AK346" s="16"/>
    </row>
    <row r="347" spans="1:37" ht="15" customHeight="1" x14ac:dyDescent="0.2">
      <c r="A347" s="1" t="s">
        <v>725</v>
      </c>
      <c r="B347" s="15"/>
      <c r="C347" s="15"/>
    </row>
    <row r="348" spans="1:37" ht="13.75" customHeight="1" x14ac:dyDescent="0.2">
      <c r="B348" s="47"/>
      <c r="C348" s="25"/>
      <c r="D348" s="25"/>
      <c r="E348" s="25"/>
      <c r="F348" s="60"/>
      <c r="G348" s="63" t="s">
        <v>2</v>
      </c>
      <c r="H348" s="66"/>
      <c r="I348" s="82"/>
      <c r="J348" s="63" t="s">
        <v>3</v>
      </c>
      <c r="K348" s="64"/>
    </row>
    <row r="349" spans="1:37" ht="19" x14ac:dyDescent="0.2">
      <c r="B349" s="58"/>
      <c r="F349" s="73" t="s">
        <v>4</v>
      </c>
      <c r="G349" s="73" t="s">
        <v>170</v>
      </c>
      <c r="H349" s="73" t="s">
        <v>172</v>
      </c>
      <c r="I349" s="81" t="s">
        <v>4</v>
      </c>
      <c r="J349" s="73" t="s">
        <v>170</v>
      </c>
      <c r="K349" s="73" t="s">
        <v>172</v>
      </c>
    </row>
    <row r="350" spans="1:37" ht="12" customHeight="1" x14ac:dyDescent="0.2">
      <c r="B350" s="27"/>
      <c r="C350" s="68"/>
      <c r="D350" s="68"/>
      <c r="E350" s="28"/>
      <c r="F350" s="29"/>
      <c r="G350" s="29"/>
      <c r="H350" s="29"/>
      <c r="I350" s="83">
        <f>F$314</f>
        <v>844</v>
      </c>
      <c r="J350" s="2">
        <f>G$314</f>
        <v>735</v>
      </c>
      <c r="K350" s="2">
        <f>H$314</f>
        <v>109</v>
      </c>
      <c r="L350" s="69"/>
      <c r="M350" s="69"/>
      <c r="N350" s="69"/>
      <c r="O350" s="69"/>
      <c r="P350" s="69"/>
      <c r="AH350" s="69"/>
      <c r="AI350" s="69"/>
      <c r="AJ350" s="69"/>
      <c r="AK350" s="69"/>
    </row>
    <row r="351" spans="1:37" ht="14.9" customHeight="1" x14ac:dyDescent="0.2">
      <c r="B351" s="26" t="s">
        <v>89</v>
      </c>
      <c r="C351" s="15"/>
      <c r="D351" s="15"/>
      <c r="F351" s="8">
        <v>5</v>
      </c>
      <c r="G351" s="8">
        <v>4</v>
      </c>
      <c r="H351" s="8">
        <v>1</v>
      </c>
      <c r="I351" s="85">
        <f t="shared" ref="I351:K358" si="75">F351/I$350*100</f>
        <v>0.59241706161137442</v>
      </c>
      <c r="J351" s="4">
        <f t="shared" si="75"/>
        <v>0.54421768707482987</v>
      </c>
      <c r="K351" s="4">
        <f t="shared" si="75"/>
        <v>0.91743119266055051</v>
      </c>
      <c r="L351" s="10"/>
      <c r="M351" s="10"/>
      <c r="N351" s="10"/>
      <c r="O351" s="10"/>
      <c r="P351" s="10"/>
      <c r="AH351" s="10"/>
      <c r="AI351" s="10"/>
      <c r="AJ351" s="10"/>
      <c r="AK351" s="10"/>
    </row>
    <row r="352" spans="1:37" ht="14.9" customHeight="1" x14ac:dyDescent="0.2">
      <c r="B352" s="26" t="s">
        <v>90</v>
      </c>
      <c r="C352" s="15"/>
      <c r="D352" s="15"/>
      <c r="F352" s="8">
        <v>55</v>
      </c>
      <c r="G352" s="8">
        <v>43</v>
      </c>
      <c r="H352" s="8">
        <v>12</v>
      </c>
      <c r="I352" s="85">
        <f t="shared" si="75"/>
        <v>6.516587677725119</v>
      </c>
      <c r="J352" s="4">
        <f t="shared" si="75"/>
        <v>5.850340136054422</v>
      </c>
      <c r="K352" s="4">
        <f t="shared" si="75"/>
        <v>11.009174311926607</v>
      </c>
      <c r="L352" s="10"/>
      <c r="M352" s="10"/>
      <c r="N352" s="10"/>
      <c r="O352" s="10"/>
      <c r="P352" s="10"/>
      <c r="AH352" s="10"/>
      <c r="AI352" s="10"/>
      <c r="AJ352" s="10"/>
      <c r="AK352" s="10"/>
    </row>
    <row r="353" spans="2:37" ht="14.9" customHeight="1" x14ac:dyDescent="0.2">
      <c r="B353" s="26" t="s">
        <v>72</v>
      </c>
      <c r="C353" s="15"/>
      <c r="D353" s="15"/>
      <c r="F353" s="8">
        <v>159</v>
      </c>
      <c r="G353" s="8">
        <v>131</v>
      </c>
      <c r="H353" s="8">
        <v>28</v>
      </c>
      <c r="I353" s="85">
        <f t="shared" si="75"/>
        <v>18.838862559241708</v>
      </c>
      <c r="J353" s="4">
        <f t="shared" si="75"/>
        <v>17.823129251700681</v>
      </c>
      <c r="K353" s="4">
        <f t="shared" si="75"/>
        <v>25.688073394495415</v>
      </c>
      <c r="L353" s="10"/>
      <c r="M353" s="10"/>
      <c r="N353" s="10"/>
      <c r="O353" s="10"/>
      <c r="P353" s="10"/>
      <c r="AH353" s="10"/>
      <c r="AI353" s="10"/>
      <c r="AJ353" s="10"/>
      <c r="AK353" s="10"/>
    </row>
    <row r="354" spans="2:37" ht="14.9" customHeight="1" x14ac:dyDescent="0.2">
      <c r="B354" s="26" t="s">
        <v>71</v>
      </c>
      <c r="C354" s="15"/>
      <c r="D354" s="15"/>
      <c r="F354" s="8">
        <v>198</v>
      </c>
      <c r="G354" s="8">
        <v>176</v>
      </c>
      <c r="H354" s="8">
        <v>22</v>
      </c>
      <c r="I354" s="85">
        <f t="shared" si="75"/>
        <v>23.459715639810426</v>
      </c>
      <c r="J354" s="4">
        <f t="shared" si="75"/>
        <v>23.945578231292515</v>
      </c>
      <c r="K354" s="4">
        <f t="shared" si="75"/>
        <v>20.183486238532112</v>
      </c>
      <c r="L354" s="10"/>
      <c r="M354" s="10"/>
      <c r="N354" s="10"/>
      <c r="O354" s="10"/>
      <c r="P354" s="10"/>
      <c r="AH354" s="10"/>
      <c r="AI354" s="10"/>
      <c r="AJ354" s="10"/>
      <c r="AK354" s="10"/>
    </row>
    <row r="355" spans="2:37" ht="14.9" customHeight="1" x14ac:dyDescent="0.2">
      <c r="B355" s="26" t="s">
        <v>103</v>
      </c>
      <c r="C355" s="15"/>
      <c r="D355" s="15"/>
      <c r="F355" s="8">
        <v>178</v>
      </c>
      <c r="G355" s="8">
        <v>167</v>
      </c>
      <c r="H355" s="8">
        <v>11</v>
      </c>
      <c r="I355" s="85">
        <f t="shared" si="75"/>
        <v>21.09004739336493</v>
      </c>
      <c r="J355" s="4">
        <f t="shared" si="75"/>
        <v>22.721088435374153</v>
      </c>
      <c r="K355" s="4">
        <f t="shared" si="75"/>
        <v>10.091743119266056</v>
      </c>
      <c r="L355" s="10"/>
      <c r="M355" s="10"/>
      <c r="N355" s="10"/>
      <c r="O355" s="10"/>
      <c r="P355" s="10"/>
      <c r="AH355" s="10"/>
      <c r="AI355" s="10"/>
      <c r="AJ355" s="10"/>
      <c r="AK355" s="10"/>
    </row>
    <row r="356" spans="2:37" ht="14.9" customHeight="1" x14ac:dyDescent="0.2">
      <c r="B356" s="26" t="s">
        <v>110</v>
      </c>
      <c r="C356" s="15"/>
      <c r="D356" s="15"/>
      <c r="F356" s="8">
        <v>34</v>
      </c>
      <c r="G356" s="8">
        <v>28</v>
      </c>
      <c r="H356" s="8">
        <v>6</v>
      </c>
      <c r="I356" s="85">
        <f t="shared" si="75"/>
        <v>4.028436018957346</v>
      </c>
      <c r="J356" s="4">
        <f t="shared" si="75"/>
        <v>3.8095238095238098</v>
      </c>
      <c r="K356" s="4">
        <f t="shared" si="75"/>
        <v>5.5045871559633035</v>
      </c>
      <c r="L356" s="10"/>
      <c r="M356" s="10"/>
      <c r="N356" s="10"/>
      <c r="O356" s="10"/>
      <c r="P356" s="10"/>
      <c r="AH356" s="10"/>
      <c r="AI356" s="10"/>
      <c r="AJ356" s="10"/>
      <c r="AK356" s="10"/>
    </row>
    <row r="357" spans="2:37" ht="14.9" customHeight="1" x14ac:dyDescent="0.2">
      <c r="B357" s="26" t="s">
        <v>111</v>
      </c>
      <c r="C357" s="15"/>
      <c r="D357" s="15"/>
      <c r="F357" s="8">
        <v>22</v>
      </c>
      <c r="G357" s="8">
        <v>19</v>
      </c>
      <c r="H357" s="8">
        <v>3</v>
      </c>
      <c r="I357" s="85">
        <f t="shared" si="75"/>
        <v>2.6066350710900474</v>
      </c>
      <c r="J357" s="4">
        <f t="shared" si="75"/>
        <v>2.5850340136054419</v>
      </c>
      <c r="K357" s="4">
        <f t="shared" si="75"/>
        <v>2.7522935779816518</v>
      </c>
      <c r="L357" s="10"/>
      <c r="M357" s="10"/>
      <c r="N357" s="10"/>
      <c r="O357" s="10"/>
      <c r="P357" s="10"/>
      <c r="AH357" s="10"/>
      <c r="AI357" s="10"/>
      <c r="AJ357" s="10"/>
      <c r="AK357" s="10"/>
    </row>
    <row r="358" spans="2:37" ht="14.9" customHeight="1" x14ac:dyDescent="0.2">
      <c r="B358" s="27" t="s">
        <v>128</v>
      </c>
      <c r="C358" s="68"/>
      <c r="D358" s="68"/>
      <c r="E358" s="28"/>
      <c r="F358" s="9">
        <v>193</v>
      </c>
      <c r="G358" s="9">
        <v>167</v>
      </c>
      <c r="H358" s="9">
        <v>26</v>
      </c>
      <c r="I358" s="87">
        <f t="shared" si="75"/>
        <v>22.867298578199051</v>
      </c>
      <c r="J358" s="5">
        <f t="shared" si="75"/>
        <v>22.721088435374153</v>
      </c>
      <c r="K358" s="5">
        <f t="shared" si="75"/>
        <v>23.853211009174313</v>
      </c>
      <c r="L358" s="16"/>
      <c r="M358" s="16"/>
      <c r="N358" s="16"/>
      <c r="O358" s="16"/>
      <c r="P358" s="16"/>
      <c r="AH358" s="16"/>
      <c r="AI358" s="16"/>
      <c r="AJ358" s="16"/>
      <c r="AK358" s="16"/>
    </row>
    <row r="359" spans="2:37" ht="14.9" customHeight="1" x14ac:dyDescent="0.2">
      <c r="B359" s="30" t="s">
        <v>1</v>
      </c>
      <c r="C359" s="59"/>
      <c r="D359" s="59"/>
      <c r="E359" s="21"/>
      <c r="F359" s="31">
        <f>SUM(F351:F358)</f>
        <v>844</v>
      </c>
      <c r="G359" s="31">
        <f>SUM(G351:G358)</f>
        <v>735</v>
      </c>
      <c r="H359" s="31">
        <f>SUM(H351:H358)</f>
        <v>109</v>
      </c>
      <c r="I359" s="86">
        <f>IF(SUM(I351:I358)&gt;100,"－",SUM(I351:I358))</f>
        <v>100.00000000000001</v>
      </c>
      <c r="J359" s="6">
        <f>IF(SUM(J351:J358)&gt;100,"－",SUM(J351:J358))</f>
        <v>100</v>
      </c>
      <c r="K359" s="6">
        <f>IF(SUM(K351:K358)&gt;100,"－",SUM(K351:K358))</f>
        <v>100.00000000000001</v>
      </c>
      <c r="L359" s="16"/>
      <c r="M359" s="16"/>
      <c r="N359" s="16"/>
      <c r="O359" s="16"/>
      <c r="P359" s="16"/>
      <c r="AH359" s="16"/>
      <c r="AI359" s="16"/>
      <c r="AJ359" s="16"/>
      <c r="AK359" s="16"/>
    </row>
    <row r="360" spans="2:37" ht="14.9" customHeight="1" x14ac:dyDescent="0.2">
      <c r="B360" s="30" t="s">
        <v>96</v>
      </c>
      <c r="C360" s="59"/>
      <c r="D360" s="59"/>
      <c r="E360" s="22"/>
      <c r="F360" s="33">
        <v>18.964954107539072</v>
      </c>
      <c r="G360" s="54">
        <v>19.169236346900849</v>
      </c>
      <c r="H360" s="54">
        <v>17.566974445400653</v>
      </c>
      <c r="I360" s="16"/>
      <c r="J360" s="16"/>
      <c r="K360" s="16"/>
      <c r="L360" s="16"/>
      <c r="M360" s="16"/>
      <c r="N360" s="16"/>
      <c r="O360" s="16"/>
      <c r="P360" s="16"/>
      <c r="AH360" s="16"/>
      <c r="AI360" s="16"/>
      <c r="AJ360" s="16"/>
      <c r="AK360" s="16"/>
    </row>
    <row r="361" spans="2:37" ht="14.9" customHeight="1" x14ac:dyDescent="0.2">
      <c r="B361" s="30" t="s">
        <v>97</v>
      </c>
      <c r="C361" s="59"/>
      <c r="D361" s="59"/>
      <c r="E361" s="22"/>
      <c r="F361" s="33">
        <v>72.5</v>
      </c>
      <c r="G361" s="54">
        <v>72.5</v>
      </c>
      <c r="H361" s="54">
        <v>55</v>
      </c>
      <c r="I361" s="16"/>
      <c r="J361" s="16"/>
      <c r="K361" s="16"/>
      <c r="L361" s="16"/>
      <c r="M361" s="16"/>
      <c r="N361" s="16"/>
      <c r="O361" s="16"/>
      <c r="P361" s="16"/>
      <c r="AH361" s="16"/>
      <c r="AI361" s="16"/>
      <c r="AJ361" s="16"/>
      <c r="AK361" s="16"/>
    </row>
    <row r="362" spans="2:37" ht="17.899999999999999" customHeight="1" x14ac:dyDescent="0.2">
      <c r="B362" s="65" t="s">
        <v>122</v>
      </c>
      <c r="C362" s="65"/>
      <c r="M362" s="23"/>
      <c r="P362" s="23"/>
      <c r="AH362" s="23"/>
      <c r="AK362" s="23"/>
    </row>
    <row r="363" spans="2:37" ht="13.75" customHeight="1" x14ac:dyDescent="0.2">
      <c r="B363" s="47"/>
      <c r="C363" s="25"/>
      <c r="D363" s="25"/>
      <c r="E363" s="25"/>
      <c r="F363" s="60"/>
      <c r="G363" s="63" t="s">
        <v>2</v>
      </c>
      <c r="H363" s="66"/>
      <c r="I363" s="82"/>
      <c r="J363" s="63" t="s">
        <v>3</v>
      </c>
      <c r="K363" s="64"/>
    </row>
    <row r="364" spans="2:37" ht="19" x14ac:dyDescent="0.2">
      <c r="B364" s="58"/>
      <c r="F364" s="73" t="s">
        <v>4</v>
      </c>
      <c r="G364" s="73" t="s">
        <v>170</v>
      </c>
      <c r="H364" s="73" t="s">
        <v>172</v>
      </c>
      <c r="I364" s="81" t="s">
        <v>4</v>
      </c>
      <c r="J364" s="73" t="s">
        <v>170</v>
      </c>
      <c r="K364" s="73" t="s">
        <v>172</v>
      </c>
    </row>
    <row r="365" spans="2:37" ht="12" customHeight="1" x14ac:dyDescent="0.2">
      <c r="B365" s="27"/>
      <c r="C365" s="68"/>
      <c r="D365" s="68"/>
      <c r="E365" s="28"/>
      <c r="F365" s="29"/>
      <c r="G365" s="29"/>
      <c r="H365" s="29"/>
      <c r="I365" s="83">
        <f>F$314</f>
        <v>844</v>
      </c>
      <c r="J365" s="2">
        <f>G$314</f>
        <v>735</v>
      </c>
      <c r="K365" s="2">
        <f>H$314</f>
        <v>109</v>
      </c>
      <c r="L365" s="69"/>
      <c r="M365" s="69"/>
      <c r="N365" s="69"/>
      <c r="O365" s="69"/>
      <c r="P365" s="69"/>
      <c r="AH365" s="69"/>
      <c r="AI365" s="69"/>
      <c r="AJ365" s="69"/>
      <c r="AK365" s="69"/>
    </row>
    <row r="366" spans="2:37" ht="14.9" customHeight="1" x14ac:dyDescent="0.2">
      <c r="B366" s="26" t="s">
        <v>89</v>
      </c>
      <c r="C366" s="15"/>
      <c r="D366" s="15"/>
      <c r="F366" s="8">
        <v>9</v>
      </c>
      <c r="G366" s="8">
        <v>7</v>
      </c>
      <c r="H366" s="8">
        <v>2</v>
      </c>
      <c r="I366" s="85">
        <f t="shared" ref="I366:K373" si="76">F366/I$365*100</f>
        <v>1.066350710900474</v>
      </c>
      <c r="J366" s="4">
        <f t="shared" si="76"/>
        <v>0.95238095238095244</v>
      </c>
      <c r="K366" s="4">
        <f t="shared" si="76"/>
        <v>1.834862385321101</v>
      </c>
      <c r="L366" s="10"/>
      <c r="M366" s="10"/>
      <c r="N366" s="10"/>
      <c r="O366" s="10"/>
      <c r="P366" s="10"/>
      <c r="AH366" s="10"/>
      <c r="AI366" s="10"/>
      <c r="AJ366" s="10"/>
      <c r="AK366" s="10"/>
    </row>
    <row r="367" spans="2:37" ht="14.9" customHeight="1" x14ac:dyDescent="0.2">
      <c r="B367" s="26" t="s">
        <v>90</v>
      </c>
      <c r="C367" s="15"/>
      <c r="D367" s="15"/>
      <c r="F367" s="8">
        <v>29</v>
      </c>
      <c r="G367" s="8">
        <v>27</v>
      </c>
      <c r="H367" s="8">
        <v>2</v>
      </c>
      <c r="I367" s="85">
        <f t="shared" si="76"/>
        <v>3.4360189573459716</v>
      </c>
      <c r="J367" s="4">
        <f t="shared" si="76"/>
        <v>3.6734693877551026</v>
      </c>
      <c r="K367" s="4">
        <f t="shared" si="76"/>
        <v>1.834862385321101</v>
      </c>
      <c r="L367" s="10"/>
      <c r="M367" s="10"/>
      <c r="N367" s="10"/>
      <c r="O367" s="10"/>
      <c r="P367" s="10"/>
      <c r="AH367" s="10"/>
      <c r="AI367" s="10"/>
      <c r="AJ367" s="10"/>
      <c r="AK367" s="10"/>
    </row>
    <row r="368" spans="2:37" ht="14.9" customHeight="1" x14ac:dyDescent="0.2">
      <c r="B368" s="26" t="s">
        <v>72</v>
      </c>
      <c r="C368" s="15"/>
      <c r="F368" s="8">
        <v>157</v>
      </c>
      <c r="G368" s="8">
        <v>125</v>
      </c>
      <c r="H368" s="8">
        <v>32</v>
      </c>
      <c r="I368" s="85">
        <f t="shared" si="76"/>
        <v>18.601895734597157</v>
      </c>
      <c r="J368" s="4">
        <f t="shared" si="76"/>
        <v>17.006802721088434</v>
      </c>
      <c r="K368" s="4">
        <f t="shared" si="76"/>
        <v>29.357798165137616</v>
      </c>
      <c r="L368" s="10"/>
      <c r="M368" s="10"/>
      <c r="N368" s="10"/>
      <c r="O368" s="10"/>
      <c r="P368" s="10"/>
      <c r="AH368" s="10"/>
      <c r="AI368" s="10"/>
      <c r="AJ368" s="10"/>
      <c r="AK368" s="10"/>
    </row>
    <row r="369" spans="1:37" ht="14.9" customHeight="1" x14ac:dyDescent="0.2">
      <c r="B369" s="26" t="s">
        <v>71</v>
      </c>
      <c r="C369" s="15"/>
      <c r="D369" s="15"/>
      <c r="F369" s="8">
        <v>312</v>
      </c>
      <c r="G369" s="8">
        <v>278</v>
      </c>
      <c r="H369" s="8">
        <v>34</v>
      </c>
      <c r="I369" s="85">
        <f t="shared" si="76"/>
        <v>36.96682464454976</v>
      </c>
      <c r="J369" s="4">
        <f t="shared" si="76"/>
        <v>37.823129251700685</v>
      </c>
      <c r="K369" s="4">
        <f t="shared" si="76"/>
        <v>31.192660550458719</v>
      </c>
      <c r="L369" s="10"/>
      <c r="M369" s="10"/>
      <c r="N369" s="10"/>
      <c r="O369" s="10"/>
      <c r="P369" s="10"/>
      <c r="AH369" s="10"/>
      <c r="AI369" s="10"/>
      <c r="AJ369" s="10"/>
      <c r="AK369" s="10"/>
    </row>
    <row r="370" spans="1:37" ht="14.9" customHeight="1" x14ac:dyDescent="0.2">
      <c r="B370" s="26" t="s">
        <v>103</v>
      </c>
      <c r="C370" s="15"/>
      <c r="D370" s="15"/>
      <c r="F370" s="8">
        <v>133</v>
      </c>
      <c r="G370" s="8">
        <v>121</v>
      </c>
      <c r="H370" s="8">
        <v>12</v>
      </c>
      <c r="I370" s="85">
        <f t="shared" si="76"/>
        <v>15.758293838862558</v>
      </c>
      <c r="J370" s="4">
        <f t="shared" si="76"/>
        <v>16.462585034013603</v>
      </c>
      <c r="K370" s="4">
        <f t="shared" si="76"/>
        <v>11.009174311926607</v>
      </c>
      <c r="L370" s="10"/>
      <c r="M370" s="10"/>
      <c r="N370" s="10"/>
      <c r="O370" s="10"/>
      <c r="P370" s="10"/>
      <c r="AH370" s="10"/>
      <c r="AI370" s="10"/>
      <c r="AJ370" s="10"/>
      <c r="AK370" s="10"/>
    </row>
    <row r="371" spans="1:37" ht="14.9" customHeight="1" x14ac:dyDescent="0.2">
      <c r="B371" s="26" t="s">
        <v>110</v>
      </c>
      <c r="C371" s="15"/>
      <c r="D371" s="15"/>
      <c r="F371" s="8">
        <v>9</v>
      </c>
      <c r="G371" s="8">
        <v>8</v>
      </c>
      <c r="H371" s="8">
        <v>1</v>
      </c>
      <c r="I371" s="85">
        <f t="shared" si="76"/>
        <v>1.066350710900474</v>
      </c>
      <c r="J371" s="4">
        <f t="shared" si="76"/>
        <v>1.0884353741496597</v>
      </c>
      <c r="K371" s="4">
        <f t="shared" si="76"/>
        <v>0.91743119266055051</v>
      </c>
      <c r="L371" s="10"/>
      <c r="M371" s="10"/>
      <c r="N371" s="10"/>
      <c r="O371" s="10"/>
      <c r="P371" s="10"/>
      <c r="AH371" s="10"/>
      <c r="AI371" s="10"/>
      <c r="AJ371" s="10"/>
      <c r="AK371" s="10"/>
    </row>
    <row r="372" spans="1:37" ht="14.9" customHeight="1" x14ac:dyDescent="0.2">
      <c r="B372" s="26" t="s">
        <v>111</v>
      </c>
      <c r="C372" s="15"/>
      <c r="D372" s="15"/>
      <c r="F372" s="8">
        <v>2</v>
      </c>
      <c r="G372" s="8">
        <v>2</v>
      </c>
      <c r="H372" s="8">
        <v>0</v>
      </c>
      <c r="I372" s="85">
        <f t="shared" si="76"/>
        <v>0.23696682464454977</v>
      </c>
      <c r="J372" s="4">
        <f t="shared" si="76"/>
        <v>0.27210884353741494</v>
      </c>
      <c r="K372" s="4">
        <f t="shared" si="76"/>
        <v>0</v>
      </c>
      <c r="L372" s="10"/>
      <c r="M372" s="10"/>
      <c r="N372" s="10"/>
      <c r="O372" s="10"/>
      <c r="P372" s="10"/>
      <c r="AH372" s="10"/>
      <c r="AI372" s="10"/>
      <c r="AJ372" s="10"/>
      <c r="AK372" s="10"/>
    </row>
    <row r="373" spans="1:37" ht="14.9" customHeight="1" x14ac:dyDescent="0.2">
      <c r="B373" s="27" t="s">
        <v>128</v>
      </c>
      <c r="C373" s="68"/>
      <c r="D373" s="68"/>
      <c r="E373" s="28"/>
      <c r="F373" s="9">
        <v>193</v>
      </c>
      <c r="G373" s="9">
        <v>167</v>
      </c>
      <c r="H373" s="9">
        <v>26</v>
      </c>
      <c r="I373" s="87">
        <f t="shared" si="76"/>
        <v>22.867298578199051</v>
      </c>
      <c r="J373" s="5">
        <f t="shared" si="76"/>
        <v>22.721088435374153</v>
      </c>
      <c r="K373" s="5">
        <f t="shared" si="76"/>
        <v>23.853211009174313</v>
      </c>
      <c r="L373" s="16"/>
      <c r="M373" s="16"/>
      <c r="N373" s="16"/>
      <c r="O373" s="16"/>
      <c r="P373" s="16"/>
      <c r="AH373" s="16"/>
      <c r="AI373" s="16"/>
      <c r="AJ373" s="16"/>
      <c r="AK373" s="16"/>
    </row>
    <row r="374" spans="1:37" ht="14.9" customHeight="1" x14ac:dyDescent="0.2">
      <c r="B374" s="30" t="s">
        <v>1</v>
      </c>
      <c r="C374" s="59"/>
      <c r="D374" s="59"/>
      <c r="E374" s="21"/>
      <c r="F374" s="31">
        <f>SUM(F366:F373)</f>
        <v>844</v>
      </c>
      <c r="G374" s="31">
        <f>SUM(G366:G373)</f>
        <v>735</v>
      </c>
      <c r="H374" s="31">
        <f>SUM(H366:H373)</f>
        <v>109</v>
      </c>
      <c r="I374" s="86">
        <f>IF(SUM(I366:I373)&gt;100,"－",SUM(I366:I373))</f>
        <v>100.00000000000001</v>
      </c>
      <c r="J374" s="6">
        <f>IF(SUM(J366:J373)&gt;100,"－",SUM(J366:J373))</f>
        <v>100</v>
      </c>
      <c r="K374" s="6">
        <f>IF(SUM(K366:K373)&gt;100,"－",SUM(K366:K373))</f>
        <v>100.00000000000001</v>
      </c>
      <c r="L374" s="16"/>
      <c r="M374" s="16"/>
      <c r="N374" s="16"/>
      <c r="O374" s="16"/>
      <c r="P374" s="16"/>
      <c r="AH374" s="16"/>
      <c r="AI374" s="16"/>
      <c r="AJ374" s="16"/>
      <c r="AK374" s="16"/>
    </row>
    <row r="375" spans="1:37" ht="14.9" customHeight="1" x14ac:dyDescent="0.2">
      <c r="B375" s="30" t="s">
        <v>96</v>
      </c>
      <c r="C375" s="59"/>
      <c r="D375" s="59"/>
      <c r="E375" s="22"/>
      <c r="F375" s="33">
        <v>17.013805482460921</v>
      </c>
      <c r="G375" s="54">
        <v>17.152973506193138</v>
      </c>
      <c r="H375" s="54">
        <v>16.061426717642863</v>
      </c>
      <c r="I375" s="16"/>
      <c r="J375" s="16"/>
      <c r="K375" s="16"/>
      <c r="L375" s="16"/>
      <c r="M375" s="16"/>
      <c r="N375" s="16"/>
      <c r="O375" s="16"/>
      <c r="P375" s="16"/>
      <c r="AH375" s="16"/>
      <c r="AI375" s="16"/>
      <c r="AJ375" s="16"/>
      <c r="AK375" s="16"/>
    </row>
    <row r="376" spans="1:37" ht="14.9" customHeight="1" x14ac:dyDescent="0.2">
      <c r="B376" s="30" t="s">
        <v>97</v>
      </c>
      <c r="C376" s="59"/>
      <c r="D376" s="59"/>
      <c r="E376" s="22"/>
      <c r="F376" s="33">
        <v>56.562500000000007</v>
      </c>
      <c r="G376" s="54">
        <v>56.562500000000007</v>
      </c>
      <c r="H376" s="54">
        <v>37.5</v>
      </c>
      <c r="I376" s="16"/>
      <c r="J376" s="16"/>
      <c r="K376" s="16"/>
      <c r="L376" s="16"/>
      <c r="M376" s="16"/>
      <c r="N376" s="16"/>
      <c r="O376" s="16"/>
      <c r="P376" s="16"/>
      <c r="AH376" s="16"/>
      <c r="AI376" s="16"/>
      <c r="AJ376" s="16"/>
      <c r="AK376" s="16"/>
    </row>
    <row r="377" spans="1:37" ht="15" customHeight="1" x14ac:dyDescent="0.2">
      <c r="B377" s="45"/>
      <c r="C377" s="45"/>
      <c r="D377" s="45"/>
      <c r="E377" s="36"/>
      <c r="F377" s="10"/>
      <c r="G377" s="10"/>
      <c r="H377" s="10"/>
      <c r="I377" s="16"/>
      <c r="J377" s="16"/>
      <c r="K377" s="16"/>
      <c r="L377" s="16"/>
      <c r="M377" s="16"/>
      <c r="N377" s="16"/>
      <c r="O377" s="16"/>
      <c r="P377" s="16"/>
      <c r="AH377" s="16"/>
      <c r="AI377" s="16"/>
      <c r="AJ377" s="16"/>
      <c r="AK377" s="16"/>
    </row>
    <row r="378" spans="1:37" ht="15" customHeight="1" x14ac:dyDescent="0.2">
      <c r="A378" s="1" t="s">
        <v>726</v>
      </c>
      <c r="B378" s="15"/>
      <c r="C378" s="15"/>
    </row>
    <row r="379" spans="1:37" ht="13.75" customHeight="1" x14ac:dyDescent="0.2">
      <c r="B379" s="47"/>
      <c r="C379" s="25"/>
      <c r="D379" s="25"/>
      <c r="E379" s="25"/>
      <c r="F379" s="60"/>
      <c r="G379" s="63" t="s">
        <v>2</v>
      </c>
      <c r="H379" s="66"/>
      <c r="I379" s="82"/>
      <c r="J379" s="63" t="s">
        <v>3</v>
      </c>
      <c r="K379" s="64"/>
    </row>
    <row r="380" spans="1:37" ht="19" x14ac:dyDescent="0.2">
      <c r="B380" s="58"/>
      <c r="F380" s="73" t="s">
        <v>4</v>
      </c>
      <c r="G380" s="73" t="s">
        <v>170</v>
      </c>
      <c r="H380" s="73" t="s">
        <v>172</v>
      </c>
      <c r="I380" s="81" t="s">
        <v>4</v>
      </c>
      <c r="J380" s="73" t="s">
        <v>170</v>
      </c>
      <c r="K380" s="73" t="s">
        <v>172</v>
      </c>
    </row>
    <row r="381" spans="1:37" ht="12" customHeight="1" x14ac:dyDescent="0.2">
      <c r="B381" s="27"/>
      <c r="C381" s="68"/>
      <c r="D381" s="68"/>
      <c r="E381" s="28"/>
      <c r="F381" s="29"/>
      <c r="G381" s="29"/>
      <c r="H381" s="29"/>
      <c r="I381" s="83">
        <f>F$314</f>
        <v>844</v>
      </c>
      <c r="J381" s="2">
        <f>G$314</f>
        <v>735</v>
      </c>
      <c r="K381" s="2">
        <f>H$314</f>
        <v>109</v>
      </c>
      <c r="L381" s="69"/>
      <c r="M381" s="69"/>
      <c r="N381" s="69"/>
      <c r="O381" s="69"/>
      <c r="P381" s="69"/>
      <c r="AH381" s="69"/>
      <c r="AI381" s="69"/>
      <c r="AJ381" s="69"/>
      <c r="AK381" s="69"/>
    </row>
    <row r="382" spans="1:37" ht="14.9" customHeight="1" x14ac:dyDescent="0.2">
      <c r="B382" s="26" t="s">
        <v>483</v>
      </c>
      <c r="C382" s="15"/>
      <c r="D382" s="15"/>
      <c r="F382" s="8">
        <v>62</v>
      </c>
      <c r="G382" s="8">
        <v>48</v>
      </c>
      <c r="H382" s="8">
        <v>14</v>
      </c>
      <c r="I382" s="85">
        <f t="shared" ref="I382:K389" si="77">F382/I$381*100</f>
        <v>7.3459715639810419</v>
      </c>
      <c r="J382" s="4">
        <f t="shared" si="77"/>
        <v>6.5306122448979593</v>
      </c>
      <c r="K382" s="4">
        <f t="shared" si="77"/>
        <v>12.844036697247708</v>
      </c>
      <c r="L382" s="10"/>
      <c r="M382" s="10"/>
      <c r="N382" s="10"/>
      <c r="O382" s="10"/>
      <c r="P382" s="10"/>
      <c r="AH382" s="10"/>
      <c r="AI382" s="10"/>
      <c r="AJ382" s="10"/>
      <c r="AK382" s="10"/>
    </row>
    <row r="383" spans="1:37" ht="14.9" customHeight="1" x14ac:dyDescent="0.2">
      <c r="B383" s="26" t="s">
        <v>484</v>
      </c>
      <c r="C383" s="15"/>
      <c r="D383" s="15"/>
      <c r="F383" s="8">
        <v>227</v>
      </c>
      <c r="G383" s="8">
        <v>193</v>
      </c>
      <c r="H383" s="8">
        <v>34</v>
      </c>
      <c r="I383" s="85">
        <f t="shared" si="77"/>
        <v>26.895734597156395</v>
      </c>
      <c r="J383" s="4">
        <f t="shared" si="77"/>
        <v>26.258503401360546</v>
      </c>
      <c r="K383" s="4">
        <f t="shared" si="77"/>
        <v>31.192660550458719</v>
      </c>
      <c r="L383" s="10"/>
      <c r="M383" s="10"/>
      <c r="N383" s="10"/>
      <c r="O383" s="10"/>
      <c r="P383" s="10"/>
      <c r="AH383" s="10"/>
      <c r="AI383" s="10"/>
      <c r="AJ383" s="10"/>
      <c r="AK383" s="10"/>
    </row>
    <row r="384" spans="1:37" ht="14.9" customHeight="1" x14ac:dyDescent="0.2">
      <c r="B384" s="26" t="s">
        <v>455</v>
      </c>
      <c r="C384" s="15"/>
      <c r="D384" s="15"/>
      <c r="F384" s="8">
        <v>235</v>
      </c>
      <c r="G384" s="8">
        <v>202</v>
      </c>
      <c r="H384" s="8">
        <v>33</v>
      </c>
      <c r="I384" s="85">
        <f t="shared" si="77"/>
        <v>27.843601895734597</v>
      </c>
      <c r="J384" s="4">
        <f t="shared" si="77"/>
        <v>27.482993197278908</v>
      </c>
      <c r="K384" s="4">
        <f t="shared" si="77"/>
        <v>30.275229357798167</v>
      </c>
      <c r="L384" s="10"/>
      <c r="M384" s="10"/>
      <c r="N384" s="10"/>
      <c r="O384" s="10"/>
      <c r="P384" s="10"/>
      <c r="AH384" s="10"/>
      <c r="AI384" s="10"/>
      <c r="AJ384" s="10"/>
      <c r="AK384" s="10"/>
    </row>
    <row r="385" spans="2:37" ht="14.9" customHeight="1" x14ac:dyDescent="0.2">
      <c r="B385" s="26" t="s">
        <v>456</v>
      </c>
      <c r="C385" s="15"/>
      <c r="D385" s="15"/>
      <c r="F385" s="8">
        <v>116</v>
      </c>
      <c r="G385" s="8">
        <v>107</v>
      </c>
      <c r="H385" s="8">
        <v>9</v>
      </c>
      <c r="I385" s="85">
        <f t="shared" si="77"/>
        <v>13.744075829383887</v>
      </c>
      <c r="J385" s="4">
        <f t="shared" si="77"/>
        <v>14.557823129251702</v>
      </c>
      <c r="K385" s="4">
        <f t="shared" si="77"/>
        <v>8.2568807339449553</v>
      </c>
      <c r="L385" s="10"/>
      <c r="M385" s="10"/>
      <c r="N385" s="10"/>
      <c r="O385" s="10"/>
      <c r="P385" s="10"/>
      <c r="AH385" s="10"/>
      <c r="AI385" s="10"/>
      <c r="AJ385" s="10"/>
      <c r="AK385" s="10"/>
    </row>
    <row r="386" spans="2:37" ht="14.9" customHeight="1" x14ac:dyDescent="0.2">
      <c r="B386" s="26" t="s">
        <v>462</v>
      </c>
      <c r="C386" s="15"/>
      <c r="D386" s="15"/>
      <c r="F386" s="8">
        <v>53</v>
      </c>
      <c r="G386" s="8">
        <v>47</v>
      </c>
      <c r="H386" s="8">
        <v>6</v>
      </c>
      <c r="I386" s="85">
        <f t="shared" si="77"/>
        <v>6.2796208530805684</v>
      </c>
      <c r="J386" s="4">
        <f t="shared" si="77"/>
        <v>6.3945578231292517</v>
      </c>
      <c r="K386" s="4">
        <f t="shared" si="77"/>
        <v>5.5045871559633035</v>
      </c>
      <c r="L386" s="10"/>
      <c r="M386" s="10"/>
      <c r="N386" s="10"/>
      <c r="O386" s="10"/>
      <c r="P386" s="10"/>
      <c r="AH386" s="10"/>
      <c r="AI386" s="10"/>
      <c r="AJ386" s="10"/>
      <c r="AK386" s="10"/>
    </row>
    <row r="387" spans="2:37" ht="14.9" customHeight="1" x14ac:dyDescent="0.2">
      <c r="B387" s="26" t="s">
        <v>463</v>
      </c>
      <c r="C387" s="15"/>
      <c r="D387" s="15"/>
      <c r="F387" s="8">
        <v>14</v>
      </c>
      <c r="G387" s="8">
        <v>10</v>
      </c>
      <c r="H387" s="8">
        <v>4</v>
      </c>
      <c r="I387" s="85">
        <f t="shared" si="77"/>
        <v>1.6587677725118484</v>
      </c>
      <c r="J387" s="4">
        <f t="shared" si="77"/>
        <v>1.3605442176870748</v>
      </c>
      <c r="K387" s="4">
        <f t="shared" si="77"/>
        <v>3.669724770642202</v>
      </c>
      <c r="L387" s="10"/>
      <c r="M387" s="10"/>
      <c r="N387" s="10"/>
      <c r="O387" s="10"/>
      <c r="P387" s="10"/>
      <c r="AH387" s="10"/>
      <c r="AI387" s="10"/>
      <c r="AJ387" s="10"/>
      <c r="AK387" s="10"/>
    </row>
    <row r="388" spans="2:37" ht="14.9" customHeight="1" x14ac:dyDescent="0.2">
      <c r="B388" s="26" t="s">
        <v>111</v>
      </c>
      <c r="C388" s="15"/>
      <c r="D388" s="15"/>
      <c r="F388" s="8">
        <v>11</v>
      </c>
      <c r="G388" s="8">
        <v>11</v>
      </c>
      <c r="H388" s="8">
        <v>0</v>
      </c>
      <c r="I388" s="85">
        <f t="shared" si="77"/>
        <v>1.3033175355450237</v>
      </c>
      <c r="J388" s="4">
        <f t="shared" si="77"/>
        <v>1.4965986394557822</v>
      </c>
      <c r="K388" s="4">
        <f t="shared" si="77"/>
        <v>0</v>
      </c>
      <c r="L388" s="10"/>
      <c r="M388" s="10"/>
      <c r="N388" s="10"/>
      <c r="O388" s="10"/>
      <c r="P388" s="10"/>
      <c r="AH388" s="10"/>
      <c r="AI388" s="10"/>
      <c r="AJ388" s="10"/>
      <c r="AK388" s="10"/>
    </row>
    <row r="389" spans="2:37" ht="14.9" customHeight="1" x14ac:dyDescent="0.2">
      <c r="B389" s="27" t="s">
        <v>128</v>
      </c>
      <c r="C389" s="68"/>
      <c r="D389" s="68"/>
      <c r="E389" s="28"/>
      <c r="F389" s="9">
        <v>126</v>
      </c>
      <c r="G389" s="9">
        <v>117</v>
      </c>
      <c r="H389" s="9">
        <v>9</v>
      </c>
      <c r="I389" s="87">
        <f t="shared" si="77"/>
        <v>14.928909952606634</v>
      </c>
      <c r="J389" s="5">
        <f t="shared" si="77"/>
        <v>15.918367346938775</v>
      </c>
      <c r="K389" s="5">
        <f t="shared" si="77"/>
        <v>8.2568807339449553</v>
      </c>
      <c r="L389" s="16"/>
      <c r="M389" s="16"/>
      <c r="N389" s="16"/>
      <c r="O389" s="16"/>
      <c r="P389" s="16"/>
      <c r="AH389" s="16"/>
      <c r="AI389" s="16"/>
      <c r="AJ389" s="16"/>
      <c r="AK389" s="16"/>
    </row>
    <row r="390" spans="2:37" ht="14.9" customHeight="1" x14ac:dyDescent="0.2">
      <c r="B390" s="30" t="s">
        <v>1</v>
      </c>
      <c r="C390" s="59"/>
      <c r="D390" s="59"/>
      <c r="E390" s="21"/>
      <c r="F390" s="31">
        <f>SUM(F382:F389)</f>
        <v>844</v>
      </c>
      <c r="G390" s="31">
        <f>SUM(G382:G389)</f>
        <v>735</v>
      </c>
      <c r="H390" s="31">
        <f>SUM(H382:H389)</f>
        <v>109</v>
      </c>
      <c r="I390" s="86">
        <f>IF(SUM(I382:I389)&gt;100,"－",SUM(I382:I389))</f>
        <v>100</v>
      </c>
      <c r="J390" s="6">
        <f>IF(SUM(J382:J389)&gt;100,"－",SUM(J382:J389))</f>
        <v>100.00000000000001</v>
      </c>
      <c r="K390" s="6">
        <f>IF(SUM(K382:K389)&gt;100,"－",SUM(K382:K389))</f>
        <v>100.00000000000001</v>
      </c>
      <c r="L390" s="16"/>
      <c r="M390" s="16"/>
      <c r="N390" s="16"/>
      <c r="O390" s="16"/>
      <c r="P390" s="16"/>
      <c r="AH390" s="16"/>
      <c r="AI390" s="16"/>
      <c r="AJ390" s="16"/>
      <c r="AK390" s="16"/>
    </row>
    <row r="391" spans="2:37" ht="14.9" customHeight="1" x14ac:dyDescent="0.2">
      <c r="B391" s="30" t="s">
        <v>96</v>
      </c>
      <c r="C391" s="59"/>
      <c r="D391" s="59"/>
      <c r="E391" s="22"/>
      <c r="F391" s="33">
        <v>12.30640668523677</v>
      </c>
      <c r="G391" s="54">
        <v>12.496763754045308</v>
      </c>
      <c r="H391" s="54">
        <v>11.13</v>
      </c>
      <c r="I391" s="16"/>
      <c r="J391" s="16"/>
      <c r="K391" s="16"/>
      <c r="L391" s="16"/>
      <c r="M391" s="16"/>
      <c r="N391" s="16"/>
      <c r="O391" s="16"/>
      <c r="P391" s="16"/>
      <c r="AH391" s="16"/>
      <c r="AI391" s="16"/>
      <c r="AJ391" s="16"/>
      <c r="AK391" s="16"/>
    </row>
    <row r="392" spans="2:37" ht="14.9" customHeight="1" x14ac:dyDescent="0.2">
      <c r="B392" s="30" t="s">
        <v>97</v>
      </c>
      <c r="C392" s="59"/>
      <c r="D392" s="59"/>
      <c r="E392" s="22"/>
      <c r="F392" s="128">
        <v>61</v>
      </c>
      <c r="G392" s="31">
        <v>61</v>
      </c>
      <c r="H392" s="31">
        <v>36</v>
      </c>
      <c r="I392" s="16"/>
      <c r="J392" s="16"/>
      <c r="K392" s="16"/>
      <c r="L392" s="16"/>
      <c r="M392" s="16"/>
      <c r="N392" s="16"/>
      <c r="O392" s="16"/>
      <c r="P392" s="16"/>
      <c r="AH392" s="16"/>
      <c r="AI392" s="16"/>
      <c r="AJ392" s="16"/>
      <c r="AK392" s="16"/>
    </row>
    <row r="393" spans="2:37" ht="17.899999999999999" customHeight="1" x14ac:dyDescent="0.2">
      <c r="B393" s="65" t="s">
        <v>122</v>
      </c>
      <c r="C393" s="65"/>
      <c r="M393" s="23"/>
      <c r="P393" s="23"/>
      <c r="AH393" s="23"/>
      <c r="AK393" s="23"/>
    </row>
    <row r="394" spans="2:37" ht="13.75" customHeight="1" x14ac:dyDescent="0.2">
      <c r="B394" s="47"/>
      <c r="C394" s="25"/>
      <c r="D394" s="25"/>
      <c r="E394" s="25"/>
      <c r="F394" s="60"/>
      <c r="G394" s="63" t="s">
        <v>2</v>
      </c>
      <c r="H394" s="66"/>
      <c r="I394" s="82"/>
      <c r="J394" s="63" t="s">
        <v>3</v>
      </c>
      <c r="K394" s="64"/>
    </row>
    <row r="395" spans="2:37" ht="19" x14ac:dyDescent="0.2">
      <c r="B395" s="58"/>
      <c r="F395" s="73" t="s">
        <v>4</v>
      </c>
      <c r="G395" s="73" t="s">
        <v>170</v>
      </c>
      <c r="H395" s="73" t="s">
        <v>172</v>
      </c>
      <c r="I395" s="81" t="s">
        <v>4</v>
      </c>
      <c r="J395" s="73" t="s">
        <v>170</v>
      </c>
      <c r="K395" s="73" t="s">
        <v>172</v>
      </c>
    </row>
    <row r="396" spans="2:37" ht="12" customHeight="1" x14ac:dyDescent="0.2">
      <c r="B396" s="27"/>
      <c r="C396" s="68"/>
      <c r="D396" s="68"/>
      <c r="E396" s="28"/>
      <c r="F396" s="29"/>
      <c r="G396" s="29"/>
      <c r="H396" s="29"/>
      <c r="I396" s="83">
        <f>F$314</f>
        <v>844</v>
      </c>
      <c r="J396" s="2">
        <f>G$314</f>
        <v>735</v>
      </c>
      <c r="K396" s="2">
        <f>H$314</f>
        <v>109</v>
      </c>
      <c r="L396" s="69"/>
      <c r="M396" s="69"/>
      <c r="N396" s="69"/>
      <c r="O396" s="69"/>
      <c r="P396" s="69"/>
      <c r="AH396" s="69"/>
      <c r="AI396" s="69"/>
      <c r="AJ396" s="69"/>
      <c r="AK396" s="69"/>
    </row>
    <row r="397" spans="2:37" ht="14.9" customHeight="1" x14ac:dyDescent="0.2">
      <c r="B397" s="26" t="s">
        <v>89</v>
      </c>
      <c r="C397" s="15"/>
      <c r="D397" s="15"/>
      <c r="F397" s="8">
        <v>67</v>
      </c>
      <c r="G397" s="8">
        <v>58</v>
      </c>
      <c r="H397" s="8">
        <v>9</v>
      </c>
      <c r="I397" s="85">
        <f t="shared" ref="I397:K404" si="78">F397/I$396*100</f>
        <v>7.9383886255924168</v>
      </c>
      <c r="J397" s="4">
        <f t="shared" si="78"/>
        <v>7.891156462585033</v>
      </c>
      <c r="K397" s="4">
        <f t="shared" si="78"/>
        <v>8.2568807339449553</v>
      </c>
      <c r="L397" s="10"/>
      <c r="M397" s="10"/>
      <c r="N397" s="10"/>
      <c r="O397" s="10"/>
      <c r="P397" s="10"/>
      <c r="AH397" s="10"/>
      <c r="AI397" s="10"/>
      <c r="AJ397" s="10"/>
      <c r="AK397" s="10"/>
    </row>
    <row r="398" spans="2:37" ht="14.9" customHeight="1" x14ac:dyDescent="0.2">
      <c r="B398" s="26" t="s">
        <v>90</v>
      </c>
      <c r="C398" s="15"/>
      <c r="D398" s="15"/>
      <c r="F398" s="8">
        <v>254</v>
      </c>
      <c r="G398" s="8">
        <v>210</v>
      </c>
      <c r="H398" s="8">
        <v>44</v>
      </c>
      <c r="I398" s="85">
        <f t="shared" si="78"/>
        <v>30.09478672985782</v>
      </c>
      <c r="J398" s="4">
        <f t="shared" si="78"/>
        <v>28.571428571428569</v>
      </c>
      <c r="K398" s="4">
        <f t="shared" si="78"/>
        <v>40.366972477064223</v>
      </c>
      <c r="L398" s="10"/>
      <c r="M398" s="10"/>
      <c r="N398" s="10"/>
      <c r="O398" s="10"/>
      <c r="P398" s="10"/>
      <c r="AH398" s="10"/>
      <c r="AI398" s="10"/>
      <c r="AJ398" s="10"/>
      <c r="AK398" s="10"/>
    </row>
    <row r="399" spans="2:37" ht="14.9" customHeight="1" x14ac:dyDescent="0.2">
      <c r="B399" s="26" t="s">
        <v>72</v>
      </c>
      <c r="C399" s="15"/>
      <c r="D399" s="15"/>
      <c r="F399" s="8">
        <v>249</v>
      </c>
      <c r="G399" s="8">
        <v>218</v>
      </c>
      <c r="H399" s="8">
        <v>31</v>
      </c>
      <c r="I399" s="85">
        <f t="shared" si="78"/>
        <v>29.502369668246448</v>
      </c>
      <c r="J399" s="4">
        <f t="shared" si="78"/>
        <v>29.65986394557823</v>
      </c>
      <c r="K399" s="4">
        <f t="shared" si="78"/>
        <v>28.440366972477065</v>
      </c>
      <c r="L399" s="10"/>
      <c r="M399" s="10"/>
      <c r="N399" s="10"/>
      <c r="O399" s="10"/>
      <c r="P399" s="10"/>
      <c r="AH399" s="10"/>
      <c r="AI399" s="10"/>
      <c r="AJ399" s="10"/>
      <c r="AK399" s="10"/>
    </row>
    <row r="400" spans="2:37" ht="14.9" customHeight="1" x14ac:dyDescent="0.2">
      <c r="B400" s="26" t="s">
        <v>71</v>
      </c>
      <c r="C400" s="15"/>
      <c r="D400" s="15"/>
      <c r="F400" s="8">
        <v>98</v>
      </c>
      <c r="G400" s="8">
        <v>87</v>
      </c>
      <c r="H400" s="8">
        <v>11</v>
      </c>
      <c r="I400" s="85">
        <f t="shared" si="78"/>
        <v>11.611374407582939</v>
      </c>
      <c r="J400" s="4">
        <f t="shared" si="78"/>
        <v>11.836734693877551</v>
      </c>
      <c r="K400" s="4">
        <f t="shared" si="78"/>
        <v>10.091743119266056</v>
      </c>
      <c r="L400" s="10"/>
      <c r="M400" s="10"/>
      <c r="N400" s="10"/>
      <c r="O400" s="10"/>
      <c r="P400" s="10"/>
      <c r="AH400" s="10"/>
      <c r="AI400" s="10"/>
      <c r="AJ400" s="10"/>
      <c r="AK400" s="10"/>
    </row>
    <row r="401" spans="1:37" ht="14.9" customHeight="1" x14ac:dyDescent="0.2">
      <c r="B401" s="26" t="s">
        <v>103</v>
      </c>
      <c r="C401" s="15"/>
      <c r="D401" s="15"/>
      <c r="F401" s="8">
        <v>42</v>
      </c>
      <c r="G401" s="8">
        <v>37</v>
      </c>
      <c r="H401" s="8">
        <v>5</v>
      </c>
      <c r="I401" s="85">
        <f t="shared" si="78"/>
        <v>4.9763033175355451</v>
      </c>
      <c r="J401" s="4">
        <f t="shared" si="78"/>
        <v>5.0340136054421762</v>
      </c>
      <c r="K401" s="4">
        <f t="shared" si="78"/>
        <v>4.5871559633027523</v>
      </c>
      <c r="L401" s="10"/>
      <c r="M401" s="10"/>
      <c r="N401" s="10"/>
      <c r="O401" s="10"/>
      <c r="P401" s="10"/>
      <c r="AH401" s="10"/>
      <c r="AI401" s="10"/>
      <c r="AJ401" s="10"/>
      <c r="AK401" s="10"/>
    </row>
    <row r="402" spans="1:37" ht="14.9" customHeight="1" x14ac:dyDescent="0.2">
      <c r="B402" s="26" t="s">
        <v>110</v>
      </c>
      <c r="C402" s="15"/>
      <c r="D402" s="15"/>
      <c r="F402" s="8">
        <v>6</v>
      </c>
      <c r="G402" s="8">
        <v>6</v>
      </c>
      <c r="H402" s="8">
        <v>0</v>
      </c>
      <c r="I402" s="85">
        <f t="shared" si="78"/>
        <v>0.7109004739336493</v>
      </c>
      <c r="J402" s="4">
        <f t="shared" si="78"/>
        <v>0.81632653061224492</v>
      </c>
      <c r="K402" s="4">
        <f t="shared" si="78"/>
        <v>0</v>
      </c>
      <c r="L402" s="10"/>
      <c r="M402" s="10"/>
      <c r="N402" s="10"/>
      <c r="O402" s="10"/>
      <c r="P402" s="10"/>
      <c r="AH402" s="10"/>
      <c r="AI402" s="10"/>
      <c r="AJ402" s="10"/>
      <c r="AK402" s="10"/>
    </row>
    <row r="403" spans="1:37" ht="14.9" customHeight="1" x14ac:dyDescent="0.2">
      <c r="B403" s="26" t="s">
        <v>111</v>
      </c>
      <c r="C403" s="15"/>
      <c r="D403" s="15"/>
      <c r="F403" s="8">
        <v>2</v>
      </c>
      <c r="G403" s="8">
        <v>2</v>
      </c>
      <c r="H403" s="8">
        <v>0</v>
      </c>
      <c r="I403" s="85">
        <f t="shared" si="78"/>
        <v>0.23696682464454977</v>
      </c>
      <c r="J403" s="4">
        <f t="shared" si="78"/>
        <v>0.27210884353741494</v>
      </c>
      <c r="K403" s="4">
        <f t="shared" si="78"/>
        <v>0</v>
      </c>
      <c r="L403" s="10"/>
      <c r="M403" s="10"/>
      <c r="N403" s="10"/>
      <c r="O403" s="10"/>
      <c r="P403" s="10"/>
      <c r="AH403" s="10"/>
      <c r="AI403" s="10"/>
      <c r="AJ403" s="10"/>
      <c r="AK403" s="10"/>
    </row>
    <row r="404" spans="1:37" ht="14.9" customHeight="1" x14ac:dyDescent="0.2">
      <c r="B404" s="27" t="s">
        <v>128</v>
      </c>
      <c r="C404" s="68"/>
      <c r="D404" s="68"/>
      <c r="E404" s="28"/>
      <c r="F404" s="9">
        <v>126</v>
      </c>
      <c r="G404" s="9">
        <v>117</v>
      </c>
      <c r="H404" s="9">
        <v>9</v>
      </c>
      <c r="I404" s="87">
        <f t="shared" si="78"/>
        <v>14.928909952606634</v>
      </c>
      <c r="J404" s="5">
        <f t="shared" si="78"/>
        <v>15.918367346938775</v>
      </c>
      <c r="K404" s="5">
        <f t="shared" si="78"/>
        <v>8.2568807339449553</v>
      </c>
      <c r="L404" s="16"/>
      <c r="M404" s="16"/>
      <c r="N404" s="16"/>
      <c r="O404" s="16"/>
      <c r="P404" s="16"/>
      <c r="AH404" s="16"/>
      <c r="AI404" s="16"/>
      <c r="AJ404" s="16"/>
      <c r="AK404" s="16"/>
    </row>
    <row r="405" spans="1:37" ht="14.9" customHeight="1" x14ac:dyDescent="0.2">
      <c r="B405" s="30" t="s">
        <v>1</v>
      </c>
      <c r="C405" s="59"/>
      <c r="D405" s="59"/>
      <c r="E405" s="21"/>
      <c r="F405" s="31">
        <f>SUM(F397:F404)</f>
        <v>844</v>
      </c>
      <c r="G405" s="31">
        <f>SUM(G397:G404)</f>
        <v>735</v>
      </c>
      <c r="H405" s="31">
        <f>SUM(H397:H404)</f>
        <v>109</v>
      </c>
      <c r="I405" s="86">
        <f>IF(SUM(I397:I404)&gt;100,"－",SUM(I397:I404))</f>
        <v>100</v>
      </c>
      <c r="J405" s="6">
        <f>IF(SUM(J397:J404)&gt;100,"－",SUM(J397:J404))</f>
        <v>100</v>
      </c>
      <c r="K405" s="6">
        <f>IF(SUM(K397:K404)&gt;100,"－",SUM(K397:K404))</f>
        <v>100</v>
      </c>
      <c r="L405" s="16"/>
      <c r="M405" s="16"/>
      <c r="N405" s="16"/>
      <c r="O405" s="16"/>
      <c r="P405" s="16"/>
      <c r="AH405" s="16"/>
      <c r="AI405" s="16"/>
      <c r="AJ405" s="16"/>
      <c r="AK405" s="16"/>
    </row>
    <row r="406" spans="1:37" ht="14.9" customHeight="1" x14ac:dyDescent="0.2">
      <c r="B406" s="30" t="s">
        <v>96</v>
      </c>
      <c r="C406" s="59"/>
      <c r="D406" s="59"/>
      <c r="E406" s="22"/>
      <c r="F406" s="33">
        <v>11.167092253930244</v>
      </c>
      <c r="G406" s="54">
        <v>11.305125651612229</v>
      </c>
      <c r="H406" s="54">
        <v>10.314045856255591</v>
      </c>
      <c r="I406" s="16"/>
      <c r="J406" s="16"/>
      <c r="K406" s="16"/>
      <c r="L406" s="16"/>
      <c r="M406" s="16"/>
      <c r="N406" s="16"/>
      <c r="O406" s="16"/>
      <c r="P406" s="16"/>
      <c r="AH406" s="16"/>
      <c r="AI406" s="16"/>
      <c r="AJ406" s="16"/>
      <c r="AK406" s="16"/>
    </row>
    <row r="407" spans="1:37" ht="14.9" customHeight="1" x14ac:dyDescent="0.2">
      <c r="B407" s="30" t="s">
        <v>97</v>
      </c>
      <c r="C407" s="59"/>
      <c r="D407" s="59"/>
      <c r="E407" s="22"/>
      <c r="F407" s="33">
        <v>49.180327868852459</v>
      </c>
      <c r="G407" s="54">
        <v>49.180327868852459</v>
      </c>
      <c r="H407" s="54">
        <v>28.947368421052634</v>
      </c>
      <c r="I407" s="16"/>
      <c r="J407" s="16"/>
      <c r="K407" s="16"/>
      <c r="L407" s="16"/>
      <c r="M407" s="16"/>
      <c r="N407" s="16"/>
      <c r="O407" s="16"/>
      <c r="P407" s="16"/>
      <c r="AH407" s="16"/>
      <c r="AI407" s="16"/>
      <c r="AJ407" s="16"/>
      <c r="AK407" s="16"/>
    </row>
    <row r="408" spans="1:37" ht="14.9" customHeight="1" x14ac:dyDescent="0.2">
      <c r="B408" s="45"/>
      <c r="C408" s="45"/>
      <c r="D408" s="36"/>
      <c r="E408" s="36"/>
      <c r="F408" s="36"/>
      <c r="G408" s="36"/>
      <c r="H408" s="71"/>
      <c r="I408" s="37"/>
    </row>
    <row r="409" spans="1:37" ht="15" customHeight="1" x14ac:dyDescent="0.2">
      <c r="A409" s="1" t="s">
        <v>727</v>
      </c>
      <c r="B409" s="15"/>
      <c r="C409" s="15"/>
    </row>
    <row r="410" spans="1:37" ht="13.75" customHeight="1" x14ac:dyDescent="0.2">
      <c r="B410" s="47"/>
      <c r="C410" s="25"/>
      <c r="D410" s="25"/>
      <c r="E410" s="25"/>
      <c r="F410" s="60"/>
      <c r="G410" s="63" t="s">
        <v>2</v>
      </c>
      <c r="H410" s="66"/>
      <c r="I410" s="82"/>
      <c r="J410" s="63" t="s">
        <v>3</v>
      </c>
      <c r="K410" s="64"/>
    </row>
    <row r="411" spans="1:37" ht="19" x14ac:dyDescent="0.2">
      <c r="B411" s="58"/>
      <c r="F411" s="73" t="s">
        <v>4</v>
      </c>
      <c r="G411" s="73" t="s">
        <v>170</v>
      </c>
      <c r="H411" s="73" t="s">
        <v>172</v>
      </c>
      <c r="I411" s="81" t="s">
        <v>4</v>
      </c>
      <c r="J411" s="73" t="s">
        <v>170</v>
      </c>
      <c r="K411" s="73" t="s">
        <v>172</v>
      </c>
    </row>
    <row r="412" spans="1:37" ht="12" customHeight="1" x14ac:dyDescent="0.2">
      <c r="B412" s="27"/>
      <c r="C412" s="68"/>
      <c r="D412" s="68"/>
      <c r="E412" s="28"/>
      <c r="F412" s="29"/>
      <c r="G412" s="29"/>
      <c r="H412" s="29"/>
      <c r="I412" s="83">
        <f>F$314</f>
        <v>844</v>
      </c>
      <c r="J412" s="2">
        <f>G$314</f>
        <v>735</v>
      </c>
      <c r="K412" s="2">
        <f>H$314</f>
        <v>109</v>
      </c>
      <c r="L412" s="69"/>
      <c r="M412" s="69"/>
      <c r="N412" s="69"/>
      <c r="O412" s="69"/>
      <c r="P412" s="69"/>
      <c r="AH412" s="69"/>
      <c r="AI412" s="69"/>
      <c r="AJ412" s="69"/>
      <c r="AK412" s="69"/>
    </row>
    <row r="413" spans="1:37" ht="14.9" customHeight="1" x14ac:dyDescent="0.2">
      <c r="B413" s="26" t="s">
        <v>89</v>
      </c>
      <c r="C413" s="15"/>
      <c r="D413" s="15"/>
      <c r="F413" s="8">
        <v>85</v>
      </c>
      <c r="G413" s="8">
        <v>70</v>
      </c>
      <c r="H413" s="8">
        <v>15</v>
      </c>
      <c r="I413" s="85">
        <f t="shared" ref="I413:K420" si="79">F413/I$412*100</f>
        <v>10.071090047393366</v>
      </c>
      <c r="J413" s="4">
        <f t="shared" si="79"/>
        <v>9.5238095238095237</v>
      </c>
      <c r="K413" s="4">
        <f t="shared" si="79"/>
        <v>13.761467889908257</v>
      </c>
      <c r="L413" s="10"/>
      <c r="M413" s="10"/>
      <c r="N413" s="10"/>
      <c r="O413" s="10"/>
      <c r="P413" s="10"/>
      <c r="AH413" s="10"/>
      <c r="AI413" s="10"/>
      <c r="AJ413" s="10"/>
      <c r="AK413" s="10"/>
    </row>
    <row r="414" spans="1:37" ht="14.9" customHeight="1" x14ac:dyDescent="0.2">
      <c r="B414" s="26" t="s">
        <v>90</v>
      </c>
      <c r="C414" s="15"/>
      <c r="D414" s="15"/>
      <c r="F414" s="8">
        <v>238</v>
      </c>
      <c r="G414" s="8">
        <v>205</v>
      </c>
      <c r="H414" s="8">
        <v>33</v>
      </c>
      <c r="I414" s="85">
        <f t="shared" si="79"/>
        <v>28.199052132701425</v>
      </c>
      <c r="J414" s="4">
        <f t="shared" si="79"/>
        <v>27.89115646258503</v>
      </c>
      <c r="K414" s="4">
        <f t="shared" si="79"/>
        <v>30.275229357798167</v>
      </c>
      <c r="L414" s="10"/>
      <c r="M414" s="10"/>
      <c r="N414" s="10"/>
      <c r="O414" s="10"/>
      <c r="P414" s="10"/>
      <c r="AH414" s="10"/>
      <c r="AI414" s="10"/>
      <c r="AJ414" s="10"/>
      <c r="AK414" s="10"/>
    </row>
    <row r="415" spans="1:37" ht="14.9" customHeight="1" x14ac:dyDescent="0.2">
      <c r="B415" s="26" t="s">
        <v>72</v>
      </c>
      <c r="C415" s="15"/>
      <c r="D415" s="15"/>
      <c r="F415" s="8">
        <v>181</v>
      </c>
      <c r="G415" s="8">
        <v>167</v>
      </c>
      <c r="H415" s="8">
        <v>14</v>
      </c>
      <c r="I415" s="85">
        <f t="shared" si="79"/>
        <v>21.445497630331754</v>
      </c>
      <c r="J415" s="4">
        <f t="shared" si="79"/>
        <v>22.721088435374153</v>
      </c>
      <c r="K415" s="4">
        <f t="shared" si="79"/>
        <v>12.844036697247708</v>
      </c>
      <c r="L415" s="10"/>
      <c r="M415" s="10"/>
      <c r="N415" s="10"/>
      <c r="O415" s="10"/>
      <c r="P415" s="10"/>
      <c r="AH415" s="10"/>
      <c r="AI415" s="10"/>
      <c r="AJ415" s="10"/>
      <c r="AK415" s="10"/>
    </row>
    <row r="416" spans="1:37" ht="14.9" customHeight="1" x14ac:dyDescent="0.2">
      <c r="B416" s="26" t="s">
        <v>71</v>
      </c>
      <c r="C416" s="15"/>
      <c r="D416" s="15"/>
      <c r="F416" s="8">
        <v>59</v>
      </c>
      <c r="G416" s="8">
        <v>50</v>
      </c>
      <c r="H416" s="8">
        <v>9</v>
      </c>
      <c r="I416" s="85">
        <f t="shared" si="79"/>
        <v>6.9905213270142177</v>
      </c>
      <c r="J416" s="4">
        <f t="shared" si="79"/>
        <v>6.8027210884353746</v>
      </c>
      <c r="K416" s="4">
        <f t="shared" si="79"/>
        <v>8.2568807339449553</v>
      </c>
      <c r="L416" s="10"/>
      <c r="M416" s="10"/>
      <c r="N416" s="10"/>
      <c r="O416" s="10"/>
      <c r="P416" s="10"/>
      <c r="AH416" s="10"/>
      <c r="AI416" s="10"/>
      <c r="AJ416" s="10"/>
      <c r="AK416" s="10"/>
    </row>
    <row r="417" spans="2:37" ht="14.9" customHeight="1" x14ac:dyDescent="0.2">
      <c r="B417" s="26" t="s">
        <v>103</v>
      </c>
      <c r="C417" s="15"/>
      <c r="D417" s="15"/>
      <c r="F417" s="8">
        <v>27</v>
      </c>
      <c r="G417" s="8">
        <v>23</v>
      </c>
      <c r="H417" s="8">
        <v>4</v>
      </c>
      <c r="I417" s="85">
        <f t="shared" si="79"/>
        <v>3.1990521327014214</v>
      </c>
      <c r="J417" s="4">
        <f t="shared" si="79"/>
        <v>3.1292517006802725</v>
      </c>
      <c r="K417" s="4">
        <f t="shared" si="79"/>
        <v>3.669724770642202</v>
      </c>
      <c r="L417" s="10"/>
      <c r="M417" s="10"/>
      <c r="N417" s="10"/>
      <c r="O417" s="10"/>
      <c r="P417" s="10"/>
      <c r="AH417" s="10"/>
      <c r="AI417" s="10"/>
      <c r="AJ417" s="10"/>
      <c r="AK417" s="10"/>
    </row>
    <row r="418" spans="2:37" ht="14.9" customHeight="1" x14ac:dyDescent="0.2">
      <c r="B418" s="26" t="s">
        <v>110</v>
      </c>
      <c r="C418" s="15"/>
      <c r="D418" s="15"/>
      <c r="F418" s="8">
        <v>10</v>
      </c>
      <c r="G418" s="8">
        <v>9</v>
      </c>
      <c r="H418" s="8">
        <v>1</v>
      </c>
      <c r="I418" s="85">
        <f t="shared" si="79"/>
        <v>1.1848341232227488</v>
      </c>
      <c r="J418" s="4">
        <f t="shared" si="79"/>
        <v>1.2244897959183674</v>
      </c>
      <c r="K418" s="4">
        <f t="shared" si="79"/>
        <v>0.91743119266055051</v>
      </c>
      <c r="L418" s="10"/>
      <c r="M418" s="10"/>
      <c r="N418" s="10"/>
      <c r="O418" s="10"/>
      <c r="P418" s="10"/>
      <c r="AH418" s="10"/>
      <c r="AI418" s="10"/>
      <c r="AJ418" s="10"/>
      <c r="AK418" s="10"/>
    </row>
    <row r="419" spans="2:37" ht="14.9" customHeight="1" x14ac:dyDescent="0.2">
      <c r="B419" s="26" t="s">
        <v>111</v>
      </c>
      <c r="C419" s="15"/>
      <c r="D419" s="15"/>
      <c r="F419" s="8">
        <v>6</v>
      </c>
      <c r="G419" s="8">
        <v>6</v>
      </c>
      <c r="H419" s="8">
        <v>0</v>
      </c>
      <c r="I419" s="85">
        <f t="shared" si="79"/>
        <v>0.7109004739336493</v>
      </c>
      <c r="J419" s="4">
        <f t="shared" si="79"/>
        <v>0.81632653061224492</v>
      </c>
      <c r="K419" s="4">
        <f t="shared" si="79"/>
        <v>0</v>
      </c>
      <c r="L419" s="10"/>
      <c r="M419" s="10"/>
      <c r="N419" s="10"/>
      <c r="O419" s="10"/>
      <c r="P419" s="10"/>
      <c r="AH419" s="10"/>
      <c r="AI419" s="10"/>
      <c r="AJ419" s="10"/>
      <c r="AK419" s="10"/>
    </row>
    <row r="420" spans="2:37" ht="14.9" customHeight="1" x14ac:dyDescent="0.2">
      <c r="B420" s="27" t="s">
        <v>128</v>
      </c>
      <c r="C420" s="68"/>
      <c r="D420" s="68"/>
      <c r="E420" s="28"/>
      <c r="F420" s="9">
        <v>238</v>
      </c>
      <c r="G420" s="9">
        <v>205</v>
      </c>
      <c r="H420" s="9">
        <v>33</v>
      </c>
      <c r="I420" s="87">
        <f t="shared" si="79"/>
        <v>28.199052132701425</v>
      </c>
      <c r="J420" s="5">
        <f t="shared" si="79"/>
        <v>27.89115646258503</v>
      </c>
      <c r="K420" s="5">
        <f t="shared" si="79"/>
        <v>30.275229357798167</v>
      </c>
      <c r="L420" s="16"/>
      <c r="M420" s="16"/>
      <c r="N420" s="16"/>
      <c r="O420" s="16"/>
      <c r="P420" s="16"/>
      <c r="AH420" s="16"/>
      <c r="AI420" s="16"/>
      <c r="AJ420" s="16"/>
      <c r="AK420" s="16"/>
    </row>
    <row r="421" spans="2:37" ht="14.9" customHeight="1" x14ac:dyDescent="0.2">
      <c r="B421" s="30" t="s">
        <v>1</v>
      </c>
      <c r="C421" s="59"/>
      <c r="D421" s="59"/>
      <c r="E421" s="21"/>
      <c r="F421" s="31">
        <f>SUM(F413:F420)</f>
        <v>844</v>
      </c>
      <c r="G421" s="31">
        <f>SUM(G413:G420)</f>
        <v>735</v>
      </c>
      <c r="H421" s="31">
        <f>SUM(H413:H420)</f>
        <v>109</v>
      </c>
      <c r="I421" s="86">
        <f>IF(SUM(I413:I420)&gt;100,"－",SUM(I413:I420))</f>
        <v>100.00000000000001</v>
      </c>
      <c r="J421" s="6">
        <f>IF(SUM(J413:J420)&gt;100,"－",SUM(J413:J420))</f>
        <v>100</v>
      </c>
      <c r="K421" s="6">
        <f>IF(SUM(K413:K420)&gt;100,"－",SUM(K413:K420))</f>
        <v>100.00000000000001</v>
      </c>
      <c r="L421" s="16"/>
      <c r="M421" s="16"/>
      <c r="N421" s="16"/>
      <c r="O421" s="16"/>
      <c r="P421" s="16"/>
      <c r="AH421" s="16"/>
      <c r="AI421" s="16"/>
      <c r="AJ421" s="16"/>
      <c r="AK421" s="16"/>
    </row>
    <row r="422" spans="2:37" ht="14.9" customHeight="1" x14ac:dyDescent="0.2">
      <c r="B422" s="30" t="s">
        <v>96</v>
      </c>
      <c r="C422" s="59"/>
      <c r="D422" s="59"/>
      <c r="E422" s="22"/>
      <c r="F422" s="33">
        <v>10.60200495049504</v>
      </c>
      <c r="G422" s="54">
        <v>10.776405660377355</v>
      </c>
      <c r="H422" s="54">
        <v>9.3857894736842145</v>
      </c>
      <c r="I422" s="16"/>
      <c r="J422" s="16"/>
      <c r="K422" s="16"/>
      <c r="L422" s="16"/>
      <c r="M422" s="16"/>
      <c r="N422" s="16"/>
      <c r="O422" s="16"/>
      <c r="P422" s="16"/>
      <c r="AH422" s="16"/>
      <c r="AI422" s="16"/>
      <c r="AJ422" s="16"/>
      <c r="AK422" s="16"/>
    </row>
    <row r="423" spans="2:37" ht="14.9" customHeight="1" x14ac:dyDescent="0.2">
      <c r="B423" s="30" t="s">
        <v>97</v>
      </c>
      <c r="C423" s="59"/>
      <c r="D423" s="59"/>
      <c r="E423" s="22"/>
      <c r="F423" s="33">
        <v>53</v>
      </c>
      <c r="G423" s="54">
        <v>53</v>
      </c>
      <c r="H423" s="54">
        <v>30.4</v>
      </c>
      <c r="I423" s="16"/>
      <c r="J423" s="16"/>
      <c r="K423" s="16"/>
      <c r="L423" s="16"/>
      <c r="M423" s="16"/>
      <c r="N423" s="16"/>
      <c r="O423" s="16"/>
      <c r="P423" s="16"/>
      <c r="AH423" s="16"/>
      <c r="AI423" s="16"/>
      <c r="AJ423" s="16"/>
      <c r="AK423" s="16"/>
    </row>
    <row r="424" spans="2:37" ht="17.899999999999999" customHeight="1" x14ac:dyDescent="0.2">
      <c r="B424" s="65" t="s">
        <v>122</v>
      </c>
      <c r="C424" s="65"/>
      <c r="M424" s="23"/>
      <c r="P424" s="23"/>
      <c r="AH424" s="23"/>
      <c r="AK424" s="23"/>
    </row>
    <row r="425" spans="2:37" ht="13.75" customHeight="1" x14ac:dyDescent="0.2">
      <c r="B425" s="47"/>
      <c r="C425" s="25"/>
      <c r="D425" s="25"/>
      <c r="E425" s="25"/>
      <c r="F425" s="60"/>
      <c r="G425" s="63" t="s">
        <v>2</v>
      </c>
      <c r="H425" s="66"/>
      <c r="I425" s="82"/>
      <c r="J425" s="63" t="s">
        <v>3</v>
      </c>
      <c r="K425" s="64"/>
    </row>
    <row r="426" spans="2:37" ht="19" x14ac:dyDescent="0.2">
      <c r="B426" s="58"/>
      <c r="F426" s="73" t="s">
        <v>4</v>
      </c>
      <c r="G426" s="73" t="s">
        <v>170</v>
      </c>
      <c r="H426" s="73" t="s">
        <v>172</v>
      </c>
      <c r="I426" s="81" t="s">
        <v>4</v>
      </c>
      <c r="J426" s="73" t="s">
        <v>170</v>
      </c>
      <c r="K426" s="73" t="s">
        <v>172</v>
      </c>
    </row>
    <row r="427" spans="2:37" ht="12" customHeight="1" x14ac:dyDescent="0.2">
      <c r="B427" s="27"/>
      <c r="C427" s="68"/>
      <c r="D427" s="68"/>
      <c r="E427" s="28"/>
      <c r="F427" s="29"/>
      <c r="G427" s="29"/>
      <c r="H427" s="29"/>
      <c r="I427" s="83">
        <f>F$314</f>
        <v>844</v>
      </c>
      <c r="J427" s="2">
        <f>G$314</f>
        <v>735</v>
      </c>
      <c r="K427" s="2">
        <f>H$314</f>
        <v>109</v>
      </c>
      <c r="L427" s="69"/>
      <c r="M427" s="69"/>
      <c r="N427" s="69"/>
      <c r="O427" s="69"/>
      <c r="P427" s="69"/>
      <c r="AH427" s="69"/>
      <c r="AI427" s="69"/>
      <c r="AJ427" s="69"/>
      <c r="AK427" s="69"/>
    </row>
    <row r="428" spans="2:37" ht="14.9" customHeight="1" x14ac:dyDescent="0.2">
      <c r="B428" s="26" t="s">
        <v>89</v>
      </c>
      <c r="C428" s="15"/>
      <c r="D428" s="15"/>
      <c r="F428" s="8">
        <v>85</v>
      </c>
      <c r="G428" s="8">
        <v>69</v>
      </c>
      <c r="H428" s="8">
        <v>16</v>
      </c>
      <c r="I428" s="85">
        <f t="shared" ref="I428:K435" si="80">F428/I$427*100</f>
        <v>10.071090047393366</v>
      </c>
      <c r="J428" s="4">
        <f t="shared" si="80"/>
        <v>9.387755102040817</v>
      </c>
      <c r="K428" s="4">
        <f t="shared" si="80"/>
        <v>14.678899082568808</v>
      </c>
      <c r="L428" s="10"/>
      <c r="M428" s="10"/>
      <c r="N428" s="10"/>
      <c r="O428" s="10"/>
      <c r="P428" s="10"/>
      <c r="AH428" s="10"/>
      <c r="AI428" s="10"/>
      <c r="AJ428" s="10"/>
      <c r="AK428" s="10"/>
    </row>
    <row r="429" spans="2:37" ht="14.9" customHeight="1" x14ac:dyDescent="0.2">
      <c r="B429" s="26" t="s">
        <v>90</v>
      </c>
      <c r="C429" s="15"/>
      <c r="D429" s="15"/>
      <c r="F429" s="8">
        <v>267</v>
      </c>
      <c r="G429" s="8">
        <v>238</v>
      </c>
      <c r="H429" s="8">
        <v>29</v>
      </c>
      <c r="I429" s="85">
        <f t="shared" si="80"/>
        <v>31.635071090047397</v>
      </c>
      <c r="J429" s="4">
        <f t="shared" si="80"/>
        <v>32.38095238095238</v>
      </c>
      <c r="K429" s="4">
        <f t="shared" si="80"/>
        <v>26.605504587155966</v>
      </c>
      <c r="L429" s="10"/>
      <c r="M429" s="10"/>
      <c r="N429" s="10"/>
      <c r="O429" s="10"/>
      <c r="P429" s="10"/>
      <c r="AH429" s="10"/>
      <c r="AI429" s="10"/>
      <c r="AJ429" s="10"/>
      <c r="AK429" s="10"/>
    </row>
    <row r="430" spans="2:37" ht="14.9" customHeight="1" x14ac:dyDescent="0.2">
      <c r="B430" s="26" t="s">
        <v>72</v>
      </c>
      <c r="C430" s="15"/>
      <c r="F430" s="8">
        <v>188</v>
      </c>
      <c r="G430" s="8">
        <v>166</v>
      </c>
      <c r="H430" s="8">
        <v>22</v>
      </c>
      <c r="I430" s="85">
        <f t="shared" si="80"/>
        <v>22.274881516587676</v>
      </c>
      <c r="J430" s="4">
        <f t="shared" si="80"/>
        <v>22.585034013605444</v>
      </c>
      <c r="K430" s="4">
        <f t="shared" si="80"/>
        <v>20.183486238532112</v>
      </c>
      <c r="L430" s="10"/>
      <c r="M430" s="10"/>
      <c r="N430" s="10"/>
      <c r="O430" s="10"/>
      <c r="P430" s="10"/>
      <c r="AH430" s="10"/>
      <c r="AI430" s="10"/>
      <c r="AJ430" s="10"/>
      <c r="AK430" s="10"/>
    </row>
    <row r="431" spans="2:37" ht="14.9" customHeight="1" x14ac:dyDescent="0.2">
      <c r="B431" s="26" t="s">
        <v>71</v>
      </c>
      <c r="C431" s="15"/>
      <c r="D431" s="15"/>
      <c r="F431" s="8">
        <v>52</v>
      </c>
      <c r="G431" s="8">
        <v>45</v>
      </c>
      <c r="H431" s="8">
        <v>7</v>
      </c>
      <c r="I431" s="85">
        <f t="shared" si="80"/>
        <v>6.1611374407582939</v>
      </c>
      <c r="J431" s="4">
        <f t="shared" si="80"/>
        <v>6.1224489795918364</v>
      </c>
      <c r="K431" s="4">
        <f t="shared" si="80"/>
        <v>6.4220183486238538</v>
      </c>
      <c r="L431" s="10"/>
      <c r="M431" s="10"/>
      <c r="N431" s="10"/>
      <c r="O431" s="10"/>
      <c r="P431" s="10"/>
      <c r="AH431" s="10"/>
      <c r="AI431" s="10"/>
      <c r="AJ431" s="10"/>
      <c r="AK431" s="10"/>
    </row>
    <row r="432" spans="2:37" ht="14.9" customHeight="1" x14ac:dyDescent="0.2">
      <c r="B432" s="26" t="s">
        <v>103</v>
      </c>
      <c r="C432" s="15"/>
      <c r="D432" s="15"/>
      <c r="F432" s="8">
        <v>11</v>
      </c>
      <c r="G432" s="8">
        <v>9</v>
      </c>
      <c r="H432" s="8">
        <v>2</v>
      </c>
      <c r="I432" s="85">
        <f t="shared" si="80"/>
        <v>1.3033175355450237</v>
      </c>
      <c r="J432" s="4">
        <f t="shared" si="80"/>
        <v>1.2244897959183674</v>
      </c>
      <c r="K432" s="4">
        <f t="shared" si="80"/>
        <v>1.834862385321101</v>
      </c>
      <c r="L432" s="10"/>
      <c r="M432" s="10"/>
      <c r="N432" s="10"/>
      <c r="O432" s="10"/>
      <c r="P432" s="10"/>
      <c r="AH432" s="10"/>
      <c r="AI432" s="10"/>
      <c r="AJ432" s="10"/>
      <c r="AK432" s="10"/>
    </row>
    <row r="433" spans="1:37" ht="14.9" customHeight="1" x14ac:dyDescent="0.2">
      <c r="B433" s="26" t="s">
        <v>110</v>
      </c>
      <c r="C433" s="15"/>
      <c r="D433" s="15"/>
      <c r="F433" s="8">
        <v>3</v>
      </c>
      <c r="G433" s="8">
        <v>3</v>
      </c>
      <c r="H433" s="8">
        <v>0</v>
      </c>
      <c r="I433" s="85">
        <f t="shared" si="80"/>
        <v>0.35545023696682465</v>
      </c>
      <c r="J433" s="4">
        <f t="shared" si="80"/>
        <v>0.40816326530612246</v>
      </c>
      <c r="K433" s="4">
        <f t="shared" si="80"/>
        <v>0</v>
      </c>
      <c r="L433" s="10"/>
      <c r="M433" s="10"/>
      <c r="N433" s="10"/>
      <c r="O433" s="10"/>
      <c r="P433" s="10"/>
      <c r="AH433" s="10"/>
      <c r="AI433" s="10"/>
      <c r="AJ433" s="10"/>
      <c r="AK433" s="10"/>
    </row>
    <row r="434" spans="1:37" ht="14.9" customHeight="1" x14ac:dyDescent="0.2">
      <c r="B434" s="26" t="s">
        <v>111</v>
      </c>
      <c r="C434" s="15"/>
      <c r="D434" s="15"/>
      <c r="F434" s="8">
        <v>0</v>
      </c>
      <c r="G434" s="8">
        <v>0</v>
      </c>
      <c r="H434" s="8">
        <v>0</v>
      </c>
      <c r="I434" s="85">
        <f t="shared" si="80"/>
        <v>0</v>
      </c>
      <c r="J434" s="4">
        <f t="shared" si="80"/>
        <v>0</v>
      </c>
      <c r="K434" s="4">
        <f t="shared" si="80"/>
        <v>0</v>
      </c>
      <c r="L434" s="10"/>
      <c r="M434" s="10"/>
      <c r="N434" s="10"/>
      <c r="O434" s="10"/>
      <c r="P434" s="10"/>
      <c r="AH434" s="10"/>
      <c r="AI434" s="10"/>
      <c r="AJ434" s="10"/>
      <c r="AK434" s="10"/>
    </row>
    <row r="435" spans="1:37" ht="14.9" customHeight="1" x14ac:dyDescent="0.2">
      <c r="B435" s="27" t="s">
        <v>128</v>
      </c>
      <c r="C435" s="68"/>
      <c r="D435" s="68"/>
      <c r="E435" s="28"/>
      <c r="F435" s="9">
        <v>238</v>
      </c>
      <c r="G435" s="9">
        <v>205</v>
      </c>
      <c r="H435" s="9">
        <v>33</v>
      </c>
      <c r="I435" s="87">
        <f t="shared" si="80"/>
        <v>28.199052132701425</v>
      </c>
      <c r="J435" s="5">
        <f t="shared" si="80"/>
        <v>27.89115646258503</v>
      </c>
      <c r="K435" s="5">
        <f t="shared" si="80"/>
        <v>30.275229357798167</v>
      </c>
      <c r="L435" s="16"/>
      <c r="M435" s="16"/>
      <c r="N435" s="16"/>
      <c r="O435" s="16"/>
      <c r="P435" s="16"/>
      <c r="AH435" s="16"/>
      <c r="AI435" s="16"/>
      <c r="AJ435" s="16"/>
      <c r="AK435" s="16"/>
    </row>
    <row r="436" spans="1:37" ht="14.9" customHeight="1" x14ac:dyDescent="0.2">
      <c r="B436" s="30" t="s">
        <v>1</v>
      </c>
      <c r="C436" s="59"/>
      <c r="D436" s="59"/>
      <c r="E436" s="21"/>
      <c r="F436" s="31">
        <f>SUM(F428:F435)</f>
        <v>844</v>
      </c>
      <c r="G436" s="31">
        <f>SUM(G428:G435)</f>
        <v>735</v>
      </c>
      <c r="H436" s="31">
        <f>SUM(H428:H435)</f>
        <v>109</v>
      </c>
      <c r="I436" s="86">
        <f>IF(SUM(I428:I435)&gt;100,"－",SUM(I428:I435))</f>
        <v>100</v>
      </c>
      <c r="J436" s="6">
        <f>IF(SUM(J428:J435)&gt;100,"－",SUM(J428:J435))</f>
        <v>100.00000000000001</v>
      </c>
      <c r="K436" s="6">
        <f>IF(SUM(K428:K435)&gt;100,"－",SUM(K428:K435))</f>
        <v>100.00000000000001</v>
      </c>
      <c r="L436" s="16"/>
      <c r="M436" s="16"/>
      <c r="N436" s="16"/>
      <c r="O436" s="16"/>
      <c r="P436" s="16"/>
      <c r="AH436" s="16"/>
      <c r="AI436" s="16"/>
      <c r="AJ436" s="16"/>
      <c r="AK436" s="16"/>
    </row>
    <row r="437" spans="1:37" ht="14.9" customHeight="1" x14ac:dyDescent="0.2">
      <c r="B437" s="30" t="s">
        <v>96</v>
      </c>
      <c r="C437" s="59"/>
      <c r="D437" s="59"/>
      <c r="E437" s="22"/>
      <c r="F437" s="33">
        <v>9.528664666463019</v>
      </c>
      <c r="G437" s="54">
        <v>9.5997749608418665</v>
      </c>
      <c r="H437" s="54">
        <v>9.0327639293474249</v>
      </c>
      <c r="I437" s="16"/>
      <c r="J437" s="16"/>
      <c r="K437" s="16"/>
      <c r="L437" s="16"/>
      <c r="M437" s="16"/>
      <c r="N437" s="16"/>
      <c r="O437" s="16"/>
      <c r="P437" s="16"/>
      <c r="AH437" s="16"/>
      <c r="AI437" s="16"/>
      <c r="AJ437" s="16"/>
      <c r="AK437" s="16"/>
    </row>
    <row r="438" spans="1:37" ht="14.9" customHeight="1" x14ac:dyDescent="0.2">
      <c r="B438" s="30" t="s">
        <v>97</v>
      </c>
      <c r="C438" s="59"/>
      <c r="D438" s="59"/>
      <c r="E438" s="22"/>
      <c r="F438" s="33">
        <v>37.1875</v>
      </c>
      <c r="G438" s="54">
        <v>37.1875</v>
      </c>
      <c r="H438" s="54">
        <v>22.5</v>
      </c>
      <c r="I438" s="16"/>
      <c r="J438" s="16"/>
      <c r="K438" s="16"/>
      <c r="L438" s="16"/>
      <c r="M438" s="16"/>
      <c r="N438" s="16"/>
      <c r="O438" s="16"/>
      <c r="P438" s="16"/>
      <c r="AH438" s="16"/>
      <c r="AI438" s="16"/>
      <c r="AJ438" s="16"/>
      <c r="AK438" s="16"/>
    </row>
    <row r="439" spans="1:37" ht="14.9" customHeight="1" x14ac:dyDescent="0.2">
      <c r="B439" s="45"/>
      <c r="C439" s="45"/>
      <c r="D439" s="45"/>
      <c r="E439" s="36"/>
      <c r="F439" s="10"/>
      <c r="G439" s="10"/>
      <c r="H439" s="10"/>
      <c r="I439" s="16"/>
      <c r="J439" s="16"/>
      <c r="K439" s="16"/>
      <c r="L439" s="16"/>
      <c r="M439" s="16"/>
      <c r="N439" s="16"/>
      <c r="O439" s="16"/>
      <c r="P439" s="16"/>
      <c r="AH439" s="16"/>
      <c r="AI439" s="16"/>
      <c r="AJ439" s="16"/>
      <c r="AK439" s="16"/>
    </row>
    <row r="440" spans="1:37" ht="15" customHeight="1" x14ac:dyDescent="0.2">
      <c r="A440" s="1" t="s">
        <v>728</v>
      </c>
      <c r="B440" s="15"/>
      <c r="C440" s="15"/>
    </row>
    <row r="441" spans="1:37" ht="13.75" customHeight="1" x14ac:dyDescent="0.2">
      <c r="B441" s="47"/>
      <c r="C441" s="25"/>
      <c r="D441" s="25"/>
      <c r="E441" s="25"/>
      <c r="F441" s="60"/>
      <c r="G441" s="63" t="s">
        <v>2</v>
      </c>
      <c r="H441" s="66"/>
      <c r="I441" s="82"/>
      <c r="J441" s="63" t="s">
        <v>3</v>
      </c>
      <c r="K441" s="64"/>
    </row>
    <row r="442" spans="1:37" ht="19" x14ac:dyDescent="0.2">
      <c r="B442" s="58"/>
      <c r="F442" s="73" t="s">
        <v>4</v>
      </c>
      <c r="G442" s="73" t="s">
        <v>170</v>
      </c>
      <c r="H442" s="73" t="s">
        <v>172</v>
      </c>
      <c r="I442" s="81" t="s">
        <v>4</v>
      </c>
      <c r="J442" s="73" t="s">
        <v>170</v>
      </c>
      <c r="K442" s="73" t="s">
        <v>172</v>
      </c>
    </row>
    <row r="443" spans="1:37" ht="12" customHeight="1" x14ac:dyDescent="0.2">
      <c r="B443" s="27"/>
      <c r="C443" s="68"/>
      <c r="D443" s="68"/>
      <c r="E443" s="28"/>
      <c r="F443" s="29"/>
      <c r="G443" s="29"/>
      <c r="H443" s="29"/>
      <c r="I443" s="83">
        <f>F$314</f>
        <v>844</v>
      </c>
      <c r="J443" s="2">
        <f>G$314</f>
        <v>735</v>
      </c>
      <c r="K443" s="2">
        <f>H$314</f>
        <v>109</v>
      </c>
      <c r="L443" s="69"/>
      <c r="M443" s="69"/>
      <c r="N443" s="69"/>
      <c r="O443" s="69"/>
      <c r="P443" s="69"/>
      <c r="AH443" s="69"/>
      <c r="AI443" s="69"/>
      <c r="AJ443" s="69"/>
      <c r="AK443" s="69"/>
    </row>
    <row r="444" spans="1:37" ht="14.9" customHeight="1" x14ac:dyDescent="0.2">
      <c r="B444" s="26" t="s">
        <v>485</v>
      </c>
      <c r="C444" s="15"/>
      <c r="D444" s="15"/>
      <c r="F444" s="8">
        <v>77</v>
      </c>
      <c r="G444" s="8">
        <v>65</v>
      </c>
      <c r="H444" s="8">
        <v>12</v>
      </c>
      <c r="I444" s="85">
        <f t="shared" ref="I444:K448" si="81">F444/I$443*100</f>
        <v>9.1232227488151665</v>
      </c>
      <c r="J444" s="4">
        <f t="shared" si="81"/>
        <v>8.8435374149659864</v>
      </c>
      <c r="K444" s="4">
        <f t="shared" si="81"/>
        <v>11.009174311926607</v>
      </c>
      <c r="L444" s="10"/>
      <c r="M444" s="10"/>
      <c r="N444" s="10"/>
      <c r="O444" s="10"/>
      <c r="P444" s="10"/>
      <c r="AH444" s="10"/>
      <c r="AI444" s="10"/>
      <c r="AJ444" s="10"/>
      <c r="AK444" s="10"/>
    </row>
    <row r="445" spans="1:37" ht="14.9" customHeight="1" x14ac:dyDescent="0.2">
      <c r="B445" s="26" t="s">
        <v>486</v>
      </c>
      <c r="C445" s="15"/>
      <c r="D445" s="15"/>
      <c r="F445" s="8">
        <v>208</v>
      </c>
      <c r="G445" s="8">
        <v>175</v>
      </c>
      <c r="H445" s="8">
        <v>33</v>
      </c>
      <c r="I445" s="85">
        <f t="shared" si="81"/>
        <v>24.644549763033176</v>
      </c>
      <c r="J445" s="4">
        <f t="shared" si="81"/>
        <v>23.809523809523807</v>
      </c>
      <c r="K445" s="4">
        <f t="shared" si="81"/>
        <v>30.275229357798167</v>
      </c>
      <c r="L445" s="10"/>
      <c r="M445" s="10"/>
      <c r="N445" s="10"/>
      <c r="O445" s="10"/>
      <c r="P445" s="10"/>
      <c r="AH445" s="10"/>
      <c r="AI445" s="10"/>
      <c r="AJ445" s="10"/>
      <c r="AK445" s="10"/>
    </row>
    <row r="446" spans="1:37" ht="14.9" customHeight="1" x14ac:dyDescent="0.2">
      <c r="B446" s="26" t="s">
        <v>165</v>
      </c>
      <c r="C446" s="15"/>
      <c r="D446" s="15"/>
      <c r="F446" s="8">
        <v>268</v>
      </c>
      <c r="G446" s="8">
        <v>241</v>
      </c>
      <c r="H446" s="8">
        <v>27</v>
      </c>
      <c r="I446" s="85">
        <f t="shared" si="81"/>
        <v>31.753554502369667</v>
      </c>
      <c r="J446" s="4">
        <f t="shared" si="81"/>
        <v>32.789115646258502</v>
      </c>
      <c r="K446" s="4">
        <f t="shared" si="81"/>
        <v>24.770642201834864</v>
      </c>
      <c r="L446" s="10"/>
      <c r="M446" s="10"/>
      <c r="N446" s="10"/>
      <c r="O446" s="10"/>
      <c r="P446" s="10"/>
      <c r="AH446" s="10"/>
      <c r="AI446" s="10"/>
      <c r="AJ446" s="10"/>
      <c r="AK446" s="10"/>
    </row>
    <row r="447" spans="1:37" ht="14.9" customHeight="1" x14ac:dyDescent="0.2">
      <c r="B447" s="26" t="s">
        <v>166</v>
      </c>
      <c r="C447" s="15"/>
      <c r="D447" s="15"/>
      <c r="F447" s="8">
        <v>157</v>
      </c>
      <c r="G447" s="8">
        <v>133</v>
      </c>
      <c r="H447" s="8">
        <v>24</v>
      </c>
      <c r="I447" s="85">
        <f t="shared" si="81"/>
        <v>18.601895734597157</v>
      </c>
      <c r="J447" s="4">
        <f t="shared" si="81"/>
        <v>18.095238095238095</v>
      </c>
      <c r="K447" s="4">
        <f t="shared" si="81"/>
        <v>22.018348623853214</v>
      </c>
      <c r="L447" s="10"/>
      <c r="M447" s="10"/>
      <c r="N447" s="10"/>
      <c r="O447" s="10"/>
      <c r="P447" s="10"/>
      <c r="AH447" s="10"/>
      <c r="AI447" s="10"/>
      <c r="AJ447" s="10"/>
      <c r="AK447" s="10"/>
    </row>
    <row r="448" spans="1:37" ht="14.9" customHeight="1" x14ac:dyDescent="0.2">
      <c r="B448" s="27" t="s">
        <v>128</v>
      </c>
      <c r="C448" s="68"/>
      <c r="D448" s="68"/>
      <c r="E448" s="28"/>
      <c r="F448" s="9">
        <v>134</v>
      </c>
      <c r="G448" s="9">
        <v>121</v>
      </c>
      <c r="H448" s="9">
        <v>13</v>
      </c>
      <c r="I448" s="87">
        <f t="shared" si="81"/>
        <v>15.876777251184834</v>
      </c>
      <c r="J448" s="5">
        <f t="shared" si="81"/>
        <v>16.462585034013603</v>
      </c>
      <c r="K448" s="5">
        <f t="shared" si="81"/>
        <v>11.926605504587156</v>
      </c>
      <c r="L448" s="16"/>
      <c r="M448" s="16"/>
      <c r="N448" s="16"/>
      <c r="O448" s="16"/>
      <c r="P448" s="16"/>
      <c r="AH448" s="16"/>
      <c r="AI448" s="16"/>
      <c r="AJ448" s="16"/>
      <c r="AK448" s="16"/>
    </row>
    <row r="449" spans="1:37" ht="14.9" customHeight="1" x14ac:dyDescent="0.2">
      <c r="B449" s="30" t="s">
        <v>1</v>
      </c>
      <c r="C449" s="59"/>
      <c r="D449" s="59"/>
      <c r="E449" s="21"/>
      <c r="F449" s="31">
        <f>SUM(F444:F448)</f>
        <v>844</v>
      </c>
      <c r="G449" s="31">
        <f>SUM(G444:G448)</f>
        <v>735</v>
      </c>
      <c r="H449" s="31">
        <f>SUM(H444:H448)</f>
        <v>109</v>
      </c>
      <c r="I449" s="86">
        <f>IF(SUM(I444:I448)&gt;100,"－",SUM(I444:I448))</f>
        <v>99.999999999999986</v>
      </c>
      <c r="J449" s="6">
        <f>IF(SUM(J444:J448)&gt;100,"－",SUM(J444:J448))</f>
        <v>99.999999999999986</v>
      </c>
      <c r="K449" s="6">
        <f>IF(SUM(K444:K448)&gt;100,"－",SUM(K444:K448))</f>
        <v>100.00000000000001</v>
      </c>
      <c r="L449" s="16"/>
      <c r="M449" s="16"/>
      <c r="N449" s="16"/>
      <c r="O449" s="16"/>
      <c r="P449" s="16"/>
      <c r="AH449" s="16"/>
      <c r="AI449" s="16"/>
      <c r="AJ449" s="16"/>
      <c r="AK449" s="16"/>
    </row>
    <row r="450" spans="1:37" ht="14.9" customHeight="1" x14ac:dyDescent="0.2">
      <c r="B450" s="30" t="s">
        <v>80</v>
      </c>
      <c r="C450" s="59"/>
      <c r="D450" s="59"/>
      <c r="E450" s="22"/>
      <c r="F450" s="33">
        <v>54.200550103633852</v>
      </c>
      <c r="G450" s="54">
        <v>54.461299305794924</v>
      </c>
      <c r="H450" s="54">
        <v>52.532841664811578</v>
      </c>
      <c r="I450" s="16"/>
      <c r="J450" s="16"/>
      <c r="K450" s="16"/>
      <c r="L450" s="16"/>
      <c r="M450" s="16"/>
      <c r="N450" s="16"/>
      <c r="O450" s="16"/>
      <c r="P450" s="16"/>
      <c r="AH450" s="16"/>
      <c r="AI450" s="16"/>
      <c r="AJ450" s="16"/>
      <c r="AK450" s="16"/>
    </row>
    <row r="451" spans="1:37" ht="14.9" customHeight="1" x14ac:dyDescent="0.2">
      <c r="B451" s="45"/>
      <c r="C451" s="45"/>
      <c r="D451" s="36"/>
      <c r="E451" s="36"/>
      <c r="F451" s="36"/>
      <c r="G451" s="36"/>
      <c r="H451" s="71"/>
      <c r="I451" s="37"/>
    </row>
    <row r="452" spans="1:37" ht="15" customHeight="1" x14ac:dyDescent="0.2">
      <c r="A452" s="1" t="s">
        <v>729</v>
      </c>
      <c r="B452" s="15"/>
      <c r="C452" s="15"/>
    </row>
    <row r="453" spans="1:37" ht="13.75" customHeight="1" x14ac:dyDescent="0.2">
      <c r="B453" s="47"/>
      <c r="C453" s="25"/>
      <c r="D453" s="25"/>
      <c r="E453" s="25"/>
      <c r="F453" s="60"/>
      <c r="G453" s="63" t="s">
        <v>2</v>
      </c>
      <c r="H453" s="66"/>
      <c r="I453" s="82"/>
      <c r="J453" s="63" t="s">
        <v>3</v>
      </c>
      <c r="K453" s="64"/>
    </row>
    <row r="454" spans="1:37" ht="19" x14ac:dyDescent="0.2">
      <c r="B454" s="58"/>
      <c r="F454" s="73" t="s">
        <v>4</v>
      </c>
      <c r="G454" s="73" t="s">
        <v>170</v>
      </c>
      <c r="H454" s="73" t="s">
        <v>172</v>
      </c>
      <c r="I454" s="81" t="s">
        <v>4</v>
      </c>
      <c r="J454" s="73" t="s">
        <v>170</v>
      </c>
      <c r="K454" s="73" t="s">
        <v>172</v>
      </c>
    </row>
    <row r="455" spans="1:37" ht="12" customHeight="1" x14ac:dyDescent="0.2">
      <c r="B455" s="27"/>
      <c r="C455" s="68"/>
      <c r="D455" s="68"/>
      <c r="E455" s="28"/>
      <c r="F455" s="29"/>
      <c r="G455" s="29"/>
      <c r="H455" s="29"/>
      <c r="I455" s="83">
        <f>F$314</f>
        <v>844</v>
      </c>
      <c r="J455" s="2">
        <f>G$314</f>
        <v>735</v>
      </c>
      <c r="K455" s="2">
        <f>H$314</f>
        <v>109</v>
      </c>
      <c r="L455" s="69"/>
      <c r="M455" s="69"/>
      <c r="N455" s="69"/>
      <c r="O455" s="69"/>
      <c r="P455" s="69"/>
      <c r="AH455" s="69"/>
      <c r="AI455" s="69"/>
      <c r="AJ455" s="69"/>
      <c r="AK455" s="69"/>
    </row>
    <row r="456" spans="1:37" ht="14.9" customHeight="1" x14ac:dyDescent="0.2">
      <c r="B456" s="26" t="s">
        <v>152</v>
      </c>
      <c r="C456" s="15"/>
      <c r="D456" s="15"/>
      <c r="F456" s="8">
        <v>529</v>
      </c>
      <c r="G456" s="8">
        <v>452</v>
      </c>
      <c r="H456" s="8">
        <v>77</v>
      </c>
      <c r="I456" s="85">
        <f t="shared" ref="I456:K461" si="82">F456/I$455*100</f>
        <v>62.677725118483409</v>
      </c>
      <c r="J456" s="4">
        <f t="shared" si="82"/>
        <v>61.496598639455783</v>
      </c>
      <c r="K456" s="4">
        <f t="shared" si="82"/>
        <v>70.642201834862391</v>
      </c>
      <c r="L456" s="10"/>
      <c r="M456" s="10"/>
      <c r="N456" s="10"/>
      <c r="O456" s="10"/>
      <c r="P456" s="10"/>
      <c r="AH456" s="10"/>
      <c r="AI456" s="10"/>
      <c r="AJ456" s="10"/>
      <c r="AK456" s="10"/>
    </row>
    <row r="457" spans="1:37" ht="14.9" customHeight="1" x14ac:dyDescent="0.2">
      <c r="B457" s="26" t="s">
        <v>457</v>
      </c>
      <c r="C457" s="15"/>
      <c r="D457" s="15"/>
      <c r="F457" s="8">
        <v>51</v>
      </c>
      <c r="G457" s="8">
        <v>45</v>
      </c>
      <c r="H457" s="8">
        <v>6</v>
      </c>
      <c r="I457" s="85">
        <f t="shared" si="82"/>
        <v>6.0426540284360186</v>
      </c>
      <c r="J457" s="4">
        <f t="shared" si="82"/>
        <v>6.1224489795918364</v>
      </c>
      <c r="K457" s="4">
        <f t="shared" si="82"/>
        <v>5.5045871559633035</v>
      </c>
      <c r="L457" s="10"/>
      <c r="M457" s="10"/>
      <c r="N457" s="10"/>
      <c r="O457" s="10"/>
      <c r="P457" s="10"/>
      <c r="AH457" s="10"/>
      <c r="AI457" s="10"/>
      <c r="AJ457" s="10"/>
      <c r="AK457" s="10"/>
    </row>
    <row r="458" spans="1:37" ht="14.9" customHeight="1" x14ac:dyDescent="0.2">
      <c r="B458" s="26" t="s">
        <v>458</v>
      </c>
      <c r="C458" s="15"/>
      <c r="D458" s="15"/>
      <c r="F458" s="8">
        <v>30</v>
      </c>
      <c r="G458" s="8">
        <v>27</v>
      </c>
      <c r="H458" s="8">
        <v>3</v>
      </c>
      <c r="I458" s="85">
        <f t="shared" si="82"/>
        <v>3.5545023696682465</v>
      </c>
      <c r="J458" s="4">
        <f t="shared" si="82"/>
        <v>3.6734693877551026</v>
      </c>
      <c r="K458" s="4">
        <f t="shared" si="82"/>
        <v>2.7522935779816518</v>
      </c>
      <c r="L458" s="10"/>
      <c r="M458" s="10"/>
      <c r="N458" s="10"/>
      <c r="O458" s="10"/>
      <c r="P458" s="10"/>
      <c r="AH458" s="10"/>
      <c r="AI458" s="10"/>
      <c r="AJ458" s="10"/>
      <c r="AK458" s="10"/>
    </row>
    <row r="459" spans="1:37" ht="14.9" customHeight="1" x14ac:dyDescent="0.2">
      <c r="B459" s="26" t="s">
        <v>487</v>
      </c>
      <c r="C459" s="15"/>
      <c r="D459" s="15"/>
      <c r="F459" s="8">
        <v>33</v>
      </c>
      <c r="G459" s="8">
        <v>27</v>
      </c>
      <c r="H459" s="8">
        <v>6</v>
      </c>
      <c r="I459" s="85">
        <f t="shared" si="82"/>
        <v>3.9099526066350712</v>
      </c>
      <c r="J459" s="4">
        <f t="shared" si="82"/>
        <v>3.6734693877551026</v>
      </c>
      <c r="K459" s="4">
        <f t="shared" si="82"/>
        <v>5.5045871559633035</v>
      </c>
      <c r="L459" s="10"/>
      <c r="M459" s="10"/>
      <c r="N459" s="10"/>
      <c r="O459" s="10"/>
      <c r="P459" s="10"/>
      <c r="AH459" s="10"/>
      <c r="AI459" s="10"/>
      <c r="AJ459" s="10"/>
      <c r="AK459" s="10"/>
    </row>
    <row r="460" spans="1:37" ht="14.9" customHeight="1" x14ac:dyDescent="0.2">
      <c r="B460" s="26" t="s">
        <v>488</v>
      </c>
      <c r="C460" s="15"/>
      <c r="D460" s="15"/>
      <c r="F460" s="8">
        <v>41</v>
      </c>
      <c r="G460" s="8">
        <v>38</v>
      </c>
      <c r="H460" s="8">
        <v>3</v>
      </c>
      <c r="I460" s="85">
        <f t="shared" si="82"/>
        <v>4.8578199052132707</v>
      </c>
      <c r="J460" s="4">
        <f t="shared" si="82"/>
        <v>5.1700680272108839</v>
      </c>
      <c r="K460" s="4">
        <f t="shared" si="82"/>
        <v>2.7522935779816518</v>
      </c>
      <c r="L460" s="10"/>
      <c r="M460" s="10"/>
      <c r="N460" s="10"/>
      <c r="O460" s="10"/>
      <c r="P460" s="10"/>
      <c r="AH460" s="10"/>
      <c r="AI460" s="10"/>
      <c r="AJ460" s="10"/>
      <c r="AK460" s="10"/>
    </row>
    <row r="461" spans="1:37" ht="14.9" customHeight="1" x14ac:dyDescent="0.2">
      <c r="B461" s="27" t="s">
        <v>128</v>
      </c>
      <c r="C461" s="68"/>
      <c r="D461" s="68"/>
      <c r="E461" s="28"/>
      <c r="F461" s="9">
        <v>160</v>
      </c>
      <c r="G461" s="9">
        <v>146</v>
      </c>
      <c r="H461" s="9">
        <v>14</v>
      </c>
      <c r="I461" s="87">
        <f t="shared" si="82"/>
        <v>18.957345971563981</v>
      </c>
      <c r="J461" s="5">
        <f t="shared" si="82"/>
        <v>19.863945578231291</v>
      </c>
      <c r="K461" s="5">
        <f t="shared" si="82"/>
        <v>12.844036697247708</v>
      </c>
      <c r="L461" s="16"/>
      <c r="M461" s="16"/>
      <c r="N461" s="16"/>
      <c r="O461" s="16"/>
      <c r="P461" s="16"/>
      <c r="AH461" s="16"/>
      <c r="AI461" s="16"/>
      <c r="AJ461" s="16"/>
      <c r="AK461" s="16"/>
    </row>
    <row r="462" spans="1:37" ht="14.9" customHeight="1" x14ac:dyDescent="0.2">
      <c r="B462" s="30" t="s">
        <v>1</v>
      </c>
      <c r="C462" s="59"/>
      <c r="D462" s="59"/>
      <c r="E462" s="21"/>
      <c r="F462" s="31">
        <f>SUM(F456:F461)</f>
        <v>844</v>
      </c>
      <c r="G462" s="31">
        <f>SUM(G456:G461)</f>
        <v>735</v>
      </c>
      <c r="H462" s="31">
        <f>SUM(H456:H461)</f>
        <v>109</v>
      </c>
      <c r="I462" s="86">
        <f>IF(SUM(I456:I461)&gt;100,"－",SUM(I456:I461))</f>
        <v>100</v>
      </c>
      <c r="J462" s="6">
        <f>IF(SUM(J456:J461)&gt;100,"－",SUM(J456:J461))</f>
        <v>100.00000000000001</v>
      </c>
      <c r="K462" s="6">
        <f>IF(SUM(K456:K461)&gt;100,"－",SUM(K456:K461))</f>
        <v>100</v>
      </c>
      <c r="L462" s="16"/>
      <c r="M462" s="16"/>
      <c r="N462" s="16"/>
      <c r="O462" s="16"/>
      <c r="P462" s="16"/>
      <c r="AH462" s="16"/>
      <c r="AI462" s="16"/>
      <c r="AJ462" s="16"/>
      <c r="AK462" s="16"/>
    </row>
    <row r="463" spans="1:37" ht="14.9" customHeight="1" x14ac:dyDescent="0.2">
      <c r="B463" s="30" t="s">
        <v>633</v>
      </c>
      <c r="C463" s="59"/>
      <c r="D463" s="59"/>
      <c r="E463" s="22"/>
      <c r="F463" s="33">
        <v>0.83333333333333337</v>
      </c>
      <c r="G463" s="54">
        <v>0.86247877758913416</v>
      </c>
      <c r="H463" s="54">
        <v>0.65263157894736845</v>
      </c>
      <c r="I463" s="16"/>
      <c r="J463" s="16"/>
      <c r="K463" s="16"/>
      <c r="L463" s="16"/>
      <c r="M463" s="16"/>
      <c r="N463" s="16"/>
      <c r="O463" s="16"/>
      <c r="P463" s="16"/>
      <c r="AH463" s="16"/>
      <c r="AI463" s="16"/>
      <c r="AJ463" s="16"/>
      <c r="AK463" s="16"/>
    </row>
    <row r="464" spans="1:37" ht="14.9" customHeight="1" x14ac:dyDescent="0.2">
      <c r="B464" s="30" t="s">
        <v>395</v>
      </c>
      <c r="C464" s="59"/>
      <c r="D464" s="59"/>
      <c r="E464" s="22"/>
      <c r="F464" s="33">
        <v>3.6774193548387095</v>
      </c>
      <c r="G464" s="54">
        <v>3.7080291970802919</v>
      </c>
      <c r="H464" s="54">
        <v>3.4444444444444446</v>
      </c>
      <c r="I464" s="16"/>
      <c r="J464" s="16"/>
      <c r="K464" s="16"/>
      <c r="L464" s="16"/>
      <c r="M464" s="16"/>
      <c r="N464" s="16"/>
      <c r="O464" s="16"/>
      <c r="P464" s="16"/>
      <c r="AH464" s="16"/>
      <c r="AI464" s="16"/>
      <c r="AJ464" s="16"/>
      <c r="AK464" s="16"/>
    </row>
    <row r="465" spans="2:37" ht="14.9" customHeight="1" x14ac:dyDescent="0.2">
      <c r="B465" s="30" t="s">
        <v>97</v>
      </c>
      <c r="C465" s="59"/>
      <c r="D465" s="59"/>
      <c r="E465" s="22"/>
      <c r="F465" s="128">
        <v>20</v>
      </c>
      <c r="G465" s="31">
        <v>20</v>
      </c>
      <c r="H465" s="31">
        <v>11</v>
      </c>
      <c r="I465" s="16"/>
      <c r="J465" s="16"/>
      <c r="K465" s="16"/>
      <c r="L465" s="16"/>
      <c r="M465" s="16"/>
      <c r="N465" s="16"/>
      <c r="O465" s="16"/>
      <c r="P465" s="16"/>
      <c r="AH465" s="16"/>
      <c r="AI465" s="16"/>
      <c r="AJ465" s="16"/>
      <c r="AK465" s="16"/>
    </row>
    <row r="466" spans="2:37" ht="17.899999999999999" customHeight="1" x14ac:dyDescent="0.2">
      <c r="B466" s="65" t="s">
        <v>122</v>
      </c>
      <c r="C466" s="65"/>
      <c r="M466" s="23"/>
      <c r="P466" s="23"/>
      <c r="AH466" s="23"/>
      <c r="AK466" s="23"/>
    </row>
    <row r="467" spans="2:37" ht="13.75" customHeight="1" x14ac:dyDescent="0.2">
      <c r="B467" s="47"/>
      <c r="C467" s="25"/>
      <c r="D467" s="25"/>
      <c r="E467" s="25"/>
      <c r="F467" s="60"/>
      <c r="G467" s="63" t="s">
        <v>2</v>
      </c>
      <c r="H467" s="66"/>
      <c r="I467" s="82"/>
      <c r="J467" s="63" t="s">
        <v>3</v>
      </c>
      <c r="K467" s="64"/>
    </row>
    <row r="468" spans="2:37" ht="19" x14ac:dyDescent="0.2">
      <c r="B468" s="58"/>
      <c r="F468" s="73" t="s">
        <v>4</v>
      </c>
      <c r="G468" s="73" t="s">
        <v>170</v>
      </c>
      <c r="H468" s="73" t="s">
        <v>172</v>
      </c>
      <c r="I468" s="81" t="s">
        <v>4</v>
      </c>
      <c r="J468" s="73" t="s">
        <v>170</v>
      </c>
      <c r="K468" s="73" t="s">
        <v>172</v>
      </c>
    </row>
    <row r="469" spans="2:37" ht="12" customHeight="1" x14ac:dyDescent="0.2">
      <c r="B469" s="27"/>
      <c r="C469" s="68"/>
      <c r="D469" s="68"/>
      <c r="E469" s="28"/>
      <c r="F469" s="29"/>
      <c r="G469" s="29"/>
      <c r="H469" s="29"/>
      <c r="I469" s="83">
        <f>F$314</f>
        <v>844</v>
      </c>
      <c r="J469" s="2">
        <f>G$314</f>
        <v>735</v>
      </c>
      <c r="K469" s="2">
        <f>H$314</f>
        <v>109</v>
      </c>
      <c r="L469" s="69"/>
      <c r="M469" s="69"/>
      <c r="N469" s="69"/>
      <c r="O469" s="69"/>
      <c r="P469" s="69"/>
      <c r="AH469" s="69"/>
      <c r="AI469" s="69"/>
      <c r="AJ469" s="69"/>
      <c r="AK469" s="69"/>
    </row>
    <row r="470" spans="2:37" ht="14.9" customHeight="1" x14ac:dyDescent="0.2">
      <c r="B470" s="26" t="s">
        <v>152</v>
      </c>
      <c r="C470" s="15"/>
      <c r="D470" s="15"/>
      <c r="F470" s="8">
        <v>529</v>
      </c>
      <c r="G470" s="8">
        <v>452</v>
      </c>
      <c r="H470" s="8">
        <v>77</v>
      </c>
      <c r="I470" s="85">
        <f t="shared" ref="I470:K475" si="83">F470/I$469*100</f>
        <v>62.677725118483409</v>
      </c>
      <c r="J470" s="4">
        <f t="shared" si="83"/>
        <v>61.496598639455783</v>
      </c>
      <c r="K470" s="4">
        <f t="shared" si="83"/>
        <v>70.642201834862391</v>
      </c>
      <c r="L470" s="10"/>
      <c r="M470" s="10"/>
      <c r="N470" s="10"/>
      <c r="O470" s="10"/>
      <c r="P470" s="10"/>
      <c r="AH470" s="10"/>
      <c r="AI470" s="10"/>
      <c r="AJ470" s="10"/>
      <c r="AK470" s="10"/>
    </row>
    <row r="471" spans="2:37" ht="14.9" customHeight="1" x14ac:dyDescent="0.2">
      <c r="B471" s="26" t="s">
        <v>66</v>
      </c>
      <c r="C471" s="15"/>
      <c r="D471" s="15"/>
      <c r="F471" s="8">
        <v>60</v>
      </c>
      <c r="G471" s="8">
        <v>50</v>
      </c>
      <c r="H471" s="8">
        <v>10</v>
      </c>
      <c r="I471" s="85">
        <f t="shared" si="83"/>
        <v>7.109004739336493</v>
      </c>
      <c r="J471" s="4">
        <f t="shared" si="83"/>
        <v>6.8027210884353746</v>
      </c>
      <c r="K471" s="4">
        <f t="shared" si="83"/>
        <v>9.1743119266055047</v>
      </c>
      <c r="L471" s="10"/>
      <c r="M471" s="10"/>
      <c r="N471" s="10"/>
      <c r="O471" s="10"/>
      <c r="P471" s="10"/>
      <c r="AH471" s="10"/>
      <c r="AI471" s="10"/>
      <c r="AJ471" s="10"/>
      <c r="AK471" s="10"/>
    </row>
    <row r="472" spans="2:37" ht="14.9" customHeight="1" x14ac:dyDescent="0.2">
      <c r="B472" s="26" t="s">
        <v>73</v>
      </c>
      <c r="C472" s="15"/>
      <c r="D472" s="15"/>
      <c r="F472" s="8">
        <v>19</v>
      </c>
      <c r="G472" s="8">
        <v>19</v>
      </c>
      <c r="H472" s="8">
        <v>0</v>
      </c>
      <c r="I472" s="85">
        <f t="shared" si="83"/>
        <v>2.2511848341232228</v>
      </c>
      <c r="J472" s="4">
        <f t="shared" si="83"/>
        <v>2.5850340136054419</v>
      </c>
      <c r="K472" s="4">
        <f t="shared" si="83"/>
        <v>0</v>
      </c>
      <c r="L472" s="10"/>
      <c r="M472" s="10"/>
      <c r="N472" s="10"/>
      <c r="O472" s="10"/>
      <c r="P472" s="10"/>
      <c r="AH472" s="10"/>
      <c r="AI472" s="10"/>
      <c r="AJ472" s="10"/>
      <c r="AK472" s="10"/>
    </row>
    <row r="473" spans="2:37" ht="14.9" customHeight="1" x14ac:dyDescent="0.2">
      <c r="B473" s="26" t="s">
        <v>489</v>
      </c>
      <c r="C473" s="15"/>
      <c r="D473" s="15"/>
      <c r="F473" s="8">
        <v>26</v>
      </c>
      <c r="G473" s="8">
        <v>24</v>
      </c>
      <c r="H473" s="8">
        <v>2</v>
      </c>
      <c r="I473" s="85">
        <f t="shared" si="83"/>
        <v>3.080568720379147</v>
      </c>
      <c r="J473" s="4">
        <f t="shared" si="83"/>
        <v>3.2653061224489797</v>
      </c>
      <c r="K473" s="4">
        <f t="shared" si="83"/>
        <v>1.834862385321101</v>
      </c>
      <c r="L473" s="10"/>
      <c r="M473" s="10"/>
      <c r="N473" s="10"/>
      <c r="O473" s="10"/>
      <c r="P473" s="10"/>
      <c r="AH473" s="10"/>
      <c r="AI473" s="10"/>
      <c r="AJ473" s="10"/>
      <c r="AK473" s="10"/>
    </row>
    <row r="474" spans="2:37" ht="14.9" customHeight="1" x14ac:dyDescent="0.2">
      <c r="B474" s="26" t="s">
        <v>488</v>
      </c>
      <c r="C474" s="15"/>
      <c r="D474" s="15"/>
      <c r="F474" s="8">
        <v>50</v>
      </c>
      <c r="G474" s="8">
        <v>44</v>
      </c>
      <c r="H474" s="8">
        <v>6</v>
      </c>
      <c r="I474" s="85">
        <f t="shared" si="83"/>
        <v>5.9241706161137442</v>
      </c>
      <c r="J474" s="4">
        <f t="shared" si="83"/>
        <v>5.9863945578231288</v>
      </c>
      <c r="K474" s="4">
        <f t="shared" si="83"/>
        <v>5.5045871559633035</v>
      </c>
      <c r="L474" s="10"/>
      <c r="M474" s="10"/>
      <c r="N474" s="10"/>
      <c r="O474" s="10"/>
      <c r="P474" s="10"/>
      <c r="AH474" s="10"/>
      <c r="AI474" s="10"/>
      <c r="AJ474" s="10"/>
      <c r="AK474" s="10"/>
    </row>
    <row r="475" spans="2:37" ht="14.9" customHeight="1" x14ac:dyDescent="0.2">
      <c r="B475" s="27" t="s">
        <v>128</v>
      </c>
      <c r="C475" s="68"/>
      <c r="D475" s="68"/>
      <c r="E475" s="28"/>
      <c r="F475" s="9">
        <v>160</v>
      </c>
      <c r="G475" s="9">
        <v>146</v>
      </c>
      <c r="H475" s="9">
        <v>14</v>
      </c>
      <c r="I475" s="87">
        <f t="shared" si="83"/>
        <v>18.957345971563981</v>
      </c>
      <c r="J475" s="5">
        <f t="shared" si="83"/>
        <v>19.863945578231291</v>
      </c>
      <c r="K475" s="5">
        <f t="shared" si="83"/>
        <v>12.844036697247708</v>
      </c>
      <c r="L475" s="16"/>
      <c r="M475" s="16"/>
      <c r="N475" s="16"/>
      <c r="O475" s="16"/>
      <c r="P475" s="16"/>
      <c r="AH475" s="16"/>
      <c r="AI475" s="16"/>
      <c r="AJ475" s="16"/>
      <c r="AK475" s="16"/>
    </row>
    <row r="476" spans="2:37" ht="14.9" customHeight="1" x14ac:dyDescent="0.2">
      <c r="B476" s="30" t="s">
        <v>1</v>
      </c>
      <c r="C476" s="59"/>
      <c r="D476" s="59"/>
      <c r="E476" s="21"/>
      <c r="F476" s="31">
        <f>SUM(F470:F475)</f>
        <v>844</v>
      </c>
      <c r="G476" s="31">
        <f>SUM(G470:G475)</f>
        <v>735</v>
      </c>
      <c r="H476" s="31">
        <f>SUM(H470:H475)</f>
        <v>109</v>
      </c>
      <c r="I476" s="86">
        <f>IF(SUM(I470:I475)&gt;100,"－",SUM(I470:I475))</f>
        <v>100</v>
      </c>
      <c r="J476" s="6">
        <f>IF(SUM(J470:J475)&gt;100,"－",SUM(J470:J475))</f>
        <v>100</v>
      </c>
      <c r="K476" s="6">
        <f>IF(SUM(K470:K475)&gt;100,"－",SUM(K470:K475))</f>
        <v>100</v>
      </c>
      <c r="L476" s="16"/>
      <c r="M476" s="16"/>
      <c r="N476" s="16"/>
      <c r="O476" s="16"/>
      <c r="P476" s="16"/>
      <c r="AH476" s="16"/>
      <c r="AI476" s="16"/>
      <c r="AJ476" s="16"/>
      <c r="AK476" s="16"/>
    </row>
    <row r="477" spans="2:37" ht="14.9" customHeight="1" x14ac:dyDescent="0.2">
      <c r="B477" s="30" t="s">
        <v>633</v>
      </c>
      <c r="C477" s="59"/>
      <c r="D477" s="59"/>
      <c r="E477" s="22"/>
      <c r="F477" s="33">
        <v>0.92512254074433853</v>
      </c>
      <c r="G477" s="54">
        <v>0.97759734382635854</v>
      </c>
      <c r="H477" s="54">
        <v>0.59977876163581378</v>
      </c>
      <c r="I477" s="16"/>
      <c r="J477" s="16"/>
      <c r="K477" s="16"/>
      <c r="L477" s="16"/>
      <c r="M477" s="16"/>
      <c r="N477" s="16"/>
      <c r="O477" s="16"/>
      <c r="P477" s="16"/>
      <c r="AH477" s="16"/>
      <c r="AI477" s="16"/>
      <c r="AJ477" s="16"/>
      <c r="AK477" s="16"/>
    </row>
    <row r="478" spans="2:37" ht="14.9" customHeight="1" x14ac:dyDescent="0.2">
      <c r="B478" s="30" t="s">
        <v>395</v>
      </c>
      <c r="C478" s="59"/>
      <c r="D478" s="59"/>
      <c r="E478" s="22"/>
      <c r="F478" s="33">
        <v>4.0824762443169522</v>
      </c>
      <c r="G478" s="54">
        <v>4.2029550037498185</v>
      </c>
      <c r="H478" s="54">
        <v>3.1654990197445727</v>
      </c>
      <c r="I478" s="16"/>
      <c r="J478" s="16"/>
      <c r="K478" s="16"/>
      <c r="L478" s="16"/>
      <c r="M478" s="16"/>
      <c r="N478" s="16"/>
      <c r="O478" s="16"/>
      <c r="P478" s="16"/>
      <c r="AH478" s="16"/>
      <c r="AI478" s="16"/>
      <c r="AJ478" s="16"/>
      <c r="AK478" s="16"/>
    </row>
    <row r="479" spans="2:37" ht="14.9" customHeight="1" x14ac:dyDescent="0.2">
      <c r="B479" s="30" t="s">
        <v>97</v>
      </c>
      <c r="C479" s="59"/>
      <c r="D479" s="59"/>
      <c r="E479" s="22"/>
      <c r="F479" s="33">
        <v>19.047619047619047</v>
      </c>
      <c r="G479" s="54">
        <v>19.047619047619047</v>
      </c>
      <c r="H479" s="54">
        <v>8.2089552238805972</v>
      </c>
      <c r="I479" s="16"/>
      <c r="J479" s="16"/>
      <c r="K479" s="16"/>
      <c r="L479" s="16"/>
      <c r="M479" s="16"/>
      <c r="N479" s="16"/>
      <c r="O479" s="16"/>
      <c r="P479" s="16"/>
      <c r="AH479" s="16"/>
      <c r="AI479" s="16"/>
      <c r="AJ479" s="16"/>
      <c r="AK479" s="16"/>
    </row>
    <row r="480" spans="2:37" ht="14.9" customHeight="1" x14ac:dyDescent="0.2">
      <c r="B480" s="45"/>
      <c r="C480" s="45"/>
      <c r="D480" s="36"/>
      <c r="E480" s="36"/>
      <c r="F480" s="36"/>
      <c r="G480" s="36"/>
      <c r="H480" s="71"/>
      <c r="I480" s="37"/>
      <c r="J480" s="37"/>
      <c r="K480" s="37"/>
    </row>
    <row r="481" spans="1:37" ht="15" customHeight="1" x14ac:dyDescent="0.2">
      <c r="A481" s="1" t="s">
        <v>730</v>
      </c>
      <c r="B481" s="15"/>
      <c r="C481" s="15"/>
    </row>
    <row r="482" spans="1:37" ht="13.75" customHeight="1" x14ac:dyDescent="0.2">
      <c r="B482" s="47"/>
      <c r="C482" s="25"/>
      <c r="D482" s="25"/>
      <c r="E482" s="25"/>
      <c r="F482" s="60"/>
      <c r="G482" s="63" t="s">
        <v>2</v>
      </c>
      <c r="H482" s="66"/>
      <c r="I482" s="82"/>
      <c r="J482" s="63" t="s">
        <v>3</v>
      </c>
      <c r="K482" s="64"/>
    </row>
    <row r="483" spans="1:37" ht="19" x14ac:dyDescent="0.2">
      <c r="B483" s="58"/>
      <c r="F483" s="73" t="s">
        <v>4</v>
      </c>
      <c r="G483" s="73" t="s">
        <v>170</v>
      </c>
      <c r="H483" s="73" t="s">
        <v>172</v>
      </c>
      <c r="I483" s="81" t="s">
        <v>4</v>
      </c>
      <c r="J483" s="73" t="s">
        <v>170</v>
      </c>
      <c r="K483" s="73" t="s">
        <v>172</v>
      </c>
    </row>
    <row r="484" spans="1:37" ht="12" customHeight="1" x14ac:dyDescent="0.2">
      <c r="B484" s="27"/>
      <c r="C484" s="68"/>
      <c r="D484" s="68"/>
      <c r="E484" s="28"/>
      <c r="F484" s="29"/>
      <c r="G484" s="29"/>
      <c r="H484" s="29"/>
      <c r="I484" s="83">
        <f>F$314</f>
        <v>844</v>
      </c>
      <c r="J484" s="2">
        <f>G$314</f>
        <v>735</v>
      </c>
      <c r="K484" s="2">
        <f>H$314</f>
        <v>109</v>
      </c>
      <c r="L484" s="69"/>
      <c r="M484" s="69"/>
      <c r="N484" s="69"/>
      <c r="O484" s="69"/>
      <c r="P484" s="69"/>
      <c r="AH484" s="69"/>
      <c r="AI484" s="69"/>
      <c r="AJ484" s="69"/>
      <c r="AK484" s="69"/>
    </row>
    <row r="485" spans="1:37" ht="14.9" customHeight="1" x14ac:dyDescent="0.2">
      <c r="B485" s="26" t="s">
        <v>152</v>
      </c>
      <c r="C485" s="15"/>
      <c r="D485" s="15"/>
      <c r="F485" s="8">
        <v>529</v>
      </c>
      <c r="G485" s="8">
        <v>452</v>
      </c>
      <c r="H485" s="8">
        <v>77</v>
      </c>
      <c r="I485" s="85">
        <f t="shared" ref="I485:K490" si="84">F485/I$484*100</f>
        <v>62.677725118483409</v>
      </c>
      <c r="J485" s="4">
        <f t="shared" si="84"/>
        <v>61.496598639455783</v>
      </c>
      <c r="K485" s="4">
        <f t="shared" si="84"/>
        <v>70.642201834862391</v>
      </c>
      <c r="L485" s="10"/>
      <c r="M485" s="10"/>
      <c r="N485" s="10"/>
      <c r="O485" s="10"/>
      <c r="P485" s="10"/>
      <c r="AH485" s="10"/>
      <c r="AI485" s="10"/>
      <c r="AJ485" s="10"/>
      <c r="AK485" s="10"/>
    </row>
    <row r="486" spans="1:37" ht="14.9" customHeight="1" x14ac:dyDescent="0.2">
      <c r="B486" s="26" t="s">
        <v>66</v>
      </c>
      <c r="C486" s="15"/>
      <c r="D486" s="15"/>
      <c r="F486" s="8">
        <v>53</v>
      </c>
      <c r="G486" s="8">
        <v>48</v>
      </c>
      <c r="H486" s="8">
        <v>5</v>
      </c>
      <c r="I486" s="85">
        <f t="shared" si="84"/>
        <v>6.2796208530805684</v>
      </c>
      <c r="J486" s="4">
        <f t="shared" si="84"/>
        <v>6.5306122448979593</v>
      </c>
      <c r="K486" s="4">
        <f t="shared" si="84"/>
        <v>4.5871559633027523</v>
      </c>
      <c r="L486" s="10"/>
      <c r="M486" s="10"/>
      <c r="N486" s="10"/>
      <c r="O486" s="10"/>
      <c r="P486" s="10"/>
      <c r="AH486" s="10"/>
      <c r="AI486" s="10"/>
      <c r="AJ486" s="10"/>
      <c r="AK486" s="10"/>
    </row>
    <row r="487" spans="1:37" ht="14.9" customHeight="1" x14ac:dyDescent="0.2">
      <c r="B487" s="26" t="s">
        <v>73</v>
      </c>
      <c r="C487" s="15"/>
      <c r="D487" s="15"/>
      <c r="F487" s="8">
        <v>26</v>
      </c>
      <c r="G487" s="8">
        <v>23</v>
      </c>
      <c r="H487" s="8">
        <v>3</v>
      </c>
      <c r="I487" s="85">
        <f t="shared" si="84"/>
        <v>3.080568720379147</v>
      </c>
      <c r="J487" s="4">
        <f t="shared" si="84"/>
        <v>3.1292517006802725</v>
      </c>
      <c r="K487" s="4">
        <f t="shared" si="84"/>
        <v>2.7522935779816518</v>
      </c>
      <c r="L487" s="10"/>
      <c r="M487" s="10"/>
      <c r="N487" s="10"/>
      <c r="O487" s="10"/>
      <c r="P487" s="10"/>
      <c r="AH487" s="10"/>
      <c r="AI487" s="10"/>
      <c r="AJ487" s="10"/>
      <c r="AK487" s="10"/>
    </row>
    <row r="488" spans="1:37" ht="14.9" customHeight="1" x14ac:dyDescent="0.2">
      <c r="B488" s="26" t="s">
        <v>489</v>
      </c>
      <c r="C488" s="15"/>
      <c r="D488" s="15"/>
      <c r="F488" s="8">
        <v>24</v>
      </c>
      <c r="G488" s="8">
        <v>21</v>
      </c>
      <c r="H488" s="8">
        <v>3</v>
      </c>
      <c r="I488" s="85">
        <f t="shared" si="84"/>
        <v>2.8436018957345972</v>
      </c>
      <c r="J488" s="4">
        <f t="shared" si="84"/>
        <v>2.8571428571428572</v>
      </c>
      <c r="K488" s="4">
        <f t="shared" si="84"/>
        <v>2.7522935779816518</v>
      </c>
      <c r="L488" s="10"/>
      <c r="M488" s="10"/>
      <c r="N488" s="10"/>
      <c r="O488" s="10"/>
      <c r="P488" s="10"/>
      <c r="AH488" s="10"/>
      <c r="AI488" s="10"/>
      <c r="AJ488" s="10"/>
      <c r="AK488" s="10"/>
    </row>
    <row r="489" spans="1:37" ht="14.9" customHeight="1" x14ac:dyDescent="0.2">
      <c r="B489" s="26" t="s">
        <v>488</v>
      </c>
      <c r="C489" s="15"/>
      <c r="D489" s="15"/>
      <c r="F489" s="8">
        <v>30</v>
      </c>
      <c r="G489" s="8">
        <v>28</v>
      </c>
      <c r="H489" s="8">
        <v>2</v>
      </c>
      <c r="I489" s="85">
        <f t="shared" si="84"/>
        <v>3.5545023696682465</v>
      </c>
      <c r="J489" s="4">
        <f t="shared" si="84"/>
        <v>3.8095238095238098</v>
      </c>
      <c r="K489" s="4">
        <f t="shared" si="84"/>
        <v>1.834862385321101</v>
      </c>
      <c r="L489" s="10"/>
      <c r="M489" s="10"/>
      <c r="N489" s="10"/>
      <c r="O489" s="10"/>
      <c r="P489" s="10"/>
      <c r="AH489" s="10"/>
      <c r="AI489" s="10"/>
      <c r="AJ489" s="10"/>
      <c r="AK489" s="10"/>
    </row>
    <row r="490" spans="1:37" ht="14.9" customHeight="1" x14ac:dyDescent="0.2">
      <c r="B490" s="27" t="s">
        <v>128</v>
      </c>
      <c r="C490" s="68"/>
      <c r="D490" s="68"/>
      <c r="E490" s="28"/>
      <c r="F490" s="9">
        <v>182</v>
      </c>
      <c r="G490" s="9">
        <v>163</v>
      </c>
      <c r="H490" s="9">
        <v>19</v>
      </c>
      <c r="I490" s="87">
        <f t="shared" si="84"/>
        <v>21.563981042654028</v>
      </c>
      <c r="J490" s="5">
        <f t="shared" si="84"/>
        <v>22.176870748299322</v>
      </c>
      <c r="K490" s="5">
        <f t="shared" si="84"/>
        <v>17.431192660550458</v>
      </c>
      <c r="L490" s="16"/>
      <c r="M490" s="16"/>
      <c r="N490" s="16"/>
      <c r="O490" s="16"/>
      <c r="P490" s="16"/>
      <c r="AH490" s="16"/>
      <c r="AI490" s="16"/>
      <c r="AJ490" s="16"/>
      <c r="AK490" s="16"/>
    </row>
    <row r="491" spans="1:37" ht="14.9" customHeight="1" x14ac:dyDescent="0.2">
      <c r="B491" s="30" t="s">
        <v>1</v>
      </c>
      <c r="C491" s="59"/>
      <c r="D491" s="59"/>
      <c r="E491" s="21"/>
      <c r="F491" s="31">
        <f>SUM(F485:F490)</f>
        <v>844</v>
      </c>
      <c r="G491" s="31">
        <f>SUM(G485:G490)</f>
        <v>735</v>
      </c>
      <c r="H491" s="31">
        <f>SUM(H485:H490)</f>
        <v>109</v>
      </c>
      <c r="I491" s="86">
        <f>IF(SUM(I485:I490)&gt;100,"－",SUM(I485:I490))</f>
        <v>100</v>
      </c>
      <c r="J491" s="6">
        <f>IF(SUM(J485:J490)&gt;100,"－",SUM(J485:J490))</f>
        <v>100</v>
      </c>
      <c r="K491" s="6">
        <f>IF(SUM(K485:K490)&gt;100,"－",SUM(K485:K490))</f>
        <v>100</v>
      </c>
      <c r="L491" s="16"/>
      <c r="M491" s="16"/>
      <c r="N491" s="16"/>
      <c r="O491" s="16"/>
      <c r="P491" s="16"/>
      <c r="AH491" s="16"/>
      <c r="AI491" s="16"/>
      <c r="AJ491" s="16"/>
      <c r="AK491" s="16"/>
    </row>
    <row r="492" spans="1:37" ht="14.9" customHeight="1" x14ac:dyDescent="0.2">
      <c r="B492" s="30" t="s">
        <v>633</v>
      </c>
      <c r="C492" s="59"/>
      <c r="D492" s="59"/>
      <c r="E492" s="22"/>
      <c r="F492" s="33">
        <v>0.66326283987915424</v>
      </c>
      <c r="G492" s="54">
        <v>0.69996503496503515</v>
      </c>
      <c r="H492" s="54">
        <v>0.42999999999999994</v>
      </c>
      <c r="I492" s="16"/>
      <c r="J492" s="16"/>
      <c r="K492" s="16"/>
      <c r="L492" s="16"/>
      <c r="M492" s="16"/>
      <c r="N492" s="16"/>
      <c r="O492" s="16"/>
      <c r="P492" s="16"/>
      <c r="AH492" s="16"/>
      <c r="AI492" s="16"/>
      <c r="AJ492" s="16"/>
      <c r="AK492" s="16"/>
    </row>
    <row r="493" spans="1:37" ht="14.9" customHeight="1" x14ac:dyDescent="0.2">
      <c r="B493" s="30" t="s">
        <v>395</v>
      </c>
      <c r="C493" s="59"/>
      <c r="D493" s="59"/>
      <c r="E493" s="22"/>
      <c r="F493" s="33">
        <v>3.3013533834586473</v>
      </c>
      <c r="G493" s="54">
        <v>3.3365000000000009</v>
      </c>
      <c r="H493" s="54">
        <v>2.9769230769230766</v>
      </c>
      <c r="I493" s="16"/>
      <c r="J493" s="16"/>
      <c r="K493" s="16"/>
      <c r="L493" s="16"/>
      <c r="M493" s="16"/>
      <c r="N493" s="16"/>
      <c r="O493" s="16"/>
      <c r="P493" s="16"/>
      <c r="AH493" s="16"/>
      <c r="AI493" s="16"/>
      <c r="AJ493" s="16"/>
      <c r="AK493" s="16"/>
    </row>
    <row r="494" spans="1:37" ht="14.9" customHeight="1" x14ac:dyDescent="0.2">
      <c r="B494" s="30" t="s">
        <v>97</v>
      </c>
      <c r="C494" s="59"/>
      <c r="D494" s="59"/>
      <c r="E494" s="22"/>
      <c r="F494" s="33">
        <v>19.649999999999999</v>
      </c>
      <c r="G494" s="54">
        <v>19.649999999999999</v>
      </c>
      <c r="H494" s="54">
        <v>11</v>
      </c>
      <c r="I494" s="16"/>
      <c r="J494" s="16"/>
      <c r="K494" s="16"/>
      <c r="L494" s="16"/>
      <c r="M494" s="16"/>
      <c r="N494" s="16"/>
      <c r="O494" s="16"/>
      <c r="P494" s="16"/>
      <c r="AH494" s="16"/>
      <c r="AI494" s="16"/>
      <c r="AJ494" s="16"/>
      <c r="AK494" s="16"/>
    </row>
    <row r="495" spans="1:37" ht="17.899999999999999" customHeight="1" x14ac:dyDescent="0.2">
      <c r="B495" s="65" t="s">
        <v>122</v>
      </c>
      <c r="C495" s="65"/>
      <c r="M495" s="23"/>
      <c r="P495" s="23"/>
      <c r="AH495" s="23"/>
      <c r="AK495" s="23"/>
    </row>
    <row r="496" spans="1:37" ht="13.75" customHeight="1" x14ac:dyDescent="0.2">
      <c r="B496" s="47"/>
      <c r="C496" s="25"/>
      <c r="D496" s="25"/>
      <c r="E496" s="25"/>
      <c r="F496" s="60"/>
      <c r="G496" s="63" t="s">
        <v>2</v>
      </c>
      <c r="H496" s="66"/>
      <c r="I496" s="82"/>
      <c r="J496" s="63" t="s">
        <v>3</v>
      </c>
      <c r="K496" s="64"/>
    </row>
    <row r="497" spans="1:37" ht="19" x14ac:dyDescent="0.2">
      <c r="B497" s="58"/>
      <c r="F497" s="73" t="s">
        <v>4</v>
      </c>
      <c r="G497" s="73" t="s">
        <v>170</v>
      </c>
      <c r="H497" s="73" t="s">
        <v>172</v>
      </c>
      <c r="I497" s="81" t="s">
        <v>4</v>
      </c>
      <c r="J497" s="73" t="s">
        <v>170</v>
      </c>
      <c r="K497" s="73" t="s">
        <v>172</v>
      </c>
    </row>
    <row r="498" spans="1:37" ht="12" customHeight="1" x14ac:dyDescent="0.2">
      <c r="B498" s="27"/>
      <c r="C498" s="68"/>
      <c r="D498" s="68"/>
      <c r="E498" s="28"/>
      <c r="F498" s="29"/>
      <c r="G498" s="29"/>
      <c r="H498" s="29"/>
      <c r="I498" s="83">
        <f>F$314</f>
        <v>844</v>
      </c>
      <c r="J498" s="2">
        <f>G$314</f>
        <v>735</v>
      </c>
      <c r="K498" s="2">
        <f>H$314</f>
        <v>109</v>
      </c>
      <c r="L498" s="69"/>
      <c r="M498" s="69"/>
      <c r="N498" s="69"/>
      <c r="O498" s="69"/>
      <c r="P498" s="69"/>
      <c r="AH498" s="69"/>
      <c r="AI498" s="69"/>
      <c r="AJ498" s="69"/>
      <c r="AK498" s="69"/>
    </row>
    <row r="499" spans="1:37" ht="14.9" customHeight="1" x14ac:dyDescent="0.2">
      <c r="B499" s="26" t="s">
        <v>152</v>
      </c>
      <c r="C499" s="15"/>
      <c r="D499" s="15"/>
      <c r="F499" s="8">
        <v>529</v>
      </c>
      <c r="G499" s="8">
        <v>452</v>
      </c>
      <c r="H499" s="8">
        <v>77</v>
      </c>
      <c r="I499" s="85">
        <f t="shared" ref="I499:K504" si="85">F499/I$498*100</f>
        <v>62.677725118483409</v>
      </c>
      <c r="J499" s="4">
        <f t="shared" si="85"/>
        <v>61.496598639455783</v>
      </c>
      <c r="K499" s="4">
        <f t="shared" si="85"/>
        <v>70.642201834862391</v>
      </c>
      <c r="L499" s="10"/>
      <c r="M499" s="10"/>
      <c r="N499" s="10"/>
      <c r="O499" s="10"/>
      <c r="P499" s="10"/>
      <c r="AH499" s="10"/>
      <c r="AI499" s="10"/>
      <c r="AJ499" s="10"/>
      <c r="AK499" s="10"/>
    </row>
    <row r="500" spans="1:37" ht="14.9" customHeight="1" x14ac:dyDescent="0.2">
      <c r="B500" s="26" t="s">
        <v>66</v>
      </c>
      <c r="C500" s="15"/>
      <c r="D500" s="15"/>
      <c r="F500" s="8">
        <v>56</v>
      </c>
      <c r="G500" s="8">
        <v>50</v>
      </c>
      <c r="H500" s="8">
        <v>6</v>
      </c>
      <c r="I500" s="85">
        <f t="shared" si="85"/>
        <v>6.6350710900473935</v>
      </c>
      <c r="J500" s="4">
        <f t="shared" si="85"/>
        <v>6.8027210884353746</v>
      </c>
      <c r="K500" s="4">
        <f t="shared" si="85"/>
        <v>5.5045871559633035</v>
      </c>
      <c r="L500" s="10"/>
      <c r="M500" s="10"/>
      <c r="N500" s="10"/>
      <c r="O500" s="10"/>
      <c r="P500" s="10"/>
      <c r="AH500" s="10"/>
      <c r="AI500" s="10"/>
      <c r="AJ500" s="10"/>
      <c r="AK500" s="10"/>
    </row>
    <row r="501" spans="1:37" ht="14.9" customHeight="1" x14ac:dyDescent="0.2">
      <c r="B501" s="26" t="s">
        <v>73</v>
      </c>
      <c r="C501" s="15"/>
      <c r="D501" s="15"/>
      <c r="F501" s="8">
        <v>17</v>
      </c>
      <c r="G501" s="8">
        <v>16</v>
      </c>
      <c r="H501" s="8">
        <v>1</v>
      </c>
      <c r="I501" s="85">
        <f t="shared" si="85"/>
        <v>2.014218009478673</v>
      </c>
      <c r="J501" s="4">
        <f t="shared" si="85"/>
        <v>2.1768707482993195</v>
      </c>
      <c r="K501" s="4">
        <f t="shared" si="85"/>
        <v>0.91743119266055051</v>
      </c>
      <c r="L501" s="10"/>
      <c r="M501" s="10"/>
      <c r="N501" s="10"/>
      <c r="O501" s="10"/>
      <c r="P501" s="10"/>
      <c r="AH501" s="10"/>
      <c r="AI501" s="10"/>
      <c r="AJ501" s="10"/>
      <c r="AK501" s="10"/>
    </row>
    <row r="502" spans="1:37" ht="14.9" customHeight="1" x14ac:dyDescent="0.2">
      <c r="B502" s="26" t="s">
        <v>489</v>
      </c>
      <c r="C502" s="15"/>
      <c r="F502" s="8">
        <v>25</v>
      </c>
      <c r="G502" s="8">
        <v>21</v>
      </c>
      <c r="H502" s="8">
        <v>4</v>
      </c>
      <c r="I502" s="85">
        <f t="shared" si="85"/>
        <v>2.9620853080568721</v>
      </c>
      <c r="J502" s="4">
        <f t="shared" si="85"/>
        <v>2.8571428571428572</v>
      </c>
      <c r="K502" s="4">
        <f t="shared" si="85"/>
        <v>3.669724770642202</v>
      </c>
      <c r="L502" s="10"/>
      <c r="M502" s="10"/>
      <c r="N502" s="10"/>
      <c r="O502" s="10"/>
      <c r="P502" s="10"/>
      <c r="AH502" s="10"/>
      <c r="AI502" s="10"/>
      <c r="AJ502" s="10"/>
      <c r="AK502" s="10"/>
    </row>
    <row r="503" spans="1:37" ht="14.9" customHeight="1" x14ac:dyDescent="0.2">
      <c r="B503" s="26" t="s">
        <v>488</v>
      </c>
      <c r="C503" s="15"/>
      <c r="D503" s="15"/>
      <c r="F503" s="8">
        <v>35</v>
      </c>
      <c r="G503" s="8">
        <v>33</v>
      </c>
      <c r="H503" s="8">
        <v>2</v>
      </c>
      <c r="I503" s="85">
        <f t="shared" si="85"/>
        <v>4.1469194312796205</v>
      </c>
      <c r="J503" s="4">
        <f t="shared" si="85"/>
        <v>4.4897959183673466</v>
      </c>
      <c r="K503" s="4">
        <f t="shared" si="85"/>
        <v>1.834862385321101</v>
      </c>
      <c r="L503" s="10"/>
      <c r="M503" s="10"/>
      <c r="N503" s="10"/>
      <c r="O503" s="10"/>
      <c r="P503" s="10"/>
      <c r="AH503" s="10"/>
      <c r="AI503" s="10"/>
      <c r="AJ503" s="10"/>
      <c r="AK503" s="10"/>
    </row>
    <row r="504" spans="1:37" ht="14.9" customHeight="1" x14ac:dyDescent="0.2">
      <c r="B504" s="27" t="s">
        <v>128</v>
      </c>
      <c r="C504" s="68"/>
      <c r="D504" s="68"/>
      <c r="E504" s="28"/>
      <c r="F504" s="9">
        <v>182</v>
      </c>
      <c r="G504" s="9">
        <v>163</v>
      </c>
      <c r="H504" s="9">
        <v>19</v>
      </c>
      <c r="I504" s="87">
        <f t="shared" si="85"/>
        <v>21.563981042654028</v>
      </c>
      <c r="J504" s="5">
        <f t="shared" si="85"/>
        <v>22.176870748299322</v>
      </c>
      <c r="K504" s="5">
        <f t="shared" si="85"/>
        <v>17.431192660550458</v>
      </c>
      <c r="L504" s="16"/>
      <c r="M504" s="16"/>
      <c r="N504" s="16"/>
      <c r="O504" s="16"/>
      <c r="P504" s="16"/>
      <c r="AH504" s="16"/>
      <c r="AI504" s="16"/>
      <c r="AJ504" s="16"/>
      <c r="AK504" s="16"/>
    </row>
    <row r="505" spans="1:37" ht="14.9" customHeight="1" x14ac:dyDescent="0.2">
      <c r="B505" s="30" t="s">
        <v>1</v>
      </c>
      <c r="C505" s="59"/>
      <c r="D505" s="59"/>
      <c r="E505" s="21"/>
      <c r="F505" s="31">
        <f>SUM(F499:F504)</f>
        <v>844</v>
      </c>
      <c r="G505" s="31">
        <f>SUM(G499:G504)</f>
        <v>735</v>
      </c>
      <c r="H505" s="31">
        <f>SUM(H499:H504)</f>
        <v>109</v>
      </c>
      <c r="I505" s="86">
        <f>IF(SUM(I499:I504)&gt;100,"－",SUM(I499:I504))</f>
        <v>100</v>
      </c>
      <c r="J505" s="6">
        <f>IF(SUM(J499:J504)&gt;100,"－",SUM(J499:J504))</f>
        <v>100.00000000000001</v>
      </c>
      <c r="K505" s="6">
        <f>IF(SUM(K499:K504)&gt;100,"－",SUM(K499:K504))</f>
        <v>100</v>
      </c>
      <c r="L505" s="16"/>
      <c r="M505" s="16"/>
      <c r="N505" s="16"/>
      <c r="O505" s="16"/>
      <c r="P505" s="16"/>
      <c r="AH505" s="16"/>
      <c r="AI505" s="16"/>
      <c r="AJ505" s="16"/>
      <c r="AK505" s="16"/>
    </row>
    <row r="506" spans="1:37" ht="14.9" customHeight="1" x14ac:dyDescent="0.2">
      <c r="B506" s="30" t="s">
        <v>633</v>
      </c>
      <c r="C506" s="59"/>
      <c r="D506" s="59"/>
      <c r="E506" s="22"/>
      <c r="F506" s="33">
        <v>0.74272864915689474</v>
      </c>
      <c r="G506" s="54">
        <v>0.79706677007490023</v>
      </c>
      <c r="H506" s="54">
        <v>0.39737970287801672</v>
      </c>
      <c r="I506" s="16"/>
      <c r="J506" s="16"/>
      <c r="K506" s="16"/>
      <c r="L506" s="16"/>
      <c r="M506" s="16"/>
      <c r="N506" s="16"/>
      <c r="O506" s="16"/>
      <c r="P506" s="16"/>
      <c r="AH506" s="16"/>
      <c r="AI506" s="16"/>
      <c r="AJ506" s="16"/>
      <c r="AK506" s="16"/>
    </row>
    <row r="507" spans="1:37" ht="14.9" customHeight="1" x14ac:dyDescent="0.2">
      <c r="B507" s="30" t="s">
        <v>395</v>
      </c>
      <c r="C507" s="59"/>
      <c r="D507" s="59"/>
      <c r="E507" s="22"/>
      <c r="F507" s="33">
        <v>3.6968899679839424</v>
      </c>
      <c r="G507" s="54">
        <v>3.7993516040236912</v>
      </c>
      <c r="H507" s="54">
        <v>2.7510902506939621</v>
      </c>
      <c r="I507" s="16"/>
      <c r="J507" s="16"/>
      <c r="K507" s="16"/>
      <c r="L507" s="16"/>
      <c r="M507" s="16"/>
      <c r="N507" s="16"/>
      <c r="O507" s="16"/>
      <c r="P507" s="16"/>
      <c r="AH507" s="16"/>
      <c r="AI507" s="16"/>
      <c r="AJ507" s="16"/>
      <c r="AK507" s="16"/>
    </row>
    <row r="508" spans="1:37" ht="14.9" customHeight="1" x14ac:dyDescent="0.2">
      <c r="B508" s="30" t="s">
        <v>97</v>
      </c>
      <c r="C508" s="59"/>
      <c r="D508" s="59"/>
      <c r="E508" s="22"/>
      <c r="F508" s="33">
        <v>17.857142857142858</v>
      </c>
      <c r="G508" s="54">
        <v>17.857142857142858</v>
      </c>
      <c r="H508" s="54">
        <v>5</v>
      </c>
      <c r="I508" s="16"/>
      <c r="J508" s="16"/>
      <c r="K508" s="16"/>
      <c r="L508" s="16"/>
      <c r="M508" s="16"/>
      <c r="N508" s="16"/>
      <c r="O508" s="16"/>
      <c r="P508" s="16"/>
      <c r="AH508" s="16"/>
      <c r="AI508" s="16"/>
      <c r="AJ508" s="16"/>
      <c r="AK508" s="16"/>
    </row>
    <row r="509" spans="1:37" ht="14.9" customHeight="1" x14ac:dyDescent="0.2">
      <c r="B509" s="45"/>
      <c r="C509" s="45"/>
      <c r="D509" s="45"/>
      <c r="E509" s="36"/>
      <c r="F509" s="10"/>
      <c r="G509" s="10"/>
      <c r="H509" s="10"/>
      <c r="I509" s="16"/>
      <c r="J509" s="16"/>
      <c r="K509" s="16"/>
      <c r="L509" s="16"/>
      <c r="M509" s="16"/>
      <c r="N509" s="16"/>
      <c r="O509" s="16"/>
      <c r="P509" s="16"/>
      <c r="AH509" s="16"/>
      <c r="AI509" s="16"/>
      <c r="AJ509" s="16"/>
      <c r="AK509" s="16"/>
    </row>
    <row r="510" spans="1:37" ht="15" customHeight="1" x14ac:dyDescent="0.2">
      <c r="A510" s="1" t="s">
        <v>731</v>
      </c>
      <c r="B510" s="15"/>
      <c r="C510" s="15"/>
    </row>
    <row r="511" spans="1:37" ht="13.75" customHeight="1" x14ac:dyDescent="0.2">
      <c r="B511" s="47"/>
      <c r="C511" s="25"/>
      <c r="D511" s="25"/>
      <c r="E511" s="25"/>
      <c r="F511" s="60"/>
      <c r="G511" s="63" t="s">
        <v>2</v>
      </c>
      <c r="H511" s="66"/>
      <c r="I511" s="82"/>
      <c r="J511" s="63" t="s">
        <v>3</v>
      </c>
      <c r="K511" s="64"/>
    </row>
    <row r="512" spans="1:37" ht="19" x14ac:dyDescent="0.2">
      <c r="B512" s="58"/>
      <c r="F512" s="73" t="s">
        <v>4</v>
      </c>
      <c r="G512" s="73" t="s">
        <v>170</v>
      </c>
      <c r="H512" s="73" t="s">
        <v>172</v>
      </c>
      <c r="I512" s="81" t="s">
        <v>4</v>
      </c>
      <c r="J512" s="73" t="s">
        <v>170</v>
      </c>
      <c r="K512" s="73" t="s">
        <v>172</v>
      </c>
    </row>
    <row r="513" spans="1:37" ht="12" customHeight="1" x14ac:dyDescent="0.2">
      <c r="B513" s="27"/>
      <c r="C513" s="68"/>
      <c r="D513" s="68"/>
      <c r="E513" s="28"/>
      <c r="F513" s="29"/>
      <c r="G513" s="29"/>
      <c r="H513" s="29"/>
      <c r="I513" s="83">
        <f>F$314</f>
        <v>844</v>
      </c>
      <c r="J513" s="2">
        <f>G$314</f>
        <v>735</v>
      </c>
      <c r="K513" s="2">
        <f>H$314</f>
        <v>109</v>
      </c>
      <c r="L513" s="69"/>
      <c r="M513" s="69"/>
      <c r="N513" s="69"/>
      <c r="O513" s="69"/>
      <c r="P513" s="69"/>
      <c r="AH513" s="69"/>
      <c r="AI513" s="69"/>
      <c r="AJ513" s="69"/>
      <c r="AK513" s="69"/>
    </row>
    <row r="514" spans="1:37" ht="14.9" customHeight="1" x14ac:dyDescent="0.2">
      <c r="B514" s="26" t="s">
        <v>153</v>
      </c>
      <c r="C514" s="15"/>
      <c r="D514" s="15"/>
      <c r="F514" s="8">
        <v>523</v>
      </c>
      <c r="G514" s="8">
        <v>449</v>
      </c>
      <c r="H514" s="8">
        <v>74</v>
      </c>
      <c r="I514" s="85">
        <f t="shared" ref="I514:K519" si="86">F514/I$513*100</f>
        <v>61.966824644549767</v>
      </c>
      <c r="J514" s="4">
        <f t="shared" si="86"/>
        <v>61.088435374149661</v>
      </c>
      <c r="K514" s="4">
        <f t="shared" si="86"/>
        <v>67.889908256880744</v>
      </c>
      <c r="L514" s="10"/>
      <c r="M514" s="10"/>
      <c r="N514" s="10"/>
      <c r="O514" s="10"/>
      <c r="P514" s="10"/>
      <c r="AH514" s="10"/>
      <c r="AI514" s="10"/>
      <c r="AJ514" s="10"/>
      <c r="AK514" s="10"/>
    </row>
    <row r="515" spans="1:37" ht="14.9" customHeight="1" x14ac:dyDescent="0.2">
      <c r="B515" s="26" t="s">
        <v>490</v>
      </c>
      <c r="C515" s="15"/>
      <c r="D515" s="15"/>
      <c r="F515" s="8">
        <v>23</v>
      </c>
      <c r="G515" s="8">
        <v>20</v>
      </c>
      <c r="H515" s="8">
        <v>3</v>
      </c>
      <c r="I515" s="85">
        <f t="shared" si="86"/>
        <v>2.7251184834123223</v>
      </c>
      <c r="J515" s="4">
        <f t="shared" si="86"/>
        <v>2.7210884353741496</v>
      </c>
      <c r="K515" s="4">
        <f t="shared" si="86"/>
        <v>2.7522935779816518</v>
      </c>
      <c r="L515" s="10"/>
      <c r="M515" s="10"/>
      <c r="N515" s="10"/>
      <c r="O515" s="10"/>
      <c r="P515" s="10"/>
      <c r="AH515" s="10"/>
      <c r="AI515" s="10"/>
      <c r="AJ515" s="10"/>
      <c r="AK515" s="10"/>
    </row>
    <row r="516" spans="1:37" ht="14.9" customHeight="1" x14ac:dyDescent="0.2">
      <c r="B516" s="26" t="s">
        <v>491</v>
      </c>
      <c r="C516" s="15"/>
      <c r="D516" s="15"/>
      <c r="F516" s="8">
        <v>33</v>
      </c>
      <c r="G516" s="8">
        <v>28</v>
      </c>
      <c r="H516" s="8">
        <v>5</v>
      </c>
      <c r="I516" s="85">
        <f t="shared" si="86"/>
        <v>3.9099526066350712</v>
      </c>
      <c r="J516" s="4">
        <f t="shared" si="86"/>
        <v>3.8095238095238098</v>
      </c>
      <c r="K516" s="4">
        <f t="shared" si="86"/>
        <v>4.5871559633027523</v>
      </c>
      <c r="L516" s="10"/>
      <c r="M516" s="10"/>
      <c r="N516" s="10"/>
      <c r="O516" s="10"/>
      <c r="P516" s="10"/>
      <c r="AH516" s="10"/>
      <c r="AI516" s="10"/>
      <c r="AJ516" s="10"/>
      <c r="AK516" s="10"/>
    </row>
    <row r="517" spans="1:37" ht="14.9" customHeight="1" x14ac:dyDescent="0.2">
      <c r="B517" s="26" t="s">
        <v>371</v>
      </c>
      <c r="C517" s="15"/>
      <c r="D517" s="15"/>
      <c r="F517" s="8">
        <v>40</v>
      </c>
      <c r="G517" s="8">
        <v>37</v>
      </c>
      <c r="H517" s="8">
        <v>3</v>
      </c>
      <c r="I517" s="85">
        <f t="shared" si="86"/>
        <v>4.7393364928909953</v>
      </c>
      <c r="J517" s="4">
        <f t="shared" si="86"/>
        <v>5.0340136054421762</v>
      </c>
      <c r="K517" s="4">
        <f t="shared" si="86"/>
        <v>2.7522935779816518</v>
      </c>
      <c r="L517" s="10"/>
      <c r="M517" s="10"/>
      <c r="N517" s="10"/>
      <c r="O517" s="10"/>
      <c r="P517" s="10"/>
      <c r="AH517" s="10"/>
      <c r="AI517" s="10"/>
      <c r="AJ517" s="10"/>
      <c r="AK517" s="10"/>
    </row>
    <row r="518" spans="1:37" ht="14.9" customHeight="1" x14ac:dyDescent="0.2">
      <c r="B518" s="26" t="s">
        <v>372</v>
      </c>
      <c r="C518" s="15"/>
      <c r="D518" s="15"/>
      <c r="F518" s="8">
        <v>56</v>
      </c>
      <c r="G518" s="8">
        <v>50</v>
      </c>
      <c r="H518" s="8">
        <v>6</v>
      </c>
      <c r="I518" s="85">
        <f t="shared" si="86"/>
        <v>6.6350710900473935</v>
      </c>
      <c r="J518" s="4">
        <f t="shared" si="86"/>
        <v>6.8027210884353746</v>
      </c>
      <c r="K518" s="4">
        <f t="shared" si="86"/>
        <v>5.5045871559633035</v>
      </c>
      <c r="L518" s="10"/>
      <c r="M518" s="10"/>
      <c r="N518" s="10"/>
      <c r="O518" s="10"/>
      <c r="P518" s="10"/>
      <c r="AH518" s="10"/>
      <c r="AI518" s="10"/>
      <c r="AJ518" s="10"/>
      <c r="AK518" s="10"/>
    </row>
    <row r="519" spans="1:37" ht="14.9" customHeight="1" x14ac:dyDescent="0.2">
      <c r="B519" s="27" t="s">
        <v>128</v>
      </c>
      <c r="C519" s="68"/>
      <c r="D519" s="68"/>
      <c r="E519" s="28"/>
      <c r="F519" s="9">
        <v>169</v>
      </c>
      <c r="G519" s="9">
        <v>151</v>
      </c>
      <c r="H519" s="9">
        <v>18</v>
      </c>
      <c r="I519" s="87">
        <f t="shared" si="86"/>
        <v>20.023696682464458</v>
      </c>
      <c r="J519" s="5">
        <f t="shared" si="86"/>
        <v>20.544217687074831</v>
      </c>
      <c r="K519" s="5">
        <f t="shared" si="86"/>
        <v>16.513761467889911</v>
      </c>
      <c r="L519" s="16"/>
      <c r="M519" s="16"/>
      <c r="N519" s="16"/>
      <c r="O519" s="16"/>
      <c r="P519" s="16"/>
      <c r="AH519" s="16"/>
      <c r="AI519" s="16"/>
      <c r="AJ519" s="16"/>
      <c r="AK519" s="16"/>
    </row>
    <row r="520" spans="1:37" ht="14.9" customHeight="1" x14ac:dyDescent="0.2">
      <c r="B520" s="30" t="s">
        <v>1</v>
      </c>
      <c r="C520" s="59"/>
      <c r="D520" s="59"/>
      <c r="E520" s="21"/>
      <c r="F520" s="31">
        <f>SUM(F514:F519)</f>
        <v>844</v>
      </c>
      <c r="G520" s="31">
        <f t="shared" ref="G520:H520" si="87">SUM(G514:G519)</f>
        <v>735</v>
      </c>
      <c r="H520" s="31">
        <f t="shared" si="87"/>
        <v>109</v>
      </c>
      <c r="I520" s="86">
        <f>IF(SUM(I514:I519)&gt;100,"－",SUM(I514:I519))</f>
        <v>100.00000000000001</v>
      </c>
      <c r="J520" s="6">
        <f>IF(SUM(J514:J519)&gt;100,"－",SUM(J514:J519))</f>
        <v>100</v>
      </c>
      <c r="K520" s="6">
        <f>IF(SUM(K514:K519)&gt;100,"－",SUM(K514:K519))</f>
        <v>100</v>
      </c>
      <c r="L520" s="16"/>
      <c r="M520" s="16"/>
      <c r="N520" s="16"/>
      <c r="O520" s="16"/>
      <c r="P520" s="16"/>
      <c r="AH520" s="16"/>
      <c r="AI520" s="16"/>
      <c r="AJ520" s="16"/>
      <c r="AK520" s="16"/>
    </row>
    <row r="521" spans="1:37" ht="14.9" customHeight="1" x14ac:dyDescent="0.2">
      <c r="B521" s="30" t="s">
        <v>634</v>
      </c>
      <c r="C521" s="59"/>
      <c r="D521" s="59"/>
      <c r="E521" s="22"/>
      <c r="F521" s="33">
        <v>4.2035676734892187</v>
      </c>
      <c r="G521" s="54">
        <v>4.3847555614111373</v>
      </c>
      <c r="H521" s="54">
        <v>3.0407794696826094</v>
      </c>
      <c r="I521" s="16"/>
      <c r="J521" s="16"/>
      <c r="K521" s="16"/>
      <c r="L521" s="16"/>
      <c r="M521" s="16"/>
      <c r="N521" s="16"/>
      <c r="O521" s="16"/>
      <c r="P521" s="16"/>
      <c r="AH521" s="16"/>
      <c r="AI521" s="16"/>
      <c r="AJ521" s="16"/>
      <c r="AK521" s="16"/>
    </row>
    <row r="522" spans="1:37" ht="14.9" customHeight="1" x14ac:dyDescent="0.2">
      <c r="B522" s="30" t="s">
        <v>604</v>
      </c>
      <c r="C522" s="59"/>
      <c r="D522" s="59"/>
      <c r="E522" s="22"/>
      <c r="F522" s="33">
        <v>18.667159076350146</v>
      </c>
      <c r="G522" s="54">
        <v>18.968127761956328</v>
      </c>
      <c r="H522" s="54">
        <v>16.277113631830439</v>
      </c>
      <c r="I522" s="16"/>
      <c r="J522" s="16"/>
      <c r="K522" s="16"/>
      <c r="L522" s="16"/>
      <c r="M522" s="16"/>
      <c r="N522" s="16"/>
      <c r="O522" s="16"/>
      <c r="P522" s="16"/>
      <c r="AH522" s="16"/>
      <c r="AI522" s="16"/>
      <c r="AJ522" s="16"/>
      <c r="AK522" s="16"/>
    </row>
    <row r="523" spans="1:37" ht="14.9" customHeight="1" x14ac:dyDescent="0.2">
      <c r="B523" s="45"/>
      <c r="C523" s="45"/>
      <c r="D523" s="36"/>
      <c r="E523" s="36"/>
      <c r="F523" s="36"/>
      <c r="G523" s="36"/>
      <c r="H523" s="71"/>
      <c r="I523" s="37"/>
    </row>
    <row r="524" spans="1:37" ht="15" customHeight="1" x14ac:dyDescent="0.2">
      <c r="A524" s="1" t="s">
        <v>732</v>
      </c>
      <c r="B524" s="15"/>
      <c r="C524" s="15"/>
    </row>
    <row r="525" spans="1:37" ht="13.75" customHeight="1" x14ac:dyDescent="0.2">
      <c r="B525" s="47"/>
      <c r="C525" s="25"/>
      <c r="D525" s="25"/>
      <c r="E525" s="25"/>
      <c r="F525" s="60"/>
      <c r="G525" s="63" t="s">
        <v>2</v>
      </c>
      <c r="H525" s="66"/>
      <c r="I525" s="82"/>
      <c r="J525" s="63" t="s">
        <v>3</v>
      </c>
      <c r="K525" s="64"/>
    </row>
    <row r="526" spans="1:37" ht="19" x14ac:dyDescent="0.2">
      <c r="B526" s="58"/>
      <c r="F526" s="73" t="s">
        <v>4</v>
      </c>
      <c r="G526" s="73" t="s">
        <v>170</v>
      </c>
      <c r="H526" s="73" t="s">
        <v>172</v>
      </c>
      <c r="I526" s="81" t="s">
        <v>4</v>
      </c>
      <c r="J526" s="73" t="s">
        <v>170</v>
      </c>
      <c r="K526" s="73" t="s">
        <v>172</v>
      </c>
    </row>
    <row r="527" spans="1:37" ht="12" customHeight="1" x14ac:dyDescent="0.2">
      <c r="B527" s="27"/>
      <c r="C527" s="68"/>
      <c r="D527" s="68"/>
      <c r="E527" s="28"/>
      <c r="F527" s="29"/>
      <c r="G527" s="29"/>
      <c r="H527" s="29"/>
      <c r="I527" s="83">
        <f>F$314</f>
        <v>844</v>
      </c>
      <c r="J527" s="2">
        <f>G$314</f>
        <v>735</v>
      </c>
      <c r="K527" s="2">
        <f>H$314</f>
        <v>109</v>
      </c>
      <c r="L527" s="69"/>
      <c r="M527" s="69"/>
      <c r="N527" s="69"/>
      <c r="O527" s="69"/>
      <c r="P527" s="69"/>
      <c r="AH527" s="69"/>
      <c r="AI527" s="69"/>
      <c r="AJ527" s="69"/>
      <c r="AK527" s="69"/>
    </row>
    <row r="528" spans="1:37" ht="14.9" customHeight="1" x14ac:dyDescent="0.2">
      <c r="B528" s="26" t="s">
        <v>457</v>
      </c>
      <c r="C528" s="15"/>
      <c r="D528" s="15"/>
      <c r="F528" s="8">
        <v>19</v>
      </c>
      <c r="G528" s="8">
        <v>12</v>
      </c>
      <c r="H528" s="8">
        <v>7</v>
      </c>
      <c r="I528" s="85">
        <f t="shared" ref="I528:K535" si="88">F528/I$527*100</f>
        <v>2.2511848341232228</v>
      </c>
      <c r="J528" s="4">
        <f t="shared" si="88"/>
        <v>1.6326530612244898</v>
      </c>
      <c r="K528" s="4">
        <f t="shared" si="88"/>
        <v>6.4220183486238538</v>
      </c>
      <c r="L528" s="10"/>
      <c r="M528" s="10"/>
      <c r="N528" s="10"/>
      <c r="O528" s="10"/>
      <c r="P528" s="10"/>
      <c r="Q528" s="41"/>
      <c r="R528" s="41"/>
      <c r="S528" s="41"/>
      <c r="T528" s="41"/>
      <c r="AH528" s="10"/>
      <c r="AI528" s="10"/>
      <c r="AJ528" s="10"/>
      <c r="AK528" s="10"/>
    </row>
    <row r="529" spans="2:37" ht="14.9" customHeight="1" x14ac:dyDescent="0.2">
      <c r="B529" s="26" t="s">
        <v>458</v>
      </c>
      <c r="C529" s="15"/>
      <c r="D529" s="15"/>
      <c r="F529" s="8">
        <v>113</v>
      </c>
      <c r="G529" s="8">
        <v>98</v>
      </c>
      <c r="H529" s="8">
        <v>15</v>
      </c>
      <c r="I529" s="85">
        <f t="shared" si="88"/>
        <v>13.388625592417061</v>
      </c>
      <c r="J529" s="4">
        <f t="shared" si="88"/>
        <v>13.333333333333334</v>
      </c>
      <c r="K529" s="4">
        <f t="shared" si="88"/>
        <v>13.761467889908257</v>
      </c>
      <c r="L529" s="10"/>
      <c r="M529" s="10"/>
      <c r="N529" s="10"/>
      <c r="O529" s="10"/>
      <c r="P529" s="10"/>
      <c r="Q529" s="41"/>
      <c r="R529" s="41"/>
      <c r="S529" s="41"/>
      <c r="T529" s="41"/>
      <c r="AH529" s="10"/>
      <c r="AI529" s="10"/>
      <c r="AJ529" s="10"/>
      <c r="AK529" s="10"/>
    </row>
    <row r="530" spans="2:37" ht="14.9" customHeight="1" x14ac:dyDescent="0.2">
      <c r="B530" s="26" t="s">
        <v>459</v>
      </c>
      <c r="C530" s="15"/>
      <c r="D530" s="15"/>
      <c r="F530" s="8">
        <v>189</v>
      </c>
      <c r="G530" s="8">
        <v>157</v>
      </c>
      <c r="H530" s="8">
        <v>32</v>
      </c>
      <c r="I530" s="85">
        <f t="shared" si="88"/>
        <v>22.393364928909953</v>
      </c>
      <c r="J530" s="4">
        <f t="shared" si="88"/>
        <v>21.360544217687075</v>
      </c>
      <c r="K530" s="4">
        <f t="shared" si="88"/>
        <v>29.357798165137616</v>
      </c>
      <c r="L530" s="10"/>
      <c r="M530" s="10"/>
      <c r="N530" s="10"/>
      <c r="O530" s="10"/>
      <c r="P530" s="10"/>
      <c r="Q530" s="41"/>
      <c r="R530" s="41"/>
      <c r="S530" s="41"/>
      <c r="T530" s="41"/>
      <c r="AH530" s="10"/>
      <c r="AI530" s="10"/>
      <c r="AJ530" s="10"/>
      <c r="AK530" s="10"/>
    </row>
    <row r="531" spans="2:37" ht="14.9" customHeight="1" x14ac:dyDescent="0.2">
      <c r="B531" s="26" t="s">
        <v>452</v>
      </c>
      <c r="C531" s="15"/>
      <c r="D531" s="15"/>
      <c r="F531" s="8">
        <v>192</v>
      </c>
      <c r="G531" s="8">
        <v>161</v>
      </c>
      <c r="H531" s="8">
        <v>31</v>
      </c>
      <c r="I531" s="85">
        <f t="shared" si="88"/>
        <v>22.748815165876778</v>
      </c>
      <c r="J531" s="4">
        <f t="shared" si="88"/>
        <v>21.904761904761905</v>
      </c>
      <c r="K531" s="4">
        <f t="shared" si="88"/>
        <v>28.440366972477065</v>
      </c>
      <c r="L531" s="10"/>
      <c r="M531" s="10"/>
      <c r="N531" s="10"/>
      <c r="O531" s="10"/>
      <c r="P531" s="10"/>
      <c r="Q531" s="41"/>
      <c r="R531" s="41"/>
      <c r="S531" s="41"/>
      <c r="T531" s="41"/>
      <c r="AH531" s="10"/>
      <c r="AI531" s="10"/>
      <c r="AJ531" s="10"/>
      <c r="AK531" s="10"/>
    </row>
    <row r="532" spans="2:37" ht="14.9" customHeight="1" x14ac:dyDescent="0.2">
      <c r="B532" s="26" t="s">
        <v>453</v>
      </c>
      <c r="C532" s="15"/>
      <c r="D532" s="15"/>
      <c r="F532" s="8">
        <v>54</v>
      </c>
      <c r="G532" s="8">
        <v>50</v>
      </c>
      <c r="H532" s="8">
        <v>4</v>
      </c>
      <c r="I532" s="85">
        <f t="shared" si="88"/>
        <v>6.3981042654028428</v>
      </c>
      <c r="J532" s="4">
        <f t="shared" si="88"/>
        <v>6.8027210884353746</v>
      </c>
      <c r="K532" s="4">
        <f t="shared" si="88"/>
        <v>3.669724770642202</v>
      </c>
      <c r="L532" s="10"/>
      <c r="M532" s="10"/>
      <c r="N532" s="10"/>
      <c r="O532" s="10"/>
      <c r="P532" s="10"/>
      <c r="Q532" s="41"/>
      <c r="R532" s="41"/>
      <c r="S532" s="41"/>
      <c r="T532" s="41"/>
      <c r="AH532" s="10"/>
      <c r="AI532" s="10"/>
      <c r="AJ532" s="10"/>
      <c r="AK532" s="10"/>
    </row>
    <row r="533" spans="2:37" ht="14.9" customHeight="1" x14ac:dyDescent="0.2">
      <c r="B533" s="26" t="s">
        <v>454</v>
      </c>
      <c r="C533" s="15"/>
      <c r="D533" s="15"/>
      <c r="F533" s="8">
        <v>39</v>
      </c>
      <c r="G533" s="8">
        <v>36</v>
      </c>
      <c r="H533" s="8">
        <v>3</v>
      </c>
      <c r="I533" s="85">
        <f t="shared" si="88"/>
        <v>4.62085308056872</v>
      </c>
      <c r="J533" s="4">
        <f t="shared" si="88"/>
        <v>4.8979591836734695</v>
      </c>
      <c r="K533" s="4">
        <f t="shared" si="88"/>
        <v>2.7522935779816518</v>
      </c>
      <c r="L533" s="10"/>
      <c r="M533" s="10"/>
      <c r="N533" s="10"/>
      <c r="O533" s="10"/>
      <c r="P533" s="10"/>
      <c r="Q533" s="41"/>
      <c r="R533" s="41"/>
      <c r="S533" s="41"/>
      <c r="T533" s="41"/>
      <c r="AH533" s="10"/>
      <c r="AI533" s="10"/>
      <c r="AJ533" s="10"/>
      <c r="AK533" s="10"/>
    </row>
    <row r="534" spans="2:37" ht="14.9" customHeight="1" x14ac:dyDescent="0.2">
      <c r="B534" s="26" t="s">
        <v>74</v>
      </c>
      <c r="C534" s="15"/>
      <c r="D534" s="15"/>
      <c r="F534" s="8">
        <v>73</v>
      </c>
      <c r="G534" s="8">
        <v>69</v>
      </c>
      <c r="H534" s="8">
        <v>4</v>
      </c>
      <c r="I534" s="85">
        <f t="shared" si="88"/>
        <v>8.6492890995260669</v>
      </c>
      <c r="J534" s="4">
        <f t="shared" si="88"/>
        <v>9.387755102040817</v>
      </c>
      <c r="K534" s="4">
        <f t="shared" si="88"/>
        <v>3.669724770642202</v>
      </c>
      <c r="L534" s="10"/>
      <c r="M534" s="10"/>
      <c r="N534" s="10"/>
      <c r="O534" s="10"/>
      <c r="P534" s="10"/>
      <c r="Q534" s="41"/>
      <c r="R534" s="41"/>
      <c r="S534" s="41"/>
      <c r="T534" s="41"/>
      <c r="AH534" s="10"/>
      <c r="AI534" s="10"/>
      <c r="AJ534" s="10"/>
      <c r="AK534" s="10"/>
    </row>
    <row r="535" spans="2:37" ht="14.9" customHeight="1" x14ac:dyDescent="0.2">
      <c r="B535" s="27" t="s">
        <v>128</v>
      </c>
      <c r="C535" s="68"/>
      <c r="D535" s="68"/>
      <c r="E535" s="28"/>
      <c r="F535" s="9">
        <v>165</v>
      </c>
      <c r="G535" s="9">
        <v>152</v>
      </c>
      <c r="H535" s="9">
        <v>13</v>
      </c>
      <c r="I535" s="87">
        <f t="shared" si="88"/>
        <v>19.549763033175356</v>
      </c>
      <c r="J535" s="5">
        <f t="shared" si="88"/>
        <v>20.680272108843536</v>
      </c>
      <c r="K535" s="5">
        <f t="shared" si="88"/>
        <v>11.926605504587156</v>
      </c>
      <c r="L535" s="16"/>
      <c r="M535" s="16"/>
      <c r="N535" s="16"/>
      <c r="O535" s="16"/>
      <c r="P535" s="16"/>
      <c r="Q535" s="41"/>
      <c r="R535" s="41"/>
      <c r="S535" s="41"/>
      <c r="T535" s="41"/>
      <c r="AH535" s="16"/>
      <c r="AI535" s="16"/>
      <c r="AJ535" s="16"/>
      <c r="AK535" s="16"/>
    </row>
    <row r="536" spans="2:37" ht="14.9" customHeight="1" x14ac:dyDescent="0.2">
      <c r="B536" s="30" t="s">
        <v>1</v>
      </c>
      <c r="C536" s="59"/>
      <c r="D536" s="59"/>
      <c r="E536" s="21"/>
      <c r="F536" s="31">
        <f>SUM(F528:F535)</f>
        <v>844</v>
      </c>
      <c r="G536" s="31">
        <f>SUM(G528:G535)</f>
        <v>735</v>
      </c>
      <c r="H536" s="31">
        <f>SUM(H528:H535)</f>
        <v>109</v>
      </c>
      <c r="I536" s="86">
        <f>IF(SUM(I528:I535)&gt;100,"－",SUM(I528:I535))</f>
        <v>100</v>
      </c>
      <c r="J536" s="6">
        <f>IF(SUM(J528:J535)&gt;100,"－",SUM(J528:J535))</f>
        <v>99.999999999999986</v>
      </c>
      <c r="K536" s="6">
        <f>IF(SUM(K528:K535)&gt;100,"－",SUM(K528:K535))</f>
        <v>100.00000000000001</v>
      </c>
      <c r="L536" s="16"/>
      <c r="M536" s="16"/>
      <c r="N536" s="16"/>
      <c r="O536" s="16"/>
      <c r="P536" s="16"/>
      <c r="AH536" s="16"/>
      <c r="AI536" s="16"/>
      <c r="AJ536" s="16"/>
      <c r="AK536" s="16"/>
    </row>
    <row r="537" spans="2:37" ht="14.9" customHeight="1" x14ac:dyDescent="0.2">
      <c r="B537" s="30" t="s">
        <v>96</v>
      </c>
      <c r="C537" s="59"/>
      <c r="D537" s="59"/>
      <c r="E537" s="22"/>
      <c r="F537" s="33">
        <v>4.8586156111929304</v>
      </c>
      <c r="G537" s="54">
        <v>5.0411663807890221</v>
      </c>
      <c r="H537" s="54">
        <v>3.75</v>
      </c>
      <c r="I537" s="16"/>
      <c r="J537" s="16"/>
      <c r="K537" s="16"/>
      <c r="L537" s="16"/>
      <c r="M537" s="16"/>
      <c r="N537" s="16"/>
      <c r="O537" s="16"/>
      <c r="P537" s="16"/>
      <c r="AH537" s="16"/>
      <c r="AI537" s="16"/>
      <c r="AJ537" s="16"/>
      <c r="AK537" s="16"/>
    </row>
    <row r="538" spans="2:37" ht="14.9" customHeight="1" x14ac:dyDescent="0.2">
      <c r="B538" s="30" t="s">
        <v>97</v>
      </c>
      <c r="C538" s="59"/>
      <c r="D538" s="59"/>
      <c r="E538" s="22"/>
      <c r="F538" s="128">
        <v>25</v>
      </c>
      <c r="G538" s="31">
        <v>25</v>
      </c>
      <c r="H538" s="31">
        <v>12</v>
      </c>
      <c r="I538" s="16"/>
      <c r="J538" s="16"/>
      <c r="K538" s="16"/>
      <c r="L538" s="16"/>
      <c r="M538" s="16"/>
      <c r="N538" s="16"/>
      <c r="O538" s="16"/>
      <c r="P538" s="16"/>
      <c r="AH538" s="16"/>
      <c r="AI538" s="16"/>
      <c r="AJ538" s="16"/>
      <c r="AK538" s="16"/>
    </row>
    <row r="539" spans="2:37" ht="17.899999999999999" customHeight="1" x14ac:dyDescent="0.2">
      <c r="B539" s="65" t="s">
        <v>122</v>
      </c>
      <c r="C539" s="65"/>
      <c r="M539" s="23"/>
      <c r="P539" s="23"/>
      <c r="AH539" s="23"/>
      <c r="AK539" s="23"/>
    </row>
    <row r="540" spans="2:37" ht="13.75" customHeight="1" x14ac:dyDescent="0.2">
      <c r="B540" s="47"/>
      <c r="C540" s="25"/>
      <c r="D540" s="25"/>
      <c r="E540" s="25"/>
      <c r="F540" s="60"/>
      <c r="G540" s="63" t="s">
        <v>2</v>
      </c>
      <c r="H540" s="66"/>
      <c r="I540" s="82"/>
      <c r="J540" s="63" t="s">
        <v>3</v>
      </c>
      <c r="K540" s="64"/>
    </row>
    <row r="541" spans="2:37" ht="19" x14ac:dyDescent="0.2">
      <c r="B541" s="58"/>
      <c r="F541" s="73" t="s">
        <v>4</v>
      </c>
      <c r="G541" s="73" t="s">
        <v>170</v>
      </c>
      <c r="H541" s="73" t="s">
        <v>172</v>
      </c>
      <c r="I541" s="81" t="s">
        <v>4</v>
      </c>
      <c r="J541" s="73" t="s">
        <v>170</v>
      </c>
      <c r="K541" s="73" t="s">
        <v>172</v>
      </c>
    </row>
    <row r="542" spans="2:37" ht="12" customHeight="1" x14ac:dyDescent="0.2">
      <c r="B542" s="27"/>
      <c r="C542" s="68"/>
      <c r="D542" s="68"/>
      <c r="E542" s="28"/>
      <c r="F542" s="29"/>
      <c r="G542" s="29"/>
      <c r="H542" s="29"/>
      <c r="I542" s="83">
        <f>F$314</f>
        <v>844</v>
      </c>
      <c r="J542" s="2">
        <f>G$314</f>
        <v>735</v>
      </c>
      <c r="K542" s="2">
        <f>H$314</f>
        <v>109</v>
      </c>
      <c r="L542" s="69"/>
      <c r="M542" s="69"/>
      <c r="N542" s="69"/>
      <c r="O542" s="69"/>
      <c r="P542" s="69"/>
      <c r="AH542" s="69"/>
      <c r="AI542" s="69"/>
      <c r="AJ542" s="69"/>
      <c r="AK542" s="69"/>
    </row>
    <row r="543" spans="2:37" ht="14.9" customHeight="1" x14ac:dyDescent="0.2">
      <c r="B543" s="26" t="s">
        <v>464</v>
      </c>
      <c r="C543" s="15"/>
      <c r="D543" s="15"/>
      <c r="F543" s="8">
        <v>96</v>
      </c>
      <c r="G543" s="8">
        <v>78</v>
      </c>
      <c r="H543" s="8">
        <v>18</v>
      </c>
      <c r="I543" s="85">
        <f t="shared" ref="I543:K550" si="89">F543/I$542*100</f>
        <v>11.374407582938389</v>
      </c>
      <c r="J543" s="4">
        <f t="shared" si="89"/>
        <v>10.612244897959183</v>
      </c>
      <c r="K543" s="4">
        <f t="shared" si="89"/>
        <v>16.513761467889911</v>
      </c>
      <c r="L543" s="10"/>
      <c r="M543" s="10"/>
      <c r="N543" s="10"/>
      <c r="O543" s="10"/>
      <c r="P543" s="10"/>
      <c r="AH543" s="10"/>
      <c r="AI543" s="10"/>
      <c r="AJ543" s="10"/>
      <c r="AK543" s="10"/>
    </row>
    <row r="544" spans="2:37" ht="14.9" customHeight="1" x14ac:dyDescent="0.2">
      <c r="B544" s="26" t="s">
        <v>475</v>
      </c>
      <c r="C544" s="15"/>
      <c r="D544" s="15"/>
      <c r="F544" s="8">
        <v>150</v>
      </c>
      <c r="G544" s="8">
        <v>122</v>
      </c>
      <c r="H544" s="8">
        <v>28</v>
      </c>
      <c r="I544" s="85">
        <f t="shared" si="89"/>
        <v>17.772511848341232</v>
      </c>
      <c r="J544" s="4">
        <f t="shared" si="89"/>
        <v>16.598639455782312</v>
      </c>
      <c r="K544" s="4">
        <f t="shared" si="89"/>
        <v>25.688073394495415</v>
      </c>
      <c r="L544" s="10"/>
      <c r="M544" s="10"/>
      <c r="N544" s="10"/>
      <c r="O544" s="10"/>
      <c r="P544" s="10"/>
      <c r="AH544" s="10"/>
      <c r="AI544" s="10"/>
      <c r="AJ544" s="10"/>
      <c r="AK544" s="10"/>
    </row>
    <row r="545" spans="1:37" ht="14.9" customHeight="1" x14ac:dyDescent="0.2">
      <c r="B545" s="26" t="s">
        <v>476</v>
      </c>
      <c r="C545" s="15"/>
      <c r="D545" s="15"/>
      <c r="F545" s="8">
        <v>145</v>
      </c>
      <c r="G545" s="8">
        <v>127</v>
      </c>
      <c r="H545" s="8">
        <v>18</v>
      </c>
      <c r="I545" s="85">
        <f t="shared" si="89"/>
        <v>17.180094786729857</v>
      </c>
      <c r="J545" s="4">
        <f t="shared" si="89"/>
        <v>17.278911564625851</v>
      </c>
      <c r="K545" s="4">
        <f t="shared" si="89"/>
        <v>16.513761467889911</v>
      </c>
      <c r="L545" s="10"/>
      <c r="M545" s="10"/>
      <c r="N545" s="10"/>
      <c r="O545" s="10"/>
      <c r="P545" s="10"/>
      <c r="AH545" s="10"/>
      <c r="AI545" s="10"/>
      <c r="AJ545" s="10"/>
      <c r="AK545" s="10"/>
    </row>
    <row r="546" spans="1:37" ht="14.9" customHeight="1" x14ac:dyDescent="0.2">
      <c r="B546" s="26" t="s">
        <v>67</v>
      </c>
      <c r="C546" s="15"/>
      <c r="D546" s="15"/>
      <c r="F546" s="8">
        <v>149</v>
      </c>
      <c r="G546" s="8">
        <v>129</v>
      </c>
      <c r="H546" s="8">
        <v>20</v>
      </c>
      <c r="I546" s="85">
        <f t="shared" si="89"/>
        <v>17.654028436018958</v>
      </c>
      <c r="J546" s="4">
        <f t="shared" si="89"/>
        <v>17.551020408163264</v>
      </c>
      <c r="K546" s="4">
        <f t="shared" si="89"/>
        <v>18.348623853211009</v>
      </c>
      <c r="L546" s="10"/>
      <c r="M546" s="10"/>
      <c r="N546" s="10"/>
      <c r="O546" s="10"/>
      <c r="P546" s="10"/>
      <c r="AH546" s="10"/>
      <c r="AI546" s="10"/>
      <c r="AJ546" s="10"/>
      <c r="AK546" s="10"/>
    </row>
    <row r="547" spans="1:37" ht="14.9" customHeight="1" x14ac:dyDescent="0.2">
      <c r="B547" s="26" t="s">
        <v>68</v>
      </c>
      <c r="C547" s="15"/>
      <c r="D547" s="15"/>
      <c r="F547" s="8">
        <v>56</v>
      </c>
      <c r="G547" s="8">
        <v>49</v>
      </c>
      <c r="H547" s="8">
        <v>7</v>
      </c>
      <c r="I547" s="85">
        <f t="shared" si="89"/>
        <v>6.6350710900473935</v>
      </c>
      <c r="J547" s="4">
        <f t="shared" si="89"/>
        <v>6.666666666666667</v>
      </c>
      <c r="K547" s="4">
        <f t="shared" si="89"/>
        <v>6.4220183486238538</v>
      </c>
      <c r="L547" s="10"/>
      <c r="M547" s="10"/>
      <c r="N547" s="10"/>
      <c r="O547" s="10"/>
      <c r="P547" s="10"/>
      <c r="AH547" s="10"/>
      <c r="AI547" s="10"/>
      <c r="AJ547" s="10"/>
      <c r="AK547" s="10"/>
    </row>
    <row r="548" spans="1:37" ht="14.9" customHeight="1" x14ac:dyDescent="0.2">
      <c r="B548" s="26" t="s">
        <v>69</v>
      </c>
      <c r="C548" s="15"/>
      <c r="D548" s="15"/>
      <c r="F548" s="8">
        <v>29</v>
      </c>
      <c r="G548" s="8">
        <v>28</v>
      </c>
      <c r="H548" s="8">
        <v>1</v>
      </c>
      <c r="I548" s="85">
        <f t="shared" si="89"/>
        <v>3.4360189573459716</v>
      </c>
      <c r="J548" s="4">
        <f t="shared" si="89"/>
        <v>3.8095238095238098</v>
      </c>
      <c r="K548" s="4">
        <f t="shared" si="89"/>
        <v>0.91743119266055051</v>
      </c>
      <c r="L548" s="10"/>
      <c r="M548" s="10"/>
      <c r="N548" s="10"/>
      <c r="O548" s="10"/>
      <c r="P548" s="10"/>
      <c r="AH548" s="10"/>
      <c r="AI548" s="10"/>
      <c r="AJ548" s="10"/>
      <c r="AK548" s="10"/>
    </row>
    <row r="549" spans="1:37" ht="14.9" customHeight="1" x14ac:dyDescent="0.2">
      <c r="B549" s="26" t="s">
        <v>74</v>
      </c>
      <c r="C549" s="15"/>
      <c r="D549" s="15"/>
      <c r="F549" s="8">
        <v>54</v>
      </c>
      <c r="G549" s="8">
        <v>50</v>
      </c>
      <c r="H549" s="8">
        <v>4</v>
      </c>
      <c r="I549" s="85">
        <f t="shared" si="89"/>
        <v>6.3981042654028428</v>
      </c>
      <c r="J549" s="4">
        <f t="shared" si="89"/>
        <v>6.8027210884353746</v>
      </c>
      <c r="K549" s="4">
        <f t="shared" si="89"/>
        <v>3.669724770642202</v>
      </c>
      <c r="L549" s="10"/>
      <c r="M549" s="10"/>
      <c r="N549" s="10"/>
      <c r="O549" s="10"/>
      <c r="P549" s="10"/>
      <c r="AH549" s="10"/>
      <c r="AI549" s="10"/>
      <c r="AJ549" s="10"/>
      <c r="AK549" s="10"/>
    </row>
    <row r="550" spans="1:37" ht="14.9" customHeight="1" x14ac:dyDescent="0.2">
      <c r="B550" s="27" t="s">
        <v>128</v>
      </c>
      <c r="C550" s="68"/>
      <c r="D550" s="68"/>
      <c r="E550" s="28"/>
      <c r="F550" s="9">
        <v>165</v>
      </c>
      <c r="G550" s="9">
        <v>152</v>
      </c>
      <c r="H550" s="9">
        <v>13</v>
      </c>
      <c r="I550" s="87">
        <f t="shared" si="89"/>
        <v>19.549763033175356</v>
      </c>
      <c r="J550" s="5">
        <f t="shared" si="89"/>
        <v>20.680272108843536</v>
      </c>
      <c r="K550" s="5">
        <f t="shared" si="89"/>
        <v>11.926605504587156</v>
      </c>
      <c r="L550" s="16"/>
      <c r="M550" s="16"/>
      <c r="N550" s="16"/>
      <c r="O550" s="16"/>
      <c r="P550" s="16"/>
      <c r="AH550" s="16"/>
      <c r="AI550" s="16"/>
      <c r="AJ550" s="16"/>
      <c r="AK550" s="16"/>
    </row>
    <row r="551" spans="1:37" ht="14.9" customHeight="1" x14ac:dyDescent="0.2">
      <c r="B551" s="30" t="s">
        <v>1</v>
      </c>
      <c r="C551" s="59"/>
      <c r="D551" s="59"/>
      <c r="E551" s="21"/>
      <c r="F551" s="31">
        <f>SUM(F543:F550)</f>
        <v>844</v>
      </c>
      <c r="G551" s="31">
        <f>SUM(G543:G550)</f>
        <v>735</v>
      </c>
      <c r="H551" s="31">
        <f>SUM(H543:H550)</f>
        <v>109</v>
      </c>
      <c r="I551" s="86">
        <f>IF(SUM(I543:I550)&gt;100,"－",SUM(I543:I550))</f>
        <v>99.999999999999986</v>
      </c>
      <c r="J551" s="6">
        <f>IF(SUM(J543:J550)&gt;100,"－",SUM(J543:J550))</f>
        <v>100.00000000000001</v>
      </c>
      <c r="K551" s="6">
        <f>IF(SUM(K543:K550)&gt;100,"－",SUM(K543:K550))</f>
        <v>100</v>
      </c>
      <c r="L551" s="16"/>
      <c r="M551" s="16"/>
      <c r="N551" s="16"/>
      <c r="O551" s="16"/>
      <c r="P551" s="16"/>
      <c r="AH551" s="16"/>
      <c r="AI551" s="16"/>
      <c r="AJ551" s="16"/>
      <c r="AK551" s="16"/>
    </row>
    <row r="552" spans="1:37" ht="14.9" customHeight="1" x14ac:dyDescent="0.2">
      <c r="B552" s="30" t="s">
        <v>96</v>
      </c>
      <c r="C552" s="59"/>
      <c r="D552" s="59"/>
      <c r="E552" s="22"/>
      <c r="F552" s="33">
        <v>4.6187504928858267</v>
      </c>
      <c r="G552" s="54">
        <v>4.7660946497765035</v>
      </c>
      <c r="H552" s="54">
        <v>3.7239417067684593</v>
      </c>
      <c r="I552" s="16"/>
      <c r="J552" s="16"/>
      <c r="K552" s="16"/>
      <c r="L552" s="16"/>
      <c r="M552" s="16"/>
      <c r="N552" s="16"/>
      <c r="O552" s="16"/>
      <c r="P552" s="16"/>
      <c r="AH552" s="16"/>
      <c r="AI552" s="16"/>
      <c r="AJ552" s="16"/>
      <c r="AK552" s="16"/>
    </row>
    <row r="553" spans="1:37" ht="14.9" customHeight="1" x14ac:dyDescent="0.2">
      <c r="B553" s="30" t="s">
        <v>97</v>
      </c>
      <c r="C553" s="59"/>
      <c r="D553" s="59"/>
      <c r="E553" s="22"/>
      <c r="F553" s="33">
        <v>25</v>
      </c>
      <c r="G553" s="54">
        <v>25</v>
      </c>
      <c r="H553" s="54">
        <v>16.666666666666664</v>
      </c>
      <c r="I553" s="16"/>
      <c r="J553" s="16"/>
      <c r="K553" s="16"/>
      <c r="L553" s="16"/>
      <c r="M553" s="16"/>
      <c r="N553" s="16"/>
      <c r="O553" s="16"/>
      <c r="P553" s="16"/>
      <c r="AH553" s="16"/>
      <c r="AI553" s="16"/>
      <c r="AJ553" s="16"/>
      <c r="AK553" s="16"/>
    </row>
    <row r="554" spans="1:37" ht="14.9" customHeight="1" x14ac:dyDescent="0.2">
      <c r="B554" s="45"/>
      <c r="C554" s="45"/>
      <c r="D554" s="36"/>
      <c r="E554" s="36"/>
      <c r="F554" s="36"/>
      <c r="G554" s="36"/>
      <c r="H554" s="71"/>
      <c r="I554" s="37"/>
    </row>
    <row r="555" spans="1:37" ht="15" customHeight="1" x14ac:dyDescent="0.2">
      <c r="A555" s="1" t="s">
        <v>733</v>
      </c>
      <c r="B555" s="15"/>
      <c r="C555" s="15"/>
    </row>
    <row r="556" spans="1:37" ht="13.75" customHeight="1" x14ac:dyDescent="0.2">
      <c r="B556" s="47"/>
      <c r="C556" s="25"/>
      <c r="D556" s="25"/>
      <c r="E556" s="25"/>
      <c r="F556" s="60"/>
      <c r="G556" s="63" t="s">
        <v>2</v>
      </c>
      <c r="H556" s="66"/>
      <c r="I556" s="82"/>
      <c r="J556" s="63" t="s">
        <v>3</v>
      </c>
      <c r="K556" s="64"/>
    </row>
    <row r="557" spans="1:37" ht="19" x14ac:dyDescent="0.2">
      <c r="B557" s="58"/>
      <c r="F557" s="73" t="s">
        <v>4</v>
      </c>
      <c r="G557" s="73" t="s">
        <v>170</v>
      </c>
      <c r="H557" s="73" t="s">
        <v>172</v>
      </c>
      <c r="I557" s="81" t="s">
        <v>4</v>
      </c>
      <c r="J557" s="73" t="s">
        <v>170</v>
      </c>
      <c r="K557" s="73" t="s">
        <v>172</v>
      </c>
    </row>
    <row r="558" spans="1:37" ht="12" customHeight="1" x14ac:dyDescent="0.2">
      <c r="B558" s="27"/>
      <c r="C558" s="68"/>
      <c r="D558" s="68"/>
      <c r="E558" s="28"/>
      <c r="F558" s="29"/>
      <c r="G558" s="29"/>
      <c r="H558" s="29"/>
      <c r="I558" s="83">
        <f>F$314</f>
        <v>844</v>
      </c>
      <c r="J558" s="2">
        <f>G$314</f>
        <v>735</v>
      </c>
      <c r="K558" s="2">
        <f>H$314</f>
        <v>109</v>
      </c>
      <c r="L558" s="69"/>
      <c r="M558" s="69"/>
      <c r="N558" s="69"/>
      <c r="O558" s="69"/>
      <c r="P558" s="69"/>
      <c r="AH558" s="69"/>
      <c r="AI558" s="69"/>
      <c r="AJ558" s="69"/>
      <c r="AK558" s="69"/>
    </row>
    <row r="559" spans="1:37" ht="15" customHeight="1" x14ac:dyDescent="0.2">
      <c r="B559" s="26" t="s">
        <v>464</v>
      </c>
      <c r="C559" s="15"/>
      <c r="D559" s="15"/>
      <c r="F559" s="8">
        <v>43</v>
      </c>
      <c r="G559" s="8">
        <v>31</v>
      </c>
      <c r="H559" s="8">
        <v>12</v>
      </c>
      <c r="I559" s="85">
        <f t="shared" ref="I559:K566" si="90">F559/I$558*100</f>
        <v>5.0947867298578196</v>
      </c>
      <c r="J559" s="4">
        <f t="shared" si="90"/>
        <v>4.2176870748299313</v>
      </c>
      <c r="K559" s="4">
        <f t="shared" si="90"/>
        <v>11.009174311926607</v>
      </c>
      <c r="L559" s="10"/>
      <c r="M559" s="10"/>
      <c r="N559" s="10"/>
      <c r="O559" s="10"/>
      <c r="P559" s="10"/>
      <c r="AH559" s="10"/>
      <c r="AI559" s="10"/>
      <c r="AJ559" s="10"/>
      <c r="AK559" s="10"/>
    </row>
    <row r="560" spans="1:37" ht="15" customHeight="1" x14ac:dyDescent="0.2">
      <c r="B560" s="26" t="s">
        <v>475</v>
      </c>
      <c r="C560" s="15"/>
      <c r="D560" s="15"/>
      <c r="F560" s="8">
        <v>222</v>
      </c>
      <c r="G560" s="8">
        <v>195</v>
      </c>
      <c r="H560" s="8">
        <v>27</v>
      </c>
      <c r="I560" s="85">
        <f t="shared" si="90"/>
        <v>26.303317535545023</v>
      </c>
      <c r="J560" s="4">
        <f t="shared" si="90"/>
        <v>26.530612244897959</v>
      </c>
      <c r="K560" s="4">
        <f t="shared" si="90"/>
        <v>24.770642201834864</v>
      </c>
      <c r="L560" s="10"/>
      <c r="M560" s="10"/>
      <c r="N560" s="10"/>
      <c r="O560" s="10"/>
      <c r="P560" s="10"/>
      <c r="AH560" s="10"/>
      <c r="AI560" s="10"/>
      <c r="AJ560" s="10"/>
      <c r="AK560" s="10"/>
    </row>
    <row r="561" spans="2:37" ht="15" customHeight="1" x14ac:dyDescent="0.2">
      <c r="B561" s="26" t="s">
        <v>476</v>
      </c>
      <c r="C561" s="15"/>
      <c r="D561" s="15"/>
      <c r="F561" s="8">
        <v>136</v>
      </c>
      <c r="G561" s="8">
        <v>113</v>
      </c>
      <c r="H561" s="8">
        <v>23</v>
      </c>
      <c r="I561" s="85">
        <f t="shared" si="90"/>
        <v>16.113744075829384</v>
      </c>
      <c r="J561" s="4">
        <f t="shared" si="90"/>
        <v>15.374149659863946</v>
      </c>
      <c r="K561" s="4">
        <f t="shared" si="90"/>
        <v>21.100917431192663</v>
      </c>
      <c r="L561" s="10"/>
      <c r="M561" s="10"/>
      <c r="N561" s="10"/>
      <c r="O561" s="10"/>
      <c r="P561" s="10"/>
      <c r="AH561" s="10"/>
      <c r="AI561" s="10"/>
      <c r="AJ561" s="10"/>
      <c r="AK561" s="10"/>
    </row>
    <row r="562" spans="2:37" ht="15" customHeight="1" x14ac:dyDescent="0.2">
      <c r="B562" s="26" t="s">
        <v>67</v>
      </c>
      <c r="C562" s="15"/>
      <c r="D562" s="15"/>
      <c r="F562" s="8">
        <v>109</v>
      </c>
      <c r="G562" s="8">
        <v>102</v>
      </c>
      <c r="H562" s="8">
        <v>7</v>
      </c>
      <c r="I562" s="85">
        <f t="shared" si="90"/>
        <v>12.914691943127963</v>
      </c>
      <c r="J562" s="4">
        <f t="shared" si="90"/>
        <v>13.877551020408163</v>
      </c>
      <c r="K562" s="4">
        <f t="shared" si="90"/>
        <v>6.4220183486238538</v>
      </c>
      <c r="L562" s="10"/>
      <c r="M562" s="10"/>
      <c r="N562" s="10"/>
      <c r="O562" s="10"/>
      <c r="P562" s="10"/>
      <c r="AH562" s="10"/>
      <c r="AI562" s="10"/>
      <c r="AJ562" s="10"/>
      <c r="AK562" s="10"/>
    </row>
    <row r="563" spans="2:37" ht="15" customHeight="1" x14ac:dyDescent="0.2">
      <c r="B563" s="26" t="s">
        <v>68</v>
      </c>
      <c r="C563" s="15"/>
      <c r="D563" s="15"/>
      <c r="F563" s="8">
        <v>45</v>
      </c>
      <c r="G563" s="8">
        <v>41</v>
      </c>
      <c r="H563" s="8">
        <v>4</v>
      </c>
      <c r="I563" s="85">
        <f t="shared" si="90"/>
        <v>5.3317535545023702</v>
      </c>
      <c r="J563" s="4">
        <f t="shared" si="90"/>
        <v>5.5782312925170068</v>
      </c>
      <c r="K563" s="4">
        <f t="shared" si="90"/>
        <v>3.669724770642202</v>
      </c>
      <c r="L563" s="10"/>
      <c r="M563" s="10"/>
      <c r="N563" s="10"/>
      <c r="O563" s="10"/>
      <c r="P563" s="10"/>
      <c r="AH563" s="10"/>
      <c r="AI563" s="10"/>
      <c r="AJ563" s="10"/>
      <c r="AK563" s="10"/>
    </row>
    <row r="564" spans="2:37" ht="15" customHeight="1" x14ac:dyDescent="0.2">
      <c r="B564" s="26" t="s">
        <v>69</v>
      </c>
      <c r="C564" s="15"/>
      <c r="D564" s="15"/>
      <c r="F564" s="8">
        <v>14</v>
      </c>
      <c r="G564" s="8">
        <v>13</v>
      </c>
      <c r="H564" s="8">
        <v>1</v>
      </c>
      <c r="I564" s="85">
        <f t="shared" si="90"/>
        <v>1.6587677725118484</v>
      </c>
      <c r="J564" s="4">
        <f t="shared" si="90"/>
        <v>1.7687074829931975</v>
      </c>
      <c r="K564" s="4">
        <f t="shared" si="90"/>
        <v>0.91743119266055051</v>
      </c>
      <c r="L564" s="10"/>
      <c r="M564" s="10"/>
      <c r="N564" s="10"/>
      <c r="O564" s="10"/>
      <c r="P564" s="10"/>
      <c r="AH564" s="10"/>
      <c r="AI564" s="10"/>
      <c r="AJ564" s="10"/>
      <c r="AK564" s="10"/>
    </row>
    <row r="565" spans="2:37" ht="15" customHeight="1" x14ac:dyDescent="0.2">
      <c r="B565" s="26" t="s">
        <v>74</v>
      </c>
      <c r="C565" s="15"/>
      <c r="D565" s="15"/>
      <c r="F565" s="8">
        <v>9</v>
      </c>
      <c r="G565" s="8">
        <v>8</v>
      </c>
      <c r="H565" s="8">
        <v>1</v>
      </c>
      <c r="I565" s="85">
        <f t="shared" si="90"/>
        <v>1.066350710900474</v>
      </c>
      <c r="J565" s="4">
        <f t="shared" si="90"/>
        <v>1.0884353741496597</v>
      </c>
      <c r="K565" s="4">
        <f t="shared" si="90"/>
        <v>0.91743119266055051</v>
      </c>
      <c r="L565" s="10"/>
      <c r="M565" s="10"/>
      <c r="N565" s="10"/>
      <c r="O565" s="10"/>
      <c r="P565" s="10"/>
      <c r="AH565" s="10"/>
      <c r="AI565" s="10"/>
      <c r="AJ565" s="10"/>
      <c r="AK565" s="10"/>
    </row>
    <row r="566" spans="2:37" ht="15" customHeight="1" x14ac:dyDescent="0.2">
      <c r="B566" s="27" t="s">
        <v>128</v>
      </c>
      <c r="C566" s="68"/>
      <c r="D566" s="68"/>
      <c r="E566" s="28"/>
      <c r="F566" s="9">
        <v>266</v>
      </c>
      <c r="G566" s="9">
        <v>232</v>
      </c>
      <c r="H566" s="9">
        <v>34</v>
      </c>
      <c r="I566" s="87">
        <f t="shared" si="90"/>
        <v>31.516587677725116</v>
      </c>
      <c r="J566" s="5">
        <f t="shared" si="90"/>
        <v>31.564625850340132</v>
      </c>
      <c r="K566" s="5">
        <f t="shared" si="90"/>
        <v>31.192660550458719</v>
      </c>
      <c r="L566" s="16"/>
      <c r="M566" s="16"/>
      <c r="N566" s="16"/>
      <c r="O566" s="16"/>
      <c r="P566" s="16"/>
      <c r="AH566" s="16"/>
      <c r="AI566" s="16"/>
      <c r="AJ566" s="16"/>
      <c r="AK566" s="16"/>
    </row>
    <row r="567" spans="2:37" ht="15" customHeight="1" x14ac:dyDescent="0.2">
      <c r="B567" s="30" t="s">
        <v>1</v>
      </c>
      <c r="C567" s="59"/>
      <c r="D567" s="59"/>
      <c r="E567" s="21"/>
      <c r="F567" s="31">
        <f>SUM(F559:F566)</f>
        <v>844</v>
      </c>
      <c r="G567" s="31">
        <f>SUM(G559:G566)</f>
        <v>735</v>
      </c>
      <c r="H567" s="31">
        <f>SUM(H559:H566)</f>
        <v>109</v>
      </c>
      <c r="I567" s="86">
        <f>IF(SUM(I559:I566)&gt;100,"－",SUM(I559:I566))</f>
        <v>100</v>
      </c>
      <c r="J567" s="6">
        <f>IF(SUM(J559:J566)&gt;100,"－",SUM(J559:J566))</f>
        <v>99.999999999999986</v>
      </c>
      <c r="K567" s="6">
        <f>IF(SUM(K559:K566)&gt;100,"－",SUM(K559:K566))</f>
        <v>100</v>
      </c>
      <c r="L567" s="16"/>
      <c r="M567" s="16"/>
      <c r="N567" s="16"/>
      <c r="O567" s="16"/>
      <c r="P567" s="16"/>
      <c r="AH567" s="16"/>
      <c r="AI567" s="16"/>
      <c r="AJ567" s="16"/>
      <c r="AK567" s="16"/>
    </row>
    <row r="568" spans="2:37" ht="15" customHeight="1" x14ac:dyDescent="0.2">
      <c r="B568" s="30" t="s">
        <v>96</v>
      </c>
      <c r="C568" s="59"/>
      <c r="D568" s="59"/>
      <c r="E568" s="22"/>
      <c r="F568" s="33">
        <v>3.598833801903111</v>
      </c>
      <c r="G568" s="54">
        <v>3.6663477468522161</v>
      </c>
      <c r="H568" s="54">
        <v>3.1460402777777778</v>
      </c>
      <c r="I568" s="16"/>
      <c r="J568" s="16"/>
      <c r="K568" s="16"/>
      <c r="L568" s="16"/>
      <c r="M568" s="16"/>
      <c r="N568" s="16"/>
      <c r="O568" s="16"/>
      <c r="P568" s="16"/>
      <c r="AH568" s="16"/>
      <c r="AI568" s="16"/>
      <c r="AJ568" s="16"/>
      <c r="AK568" s="16"/>
    </row>
    <row r="569" spans="2:37" ht="15" customHeight="1" x14ac:dyDescent="0.2">
      <c r="B569" s="30" t="s">
        <v>97</v>
      </c>
      <c r="C569" s="59"/>
      <c r="D569" s="59"/>
      <c r="E569" s="22"/>
      <c r="F569" s="33">
        <v>15.4</v>
      </c>
      <c r="G569" s="54">
        <v>15.4</v>
      </c>
      <c r="H569" s="54">
        <v>10.6</v>
      </c>
      <c r="I569" s="16"/>
      <c r="J569" s="16"/>
      <c r="K569" s="16"/>
      <c r="L569" s="16"/>
      <c r="M569" s="16"/>
      <c r="N569" s="16"/>
      <c r="O569" s="16"/>
      <c r="P569" s="16"/>
      <c r="AH569" s="16"/>
      <c r="AI569" s="16"/>
      <c r="AJ569" s="16"/>
      <c r="AK569" s="16"/>
    </row>
    <row r="570" spans="2:37" ht="15" customHeight="1" x14ac:dyDescent="0.2">
      <c r="B570" s="65" t="s">
        <v>122</v>
      </c>
      <c r="C570" s="65"/>
      <c r="M570" s="23"/>
      <c r="P570" s="23"/>
      <c r="AH570" s="23"/>
      <c r="AK570" s="23"/>
    </row>
    <row r="571" spans="2:37" ht="13.75" customHeight="1" x14ac:dyDescent="0.2">
      <c r="B571" s="47"/>
      <c r="C571" s="25"/>
      <c r="D571" s="25"/>
      <c r="E571" s="25"/>
      <c r="F571" s="60"/>
      <c r="G571" s="63" t="s">
        <v>2</v>
      </c>
      <c r="H571" s="66"/>
      <c r="I571" s="82"/>
      <c r="J571" s="63" t="s">
        <v>3</v>
      </c>
      <c r="K571" s="64"/>
    </row>
    <row r="572" spans="2:37" ht="19" x14ac:dyDescent="0.2">
      <c r="B572" s="58"/>
      <c r="F572" s="73" t="s">
        <v>4</v>
      </c>
      <c r="G572" s="73" t="s">
        <v>170</v>
      </c>
      <c r="H572" s="73" t="s">
        <v>172</v>
      </c>
      <c r="I572" s="81" t="s">
        <v>4</v>
      </c>
      <c r="J572" s="73" t="s">
        <v>170</v>
      </c>
      <c r="K572" s="73" t="s">
        <v>172</v>
      </c>
    </row>
    <row r="573" spans="2:37" ht="12" customHeight="1" x14ac:dyDescent="0.2">
      <c r="B573" s="27"/>
      <c r="C573" s="68"/>
      <c r="D573" s="68"/>
      <c r="E573" s="28"/>
      <c r="F573" s="29"/>
      <c r="G573" s="29"/>
      <c r="H573" s="29"/>
      <c r="I573" s="83">
        <f>F$314</f>
        <v>844</v>
      </c>
      <c r="J573" s="2">
        <f>G$314</f>
        <v>735</v>
      </c>
      <c r="K573" s="2">
        <f>H$314</f>
        <v>109</v>
      </c>
      <c r="L573" s="69"/>
      <c r="M573" s="69"/>
      <c r="N573" s="69"/>
      <c r="O573" s="69"/>
      <c r="P573" s="69"/>
      <c r="AH573" s="69"/>
      <c r="AI573" s="69"/>
      <c r="AJ573" s="69"/>
      <c r="AK573" s="69"/>
    </row>
    <row r="574" spans="2:37" ht="15" customHeight="1" x14ac:dyDescent="0.2">
      <c r="B574" s="26" t="s">
        <v>464</v>
      </c>
      <c r="C574" s="15"/>
      <c r="D574" s="15"/>
      <c r="F574" s="8">
        <v>109</v>
      </c>
      <c r="G574" s="8">
        <v>88</v>
      </c>
      <c r="H574" s="8">
        <v>21</v>
      </c>
      <c r="I574" s="85">
        <f t="shared" ref="I574:K581" si="91">F574/I$573*100</f>
        <v>12.914691943127963</v>
      </c>
      <c r="J574" s="4">
        <f t="shared" si="91"/>
        <v>11.972789115646258</v>
      </c>
      <c r="K574" s="4">
        <f t="shared" si="91"/>
        <v>19.26605504587156</v>
      </c>
      <c r="L574" s="10"/>
      <c r="M574" s="10"/>
      <c r="N574" s="10"/>
      <c r="O574" s="10"/>
      <c r="P574" s="10"/>
      <c r="AH574" s="10"/>
      <c r="AI574" s="10"/>
      <c r="AJ574" s="10"/>
      <c r="AK574" s="10"/>
    </row>
    <row r="575" spans="2:37" ht="15" customHeight="1" x14ac:dyDescent="0.2">
      <c r="B575" s="26" t="s">
        <v>475</v>
      </c>
      <c r="C575" s="15"/>
      <c r="D575" s="15"/>
      <c r="F575" s="8">
        <v>212</v>
      </c>
      <c r="G575" s="8">
        <v>183</v>
      </c>
      <c r="H575" s="8">
        <v>29</v>
      </c>
      <c r="I575" s="85">
        <f t="shared" si="91"/>
        <v>25.118483412322274</v>
      </c>
      <c r="J575" s="4">
        <f t="shared" si="91"/>
        <v>24.897959183673468</v>
      </c>
      <c r="K575" s="4">
        <f t="shared" si="91"/>
        <v>26.605504587155966</v>
      </c>
      <c r="L575" s="10"/>
      <c r="M575" s="10"/>
      <c r="N575" s="10"/>
      <c r="O575" s="10"/>
      <c r="P575" s="10"/>
      <c r="AH575" s="10"/>
      <c r="AI575" s="10"/>
      <c r="AJ575" s="10"/>
      <c r="AK575" s="10"/>
    </row>
    <row r="576" spans="2:37" ht="15" customHeight="1" x14ac:dyDescent="0.2">
      <c r="B576" s="26" t="s">
        <v>476</v>
      </c>
      <c r="C576" s="15"/>
      <c r="D576" s="15"/>
      <c r="F576" s="8">
        <v>110</v>
      </c>
      <c r="G576" s="8">
        <v>98</v>
      </c>
      <c r="H576" s="8">
        <v>12</v>
      </c>
      <c r="I576" s="85">
        <f t="shared" si="91"/>
        <v>13.033175355450238</v>
      </c>
      <c r="J576" s="4">
        <f t="shared" si="91"/>
        <v>13.333333333333334</v>
      </c>
      <c r="K576" s="4">
        <f t="shared" si="91"/>
        <v>11.009174311926607</v>
      </c>
      <c r="L576" s="10"/>
      <c r="M576" s="10"/>
      <c r="N576" s="10"/>
      <c r="O576" s="10"/>
      <c r="P576" s="10"/>
      <c r="AH576" s="10"/>
      <c r="AI576" s="10"/>
      <c r="AJ576" s="10"/>
      <c r="AK576" s="10"/>
    </row>
    <row r="577" spans="1:37" ht="15" customHeight="1" x14ac:dyDescent="0.2">
      <c r="B577" s="26" t="s">
        <v>67</v>
      </c>
      <c r="C577" s="15"/>
      <c r="D577" s="15"/>
      <c r="F577" s="8">
        <v>103</v>
      </c>
      <c r="G577" s="8">
        <v>94</v>
      </c>
      <c r="H577" s="8">
        <v>9</v>
      </c>
      <c r="I577" s="85">
        <f t="shared" si="91"/>
        <v>12.203791469194313</v>
      </c>
      <c r="J577" s="4">
        <f t="shared" si="91"/>
        <v>12.789115646258503</v>
      </c>
      <c r="K577" s="4">
        <f t="shared" si="91"/>
        <v>8.2568807339449553</v>
      </c>
      <c r="L577" s="10"/>
      <c r="M577" s="10"/>
      <c r="N577" s="10"/>
      <c r="O577" s="10"/>
      <c r="P577" s="10"/>
      <c r="AH577" s="10"/>
      <c r="AI577" s="10"/>
      <c r="AJ577" s="10"/>
      <c r="AK577" s="10"/>
    </row>
    <row r="578" spans="1:37" ht="15" customHeight="1" x14ac:dyDescent="0.2">
      <c r="B578" s="26" t="s">
        <v>68</v>
      </c>
      <c r="C578" s="15"/>
      <c r="D578" s="15"/>
      <c r="F578" s="8">
        <v>35</v>
      </c>
      <c r="G578" s="8">
        <v>32</v>
      </c>
      <c r="H578" s="8">
        <v>3</v>
      </c>
      <c r="I578" s="85">
        <f t="shared" si="91"/>
        <v>4.1469194312796205</v>
      </c>
      <c r="J578" s="4">
        <f t="shared" si="91"/>
        <v>4.353741496598639</v>
      </c>
      <c r="K578" s="4">
        <f t="shared" si="91"/>
        <v>2.7522935779816518</v>
      </c>
      <c r="L578" s="10"/>
      <c r="M578" s="10"/>
      <c r="N578" s="10"/>
      <c r="O578" s="10"/>
      <c r="P578" s="10"/>
      <c r="AH578" s="10"/>
      <c r="AI578" s="10"/>
      <c r="AJ578" s="10"/>
      <c r="AK578" s="10"/>
    </row>
    <row r="579" spans="1:37" ht="15" customHeight="1" x14ac:dyDescent="0.2">
      <c r="B579" s="26" t="s">
        <v>69</v>
      </c>
      <c r="C579" s="15"/>
      <c r="D579" s="15"/>
      <c r="F579" s="8">
        <v>4</v>
      </c>
      <c r="G579" s="8">
        <v>4</v>
      </c>
      <c r="H579" s="8">
        <v>0</v>
      </c>
      <c r="I579" s="85">
        <f t="shared" si="91"/>
        <v>0.47393364928909953</v>
      </c>
      <c r="J579" s="4">
        <f t="shared" si="91"/>
        <v>0.54421768707482987</v>
      </c>
      <c r="K579" s="4">
        <f t="shared" si="91"/>
        <v>0</v>
      </c>
      <c r="L579" s="10"/>
      <c r="M579" s="10"/>
      <c r="N579" s="10"/>
      <c r="O579" s="10"/>
      <c r="P579" s="10"/>
      <c r="AH579" s="10"/>
      <c r="AI579" s="10"/>
      <c r="AJ579" s="10"/>
      <c r="AK579" s="10"/>
    </row>
    <row r="580" spans="1:37" ht="15" customHeight="1" x14ac:dyDescent="0.2">
      <c r="B580" s="26" t="s">
        <v>74</v>
      </c>
      <c r="C580" s="15"/>
      <c r="D580" s="15"/>
      <c r="F580" s="8">
        <v>5</v>
      </c>
      <c r="G580" s="8">
        <v>4</v>
      </c>
      <c r="H580" s="8">
        <v>1</v>
      </c>
      <c r="I580" s="85">
        <f t="shared" si="91"/>
        <v>0.59241706161137442</v>
      </c>
      <c r="J580" s="4">
        <f t="shared" si="91"/>
        <v>0.54421768707482987</v>
      </c>
      <c r="K580" s="4">
        <f t="shared" si="91"/>
        <v>0.91743119266055051</v>
      </c>
      <c r="L580" s="10"/>
      <c r="M580" s="10"/>
      <c r="N580" s="10"/>
      <c r="O580" s="10"/>
      <c r="P580" s="10"/>
      <c r="AH580" s="10"/>
      <c r="AI580" s="10"/>
      <c r="AJ580" s="10"/>
      <c r="AK580" s="10"/>
    </row>
    <row r="581" spans="1:37" ht="15" customHeight="1" x14ac:dyDescent="0.2">
      <c r="B581" s="27" t="s">
        <v>128</v>
      </c>
      <c r="C581" s="68"/>
      <c r="D581" s="68"/>
      <c r="E581" s="28"/>
      <c r="F581" s="9">
        <v>266</v>
      </c>
      <c r="G581" s="9">
        <v>232</v>
      </c>
      <c r="H581" s="9">
        <v>34</v>
      </c>
      <c r="I581" s="87">
        <f t="shared" si="91"/>
        <v>31.516587677725116</v>
      </c>
      <c r="J581" s="5">
        <f t="shared" si="91"/>
        <v>31.564625850340132</v>
      </c>
      <c r="K581" s="5">
        <f t="shared" si="91"/>
        <v>31.192660550458719</v>
      </c>
      <c r="L581" s="16"/>
      <c r="M581" s="16"/>
      <c r="N581" s="16"/>
      <c r="O581" s="16"/>
      <c r="P581" s="16"/>
      <c r="AH581" s="16"/>
      <c r="AI581" s="16"/>
      <c r="AJ581" s="16"/>
      <c r="AK581" s="16"/>
    </row>
    <row r="582" spans="1:37" ht="15" customHeight="1" x14ac:dyDescent="0.2">
      <c r="B582" s="30" t="s">
        <v>1</v>
      </c>
      <c r="C582" s="59"/>
      <c r="D582" s="59"/>
      <c r="E582" s="21"/>
      <c r="F582" s="31">
        <f>SUM(F574:F581)</f>
        <v>844</v>
      </c>
      <c r="G582" s="31">
        <f>SUM(G574:G581)</f>
        <v>735</v>
      </c>
      <c r="H582" s="31">
        <f>SUM(H574:H581)</f>
        <v>109</v>
      </c>
      <c r="I582" s="86">
        <f>IF(SUM(I574:I581)&gt;100,"－",SUM(I574:I581))</f>
        <v>99.999999999999986</v>
      </c>
      <c r="J582" s="6">
        <f>IF(SUM(J574:J581)&gt;100,"－",SUM(J574:J581))</f>
        <v>100.00000000000001</v>
      </c>
      <c r="K582" s="6">
        <f>IF(SUM(K574:K581)&gt;100,"－",SUM(K574:K581))</f>
        <v>100</v>
      </c>
      <c r="L582" s="16"/>
      <c r="M582" s="16"/>
      <c r="N582" s="16"/>
      <c r="O582" s="16"/>
      <c r="P582" s="16"/>
      <c r="AH582" s="16"/>
      <c r="AI582" s="16"/>
      <c r="AJ582" s="16"/>
      <c r="AK582" s="16"/>
    </row>
    <row r="583" spans="1:37" ht="15" customHeight="1" x14ac:dyDescent="0.2">
      <c r="B583" s="30" t="s">
        <v>96</v>
      </c>
      <c r="C583" s="59"/>
      <c r="D583" s="59"/>
      <c r="E583" s="22"/>
      <c r="F583" s="33">
        <v>3.3077691670942522</v>
      </c>
      <c r="G583" s="54">
        <v>3.3518672389192328</v>
      </c>
      <c r="H583" s="54">
        <v>3.0120180987213878</v>
      </c>
      <c r="I583" s="16"/>
      <c r="J583" s="16"/>
      <c r="K583" s="16"/>
      <c r="L583" s="16"/>
      <c r="M583" s="16"/>
      <c r="N583" s="16"/>
      <c r="O583" s="16"/>
      <c r="P583" s="16"/>
      <c r="AH583" s="16"/>
      <c r="AI583" s="16"/>
      <c r="AJ583" s="16"/>
      <c r="AK583" s="16"/>
    </row>
    <row r="584" spans="1:37" ht="15" customHeight="1" x14ac:dyDescent="0.2">
      <c r="B584" s="30" t="s">
        <v>97</v>
      </c>
      <c r="C584" s="59"/>
      <c r="D584" s="59"/>
      <c r="E584" s="22"/>
      <c r="F584" s="33">
        <v>20</v>
      </c>
      <c r="G584" s="54">
        <v>20</v>
      </c>
      <c r="H584" s="54">
        <v>12.166666666666666</v>
      </c>
      <c r="I584" s="16"/>
      <c r="J584" s="16"/>
      <c r="K584" s="16"/>
      <c r="L584" s="16"/>
      <c r="M584" s="16"/>
      <c r="N584" s="16"/>
      <c r="O584" s="16"/>
      <c r="P584" s="16"/>
      <c r="AH584" s="16"/>
      <c r="AI584" s="16"/>
      <c r="AJ584" s="16"/>
      <c r="AK584" s="16"/>
    </row>
    <row r="585" spans="1:37" ht="15" customHeight="1" x14ac:dyDescent="0.2">
      <c r="B585" s="45"/>
      <c r="C585" s="45"/>
      <c r="D585" s="36"/>
      <c r="E585" s="36"/>
      <c r="F585" s="36"/>
      <c r="G585" s="36"/>
      <c r="H585" s="71"/>
      <c r="I585" s="37"/>
      <c r="O585" s="16"/>
      <c r="P585" s="16"/>
      <c r="AJ585" s="16"/>
      <c r="AK585" s="16"/>
    </row>
    <row r="586" spans="1:37" ht="15" customHeight="1" x14ac:dyDescent="0.2">
      <c r="A586" s="1" t="s">
        <v>734</v>
      </c>
      <c r="B586" s="15"/>
      <c r="C586" s="15"/>
      <c r="O586" s="16"/>
      <c r="P586" s="16"/>
      <c r="AJ586" s="16"/>
      <c r="AK586" s="16"/>
    </row>
    <row r="587" spans="1:37" ht="13.75" customHeight="1" x14ac:dyDescent="0.2">
      <c r="B587" s="47"/>
      <c r="C587" s="25"/>
      <c r="D587" s="25"/>
      <c r="E587" s="25"/>
      <c r="F587" s="60"/>
      <c r="G587" s="63" t="s">
        <v>2</v>
      </c>
      <c r="H587" s="66"/>
      <c r="I587" s="82"/>
      <c r="J587" s="63" t="s">
        <v>3</v>
      </c>
      <c r="K587" s="64"/>
      <c r="O587" s="16"/>
      <c r="P587" s="16"/>
      <c r="AJ587" s="16"/>
      <c r="AK587" s="16"/>
    </row>
    <row r="588" spans="1:37" ht="19" x14ac:dyDescent="0.2">
      <c r="B588" s="58"/>
      <c r="F588" s="73" t="s">
        <v>4</v>
      </c>
      <c r="G588" s="73" t="s">
        <v>170</v>
      </c>
      <c r="H588" s="73" t="s">
        <v>172</v>
      </c>
      <c r="I588" s="81" t="s">
        <v>4</v>
      </c>
      <c r="J588" s="73" t="s">
        <v>170</v>
      </c>
      <c r="K588" s="73" t="s">
        <v>172</v>
      </c>
      <c r="O588" s="16"/>
      <c r="P588" s="16"/>
      <c r="AJ588" s="16"/>
      <c r="AK588" s="16"/>
    </row>
    <row r="589" spans="1:37" ht="12" customHeight="1" x14ac:dyDescent="0.2">
      <c r="B589" s="27"/>
      <c r="C589" s="68"/>
      <c r="D589" s="68"/>
      <c r="E589" s="28"/>
      <c r="F589" s="29"/>
      <c r="G589" s="29"/>
      <c r="H589" s="29"/>
      <c r="I589" s="83">
        <f>F$314</f>
        <v>844</v>
      </c>
      <c r="J589" s="2">
        <f>G$314</f>
        <v>735</v>
      </c>
      <c r="K589" s="2">
        <f>H$314</f>
        <v>109</v>
      </c>
      <c r="L589" s="69"/>
      <c r="M589" s="69"/>
      <c r="N589" s="69"/>
      <c r="O589" s="16"/>
      <c r="P589" s="16"/>
      <c r="AH589" s="69"/>
      <c r="AI589" s="69"/>
      <c r="AJ589" s="16"/>
      <c r="AK589" s="16"/>
    </row>
    <row r="590" spans="1:37" ht="14.9" customHeight="1" x14ac:dyDescent="0.2">
      <c r="B590" s="26" t="s">
        <v>152</v>
      </c>
      <c r="C590" s="15"/>
      <c r="D590" s="15"/>
      <c r="F590" s="8">
        <v>34</v>
      </c>
      <c r="G590" s="8">
        <v>31</v>
      </c>
      <c r="H590" s="8">
        <v>3</v>
      </c>
      <c r="I590" s="85">
        <f t="shared" ref="I590:I598" si="92">F590/I$589*100</f>
        <v>4.028436018957346</v>
      </c>
      <c r="J590" s="4">
        <f t="shared" ref="J590:J598" si="93">G590/J$589*100</f>
        <v>4.2176870748299313</v>
      </c>
      <c r="K590" s="4">
        <f t="shared" ref="K590:K598" si="94">H590/K$589*100</f>
        <v>2.7522935779816518</v>
      </c>
      <c r="L590" s="10"/>
      <c r="M590" s="10"/>
      <c r="N590" s="10"/>
      <c r="O590" s="16"/>
      <c r="P590" s="16"/>
      <c r="AH590" s="10"/>
      <c r="AI590" s="10"/>
      <c r="AJ590" s="16"/>
      <c r="AK590" s="16"/>
    </row>
    <row r="591" spans="1:37" ht="14.9" customHeight="1" x14ac:dyDescent="0.2">
      <c r="B591" s="26" t="s">
        <v>457</v>
      </c>
      <c r="C591" s="15"/>
      <c r="D591" s="15"/>
      <c r="F591" s="8">
        <v>191</v>
      </c>
      <c r="G591" s="8">
        <v>160</v>
      </c>
      <c r="H591" s="8">
        <v>31</v>
      </c>
      <c r="I591" s="85">
        <f t="shared" si="92"/>
        <v>22.630331753554504</v>
      </c>
      <c r="J591" s="4">
        <f t="shared" si="93"/>
        <v>21.768707482993197</v>
      </c>
      <c r="K591" s="4">
        <f t="shared" si="94"/>
        <v>28.440366972477065</v>
      </c>
      <c r="L591" s="10"/>
      <c r="M591" s="10"/>
      <c r="N591" s="10"/>
      <c r="O591" s="10"/>
      <c r="P591" s="10"/>
      <c r="AH591" s="10"/>
      <c r="AI591" s="10"/>
      <c r="AJ591" s="10"/>
      <c r="AK591" s="10"/>
    </row>
    <row r="592" spans="1:37" ht="14.9" customHeight="1" x14ac:dyDescent="0.2">
      <c r="B592" s="26" t="s">
        <v>458</v>
      </c>
      <c r="C592" s="15"/>
      <c r="D592" s="15"/>
      <c r="F592" s="8">
        <v>260</v>
      </c>
      <c r="G592" s="8">
        <v>229</v>
      </c>
      <c r="H592" s="8">
        <v>31</v>
      </c>
      <c r="I592" s="85">
        <f t="shared" si="92"/>
        <v>30.805687203791472</v>
      </c>
      <c r="J592" s="4">
        <f t="shared" si="93"/>
        <v>31.15646258503401</v>
      </c>
      <c r="K592" s="4">
        <f t="shared" si="94"/>
        <v>28.440366972477065</v>
      </c>
      <c r="L592" s="10"/>
      <c r="M592" s="10"/>
      <c r="N592" s="10"/>
      <c r="O592" s="10"/>
      <c r="P592" s="10"/>
      <c r="AH592" s="10"/>
      <c r="AI592" s="10"/>
      <c r="AJ592" s="10"/>
      <c r="AK592" s="10"/>
    </row>
    <row r="593" spans="1:37" ht="14.9" customHeight="1" x14ac:dyDescent="0.2">
      <c r="B593" s="26" t="s">
        <v>459</v>
      </c>
      <c r="C593" s="15"/>
      <c r="D593" s="15"/>
      <c r="F593" s="8">
        <v>127</v>
      </c>
      <c r="G593" s="8">
        <v>106</v>
      </c>
      <c r="H593" s="8">
        <v>21</v>
      </c>
      <c r="I593" s="85">
        <f t="shared" si="92"/>
        <v>15.04739336492891</v>
      </c>
      <c r="J593" s="4">
        <f t="shared" si="93"/>
        <v>14.421768707482993</v>
      </c>
      <c r="K593" s="4">
        <f t="shared" si="94"/>
        <v>19.26605504587156</v>
      </c>
      <c r="L593" s="10"/>
      <c r="M593" s="10"/>
      <c r="N593" s="10"/>
      <c r="O593" s="10"/>
      <c r="P593" s="10"/>
      <c r="AH593" s="10"/>
      <c r="AI593" s="10"/>
      <c r="AJ593" s="10"/>
      <c r="AK593" s="10"/>
    </row>
    <row r="594" spans="1:37" ht="14.9" customHeight="1" x14ac:dyDescent="0.2">
      <c r="B594" s="26" t="s">
        <v>452</v>
      </c>
      <c r="C594" s="15"/>
      <c r="D594" s="15"/>
      <c r="F594" s="8">
        <v>57</v>
      </c>
      <c r="G594" s="8">
        <v>51</v>
      </c>
      <c r="H594" s="8">
        <v>6</v>
      </c>
      <c r="I594" s="85">
        <f t="shared" si="92"/>
        <v>6.7535545023696688</v>
      </c>
      <c r="J594" s="4">
        <f t="shared" si="93"/>
        <v>6.9387755102040813</v>
      </c>
      <c r="K594" s="4">
        <f t="shared" si="94"/>
        <v>5.5045871559633035</v>
      </c>
      <c r="L594" s="10"/>
      <c r="M594" s="10"/>
      <c r="N594" s="10"/>
      <c r="O594" s="10"/>
      <c r="P594" s="10"/>
      <c r="AH594" s="10"/>
      <c r="AI594" s="10"/>
      <c r="AJ594" s="10"/>
      <c r="AK594" s="10"/>
    </row>
    <row r="595" spans="1:37" ht="14.9" customHeight="1" x14ac:dyDescent="0.2">
      <c r="B595" s="26" t="s">
        <v>453</v>
      </c>
      <c r="C595" s="15"/>
      <c r="D595" s="15"/>
      <c r="F595" s="8">
        <v>13</v>
      </c>
      <c r="G595" s="8">
        <v>11</v>
      </c>
      <c r="H595" s="8">
        <v>2</v>
      </c>
      <c r="I595" s="85">
        <f t="shared" si="92"/>
        <v>1.5402843601895735</v>
      </c>
      <c r="J595" s="4">
        <f t="shared" si="93"/>
        <v>1.4965986394557822</v>
      </c>
      <c r="K595" s="4">
        <f t="shared" si="94"/>
        <v>1.834862385321101</v>
      </c>
      <c r="L595" s="10"/>
      <c r="M595" s="10"/>
      <c r="N595" s="10"/>
      <c r="O595" s="10"/>
      <c r="P595" s="10"/>
      <c r="AH595" s="10"/>
      <c r="AI595" s="10"/>
      <c r="AJ595" s="10"/>
      <c r="AK595" s="10"/>
    </row>
    <row r="596" spans="1:37" ht="14.9" customHeight="1" x14ac:dyDescent="0.2">
      <c r="B596" s="26" t="s">
        <v>454</v>
      </c>
      <c r="C596" s="15"/>
      <c r="D596" s="15"/>
      <c r="F596" s="8">
        <v>6</v>
      </c>
      <c r="G596" s="8">
        <v>6</v>
      </c>
      <c r="H596" s="8">
        <v>0</v>
      </c>
      <c r="I596" s="85">
        <f t="shared" si="92"/>
        <v>0.7109004739336493</v>
      </c>
      <c r="J596" s="4">
        <f t="shared" si="93"/>
        <v>0.81632653061224492</v>
      </c>
      <c r="K596" s="4">
        <f t="shared" si="94"/>
        <v>0</v>
      </c>
      <c r="L596" s="10"/>
      <c r="M596" s="10"/>
      <c r="N596" s="10"/>
      <c r="O596" s="10"/>
      <c r="P596" s="10"/>
      <c r="AH596" s="10"/>
      <c r="AI596" s="10"/>
      <c r="AJ596" s="10"/>
      <c r="AK596" s="10"/>
    </row>
    <row r="597" spans="1:37" ht="14.9" customHeight="1" x14ac:dyDescent="0.2">
      <c r="B597" s="26" t="s">
        <v>74</v>
      </c>
      <c r="C597" s="15"/>
      <c r="D597" s="15"/>
      <c r="F597" s="8">
        <v>4</v>
      </c>
      <c r="G597" s="8">
        <v>3</v>
      </c>
      <c r="H597" s="8">
        <v>1</v>
      </c>
      <c r="I597" s="85">
        <f t="shared" si="92"/>
        <v>0.47393364928909953</v>
      </c>
      <c r="J597" s="4">
        <f t="shared" si="93"/>
        <v>0.40816326530612246</v>
      </c>
      <c r="K597" s="4">
        <f t="shared" si="94"/>
        <v>0.91743119266055051</v>
      </c>
      <c r="L597" s="10"/>
      <c r="M597" s="10"/>
      <c r="N597" s="10"/>
      <c r="O597" s="10"/>
      <c r="P597" s="10"/>
      <c r="AH597" s="10"/>
      <c r="AI597" s="10"/>
      <c r="AJ597" s="10"/>
      <c r="AK597" s="10"/>
    </row>
    <row r="598" spans="1:37" ht="14.9" customHeight="1" x14ac:dyDescent="0.2">
      <c r="B598" s="27" t="s">
        <v>128</v>
      </c>
      <c r="C598" s="68"/>
      <c r="D598" s="68"/>
      <c r="E598" s="28"/>
      <c r="F598" s="9">
        <v>152</v>
      </c>
      <c r="G598" s="9">
        <v>138</v>
      </c>
      <c r="H598" s="9">
        <v>14</v>
      </c>
      <c r="I598" s="87">
        <f t="shared" si="92"/>
        <v>18.009478672985782</v>
      </c>
      <c r="J598" s="5">
        <f t="shared" si="93"/>
        <v>18.775510204081634</v>
      </c>
      <c r="K598" s="5">
        <f t="shared" si="94"/>
        <v>12.844036697247708</v>
      </c>
      <c r="L598" s="16"/>
      <c r="M598" s="16"/>
      <c r="N598" s="16"/>
      <c r="O598" s="16"/>
      <c r="P598" s="16"/>
      <c r="AH598" s="16"/>
      <c r="AI598" s="16"/>
      <c r="AJ598" s="16"/>
      <c r="AK598" s="16"/>
    </row>
    <row r="599" spans="1:37" ht="14.9" customHeight="1" x14ac:dyDescent="0.2">
      <c r="B599" s="30" t="s">
        <v>1</v>
      </c>
      <c r="C599" s="59"/>
      <c r="D599" s="59"/>
      <c r="E599" s="21"/>
      <c r="F599" s="31">
        <f>SUM(F590:F598)</f>
        <v>844</v>
      </c>
      <c r="G599" s="31">
        <f>SUM(G590:G598)</f>
        <v>735</v>
      </c>
      <c r="H599" s="31">
        <f>SUM(H590:H598)</f>
        <v>109</v>
      </c>
      <c r="I599" s="86">
        <f>IF(SUM(I590:I598)&gt;100,"－",SUM(I590:I598))</f>
        <v>100</v>
      </c>
      <c r="J599" s="6">
        <f>IF(SUM(J590:J598)&gt;100,"－",SUM(J590:J598))</f>
        <v>100</v>
      </c>
      <c r="K599" s="6">
        <f>IF(SUM(K590:K598)&gt;100,"－",SUM(K590:K598))</f>
        <v>100</v>
      </c>
      <c r="L599" s="16"/>
      <c r="M599" s="16"/>
      <c r="N599" s="16"/>
      <c r="O599" s="16"/>
      <c r="P599" s="16"/>
      <c r="AH599" s="16"/>
      <c r="AI599" s="16"/>
      <c r="AJ599" s="16"/>
      <c r="AK599" s="16"/>
    </row>
    <row r="600" spans="1:37" ht="14.9" customHeight="1" x14ac:dyDescent="0.2">
      <c r="B600" s="30" t="s">
        <v>633</v>
      </c>
      <c r="C600" s="59"/>
      <c r="D600" s="59"/>
      <c r="E600" s="22"/>
      <c r="F600" s="33">
        <v>2.2066473988439306</v>
      </c>
      <c r="G600" s="54">
        <v>2.2144053601340032</v>
      </c>
      <c r="H600" s="54">
        <v>2.1578947368421053</v>
      </c>
      <c r="I600" s="16"/>
      <c r="J600" s="16"/>
      <c r="K600" s="16"/>
      <c r="L600" s="16"/>
      <c r="M600" s="16"/>
      <c r="N600" s="16"/>
      <c r="O600" s="16"/>
      <c r="P600" s="16"/>
      <c r="AH600" s="16"/>
      <c r="AI600" s="16"/>
      <c r="AJ600" s="16"/>
      <c r="AK600" s="16"/>
    </row>
    <row r="601" spans="1:37" ht="14.9" customHeight="1" x14ac:dyDescent="0.2">
      <c r="B601" s="30" t="s">
        <v>395</v>
      </c>
      <c r="C601" s="59"/>
      <c r="D601" s="59"/>
      <c r="E601" s="22"/>
      <c r="F601" s="33">
        <v>2.3206686930091185</v>
      </c>
      <c r="G601" s="54">
        <v>2.3356890459363959</v>
      </c>
      <c r="H601" s="54">
        <v>2.2282608695652173</v>
      </c>
      <c r="I601" s="16"/>
      <c r="J601" s="16"/>
      <c r="K601" s="16"/>
      <c r="L601" s="16"/>
      <c r="M601" s="16"/>
      <c r="N601" s="16"/>
      <c r="O601" s="16"/>
      <c r="P601" s="16"/>
      <c r="AH601" s="16"/>
      <c r="AI601" s="16"/>
      <c r="AJ601" s="16"/>
      <c r="AK601" s="16"/>
    </row>
    <row r="602" spans="1:37" ht="14.9" customHeight="1" x14ac:dyDescent="0.2">
      <c r="B602" s="30" t="s">
        <v>97</v>
      </c>
      <c r="C602" s="59"/>
      <c r="D602" s="59"/>
      <c r="E602" s="22"/>
      <c r="F602" s="128">
        <v>23</v>
      </c>
      <c r="G602" s="31">
        <v>23</v>
      </c>
      <c r="H602" s="31">
        <v>10</v>
      </c>
      <c r="I602" s="16"/>
      <c r="J602" s="16"/>
      <c r="K602" s="16"/>
      <c r="L602" s="16"/>
      <c r="M602" s="16"/>
      <c r="N602" s="16"/>
      <c r="O602" s="16"/>
      <c r="P602" s="16"/>
      <c r="AH602" s="16"/>
      <c r="AI602" s="16"/>
      <c r="AJ602" s="16"/>
      <c r="AK602" s="16"/>
    </row>
    <row r="603" spans="1:37" ht="14.9" customHeight="1" x14ac:dyDescent="0.2">
      <c r="B603" s="45"/>
      <c r="C603" s="45"/>
      <c r="D603" s="36"/>
      <c r="E603" s="36"/>
      <c r="F603" s="36"/>
      <c r="G603" s="36"/>
      <c r="H603" s="71"/>
      <c r="I603" s="37"/>
    </row>
    <row r="604" spans="1:37" ht="15" customHeight="1" x14ac:dyDescent="0.2">
      <c r="A604" s="1" t="s">
        <v>735</v>
      </c>
      <c r="B604" s="15"/>
      <c r="C604" s="15"/>
    </row>
    <row r="605" spans="1:37" ht="13.75" customHeight="1" x14ac:dyDescent="0.2">
      <c r="B605" s="47"/>
      <c r="C605" s="25"/>
      <c r="D605" s="25"/>
      <c r="E605" s="25"/>
      <c r="F605" s="60"/>
      <c r="G605" s="63" t="s">
        <v>2</v>
      </c>
      <c r="H605" s="66"/>
      <c r="I605" s="82"/>
      <c r="J605" s="63" t="s">
        <v>3</v>
      </c>
      <c r="K605" s="64"/>
    </row>
    <row r="606" spans="1:37" ht="19" x14ac:dyDescent="0.2">
      <c r="B606" s="58"/>
      <c r="F606" s="73" t="s">
        <v>4</v>
      </c>
      <c r="G606" s="73" t="s">
        <v>170</v>
      </c>
      <c r="H606" s="73" t="s">
        <v>172</v>
      </c>
      <c r="I606" s="81" t="s">
        <v>4</v>
      </c>
      <c r="J606" s="73" t="s">
        <v>170</v>
      </c>
      <c r="K606" s="73" t="s">
        <v>172</v>
      </c>
    </row>
    <row r="607" spans="1:37" ht="12" customHeight="1" x14ac:dyDescent="0.2">
      <c r="B607" s="27"/>
      <c r="C607" s="68"/>
      <c r="D607" s="68"/>
      <c r="E607" s="28"/>
      <c r="F607" s="29"/>
      <c r="G607" s="29"/>
      <c r="H607" s="29"/>
      <c r="I607" s="83">
        <f>F$314</f>
        <v>844</v>
      </c>
      <c r="J607" s="2">
        <f>G$314</f>
        <v>735</v>
      </c>
      <c r="K607" s="2">
        <f>H$314</f>
        <v>109</v>
      </c>
      <c r="L607" s="69"/>
      <c r="M607" s="69"/>
      <c r="N607" s="69"/>
      <c r="O607" s="69"/>
      <c r="P607" s="69"/>
      <c r="AH607" s="69"/>
      <c r="AI607" s="69"/>
      <c r="AJ607" s="69"/>
      <c r="AK607" s="69"/>
    </row>
    <row r="608" spans="1:37" ht="14.9" customHeight="1" x14ac:dyDescent="0.2">
      <c r="B608" s="26" t="s">
        <v>152</v>
      </c>
      <c r="C608" s="15"/>
      <c r="D608" s="15"/>
      <c r="F608" s="8">
        <v>331</v>
      </c>
      <c r="G608" s="8">
        <v>286</v>
      </c>
      <c r="H608" s="8">
        <v>45</v>
      </c>
      <c r="I608" s="85">
        <f t="shared" ref="I608:I616" si="95">F608/I$607*100</f>
        <v>39.21800947867299</v>
      </c>
      <c r="J608" s="4">
        <f t="shared" ref="J608:J616" si="96">G608/J$607*100</f>
        <v>38.911564625850339</v>
      </c>
      <c r="K608" s="4">
        <f t="shared" ref="K608:K616" si="97">H608/K$607*100</f>
        <v>41.284403669724774</v>
      </c>
      <c r="L608" s="10"/>
      <c r="M608" s="10"/>
      <c r="N608" s="10"/>
      <c r="O608" s="10"/>
      <c r="P608" s="10"/>
      <c r="AH608" s="10"/>
      <c r="AI608" s="10"/>
      <c r="AJ608" s="10"/>
      <c r="AK608" s="10"/>
    </row>
    <row r="609" spans="1:37" ht="14.9" customHeight="1" x14ac:dyDescent="0.2">
      <c r="B609" s="26" t="s">
        <v>457</v>
      </c>
      <c r="C609" s="15"/>
      <c r="D609" s="15"/>
      <c r="F609" s="8">
        <v>201</v>
      </c>
      <c r="G609" s="8">
        <v>169</v>
      </c>
      <c r="H609" s="8">
        <v>32</v>
      </c>
      <c r="I609" s="85">
        <f t="shared" si="95"/>
        <v>23.81516587677725</v>
      </c>
      <c r="J609" s="4">
        <f t="shared" si="96"/>
        <v>22.993197278911566</v>
      </c>
      <c r="K609" s="4">
        <f t="shared" si="97"/>
        <v>29.357798165137616</v>
      </c>
      <c r="L609" s="10"/>
      <c r="M609" s="10"/>
      <c r="N609" s="10"/>
      <c r="O609" s="10"/>
      <c r="P609" s="10"/>
      <c r="AH609" s="10"/>
      <c r="AI609" s="10"/>
      <c r="AJ609" s="10"/>
      <c r="AK609" s="10"/>
    </row>
    <row r="610" spans="1:37" ht="14.9" customHeight="1" x14ac:dyDescent="0.2">
      <c r="B610" s="26" t="s">
        <v>458</v>
      </c>
      <c r="C610" s="15"/>
      <c r="D610" s="15"/>
      <c r="F610" s="8">
        <v>76</v>
      </c>
      <c r="G610" s="8">
        <v>67</v>
      </c>
      <c r="H610" s="8">
        <v>9</v>
      </c>
      <c r="I610" s="85">
        <f t="shared" si="95"/>
        <v>9.0047393364928912</v>
      </c>
      <c r="J610" s="4">
        <f t="shared" si="96"/>
        <v>9.1156462585034017</v>
      </c>
      <c r="K610" s="4">
        <f t="shared" si="97"/>
        <v>8.2568807339449553</v>
      </c>
      <c r="L610" s="10"/>
      <c r="M610" s="10"/>
      <c r="N610" s="10"/>
      <c r="O610" s="10"/>
      <c r="P610" s="10"/>
      <c r="AH610" s="10"/>
      <c r="AI610" s="10"/>
      <c r="AJ610" s="10"/>
      <c r="AK610" s="10"/>
    </row>
    <row r="611" spans="1:37" ht="14.9" customHeight="1" x14ac:dyDescent="0.2">
      <c r="B611" s="26" t="s">
        <v>459</v>
      </c>
      <c r="C611" s="15"/>
      <c r="D611" s="15"/>
      <c r="F611" s="8">
        <v>24</v>
      </c>
      <c r="G611" s="8">
        <v>21</v>
      </c>
      <c r="H611" s="8">
        <v>3</v>
      </c>
      <c r="I611" s="85">
        <f t="shared" si="95"/>
        <v>2.8436018957345972</v>
      </c>
      <c r="J611" s="4">
        <f t="shared" si="96"/>
        <v>2.8571428571428572</v>
      </c>
      <c r="K611" s="4">
        <f t="shared" si="97"/>
        <v>2.7522935779816518</v>
      </c>
      <c r="L611" s="10"/>
      <c r="M611" s="10"/>
      <c r="N611" s="10"/>
      <c r="O611" s="10"/>
      <c r="P611" s="10"/>
      <c r="AH611" s="10"/>
      <c r="AI611" s="10"/>
      <c r="AJ611" s="10"/>
      <c r="AK611" s="10"/>
    </row>
    <row r="612" spans="1:37" ht="14.9" customHeight="1" x14ac:dyDescent="0.2">
      <c r="B612" s="26" t="s">
        <v>452</v>
      </c>
      <c r="C612" s="15"/>
      <c r="D612" s="15"/>
      <c r="F612" s="8">
        <v>16</v>
      </c>
      <c r="G612" s="8">
        <v>14</v>
      </c>
      <c r="H612" s="8">
        <v>2</v>
      </c>
      <c r="I612" s="85">
        <f t="shared" si="95"/>
        <v>1.8957345971563981</v>
      </c>
      <c r="J612" s="4">
        <f t="shared" si="96"/>
        <v>1.9047619047619049</v>
      </c>
      <c r="K612" s="4">
        <f t="shared" si="97"/>
        <v>1.834862385321101</v>
      </c>
      <c r="L612" s="10"/>
      <c r="M612" s="10"/>
      <c r="N612" s="10"/>
      <c r="O612" s="10"/>
      <c r="P612" s="10"/>
      <c r="AH612" s="10"/>
      <c r="AI612" s="10"/>
      <c r="AJ612" s="10"/>
      <c r="AK612" s="10"/>
    </row>
    <row r="613" spans="1:37" ht="14.9" customHeight="1" x14ac:dyDescent="0.2">
      <c r="B613" s="26" t="s">
        <v>453</v>
      </c>
      <c r="C613" s="15"/>
      <c r="D613" s="15"/>
      <c r="F613" s="8">
        <v>1</v>
      </c>
      <c r="G613" s="8">
        <v>1</v>
      </c>
      <c r="H613" s="8">
        <v>0</v>
      </c>
      <c r="I613" s="85">
        <f t="shared" si="95"/>
        <v>0.11848341232227488</v>
      </c>
      <c r="J613" s="4">
        <f t="shared" si="96"/>
        <v>0.13605442176870747</v>
      </c>
      <c r="K613" s="4">
        <f t="shared" si="97"/>
        <v>0</v>
      </c>
      <c r="L613" s="10"/>
      <c r="M613" s="10"/>
      <c r="N613" s="10"/>
      <c r="O613" s="10"/>
      <c r="P613" s="10"/>
      <c r="AH613" s="10"/>
      <c r="AI613" s="10"/>
      <c r="AJ613" s="10"/>
      <c r="AK613" s="10"/>
    </row>
    <row r="614" spans="1:37" ht="14.9" customHeight="1" x14ac:dyDescent="0.2">
      <c r="B614" s="26" t="s">
        <v>454</v>
      </c>
      <c r="C614" s="15"/>
      <c r="D614" s="15"/>
      <c r="F614" s="8">
        <v>2</v>
      </c>
      <c r="G614" s="8">
        <v>2</v>
      </c>
      <c r="H614" s="8">
        <v>0</v>
      </c>
      <c r="I614" s="85">
        <f t="shared" si="95"/>
        <v>0.23696682464454977</v>
      </c>
      <c r="J614" s="4">
        <f t="shared" si="96"/>
        <v>0.27210884353741494</v>
      </c>
      <c r="K614" s="4">
        <f t="shared" si="97"/>
        <v>0</v>
      </c>
      <c r="L614" s="10"/>
      <c r="M614" s="10"/>
      <c r="N614" s="10"/>
      <c r="O614" s="10"/>
      <c r="P614" s="10"/>
      <c r="AH614" s="10"/>
      <c r="AI614" s="10"/>
      <c r="AJ614" s="10"/>
      <c r="AK614" s="10"/>
    </row>
    <row r="615" spans="1:37" ht="14.9" customHeight="1" x14ac:dyDescent="0.2">
      <c r="B615" s="26" t="s">
        <v>74</v>
      </c>
      <c r="C615" s="15"/>
      <c r="D615" s="15"/>
      <c r="F615" s="8">
        <v>0</v>
      </c>
      <c r="G615" s="8">
        <v>0</v>
      </c>
      <c r="H615" s="8">
        <v>0</v>
      </c>
      <c r="I615" s="85">
        <f t="shared" si="95"/>
        <v>0</v>
      </c>
      <c r="J615" s="4">
        <f t="shared" si="96"/>
        <v>0</v>
      </c>
      <c r="K615" s="4">
        <f t="shared" si="97"/>
        <v>0</v>
      </c>
      <c r="L615" s="10"/>
      <c r="M615" s="10"/>
      <c r="N615" s="10"/>
      <c r="O615" s="10"/>
      <c r="P615" s="10"/>
      <c r="AH615" s="10"/>
      <c r="AI615" s="10"/>
      <c r="AJ615" s="10"/>
      <c r="AK615" s="10"/>
    </row>
    <row r="616" spans="1:37" ht="14.9" customHeight="1" x14ac:dyDescent="0.2">
      <c r="B616" s="27" t="s">
        <v>128</v>
      </c>
      <c r="C616" s="68"/>
      <c r="D616" s="68"/>
      <c r="E616" s="28"/>
      <c r="F616" s="9">
        <v>193</v>
      </c>
      <c r="G616" s="9">
        <v>175</v>
      </c>
      <c r="H616" s="9">
        <v>18</v>
      </c>
      <c r="I616" s="87">
        <f t="shared" si="95"/>
        <v>22.867298578199051</v>
      </c>
      <c r="J616" s="5">
        <f t="shared" si="96"/>
        <v>23.809523809523807</v>
      </c>
      <c r="K616" s="5">
        <f t="shared" si="97"/>
        <v>16.513761467889911</v>
      </c>
      <c r="L616" s="16"/>
      <c r="M616" s="16"/>
      <c r="N616" s="16"/>
      <c r="O616" s="16"/>
      <c r="P616" s="16"/>
      <c r="AH616" s="16"/>
      <c r="AI616" s="16"/>
      <c r="AJ616" s="16"/>
      <c r="AK616" s="16"/>
    </row>
    <row r="617" spans="1:37" ht="14.9" customHeight="1" x14ac:dyDescent="0.2">
      <c r="B617" s="30" t="s">
        <v>1</v>
      </c>
      <c r="C617" s="59"/>
      <c r="D617" s="59"/>
      <c r="E617" s="21"/>
      <c r="F617" s="31">
        <f>SUM(F608:F616)</f>
        <v>844</v>
      </c>
      <c r="G617" s="31">
        <f>SUM(G608:G616)</f>
        <v>735</v>
      </c>
      <c r="H617" s="31">
        <f>SUM(H608:H616)</f>
        <v>109</v>
      </c>
      <c r="I617" s="86">
        <f>IF(SUM(I608:I616)&gt;100,"－",SUM(I608:I616))</f>
        <v>100</v>
      </c>
      <c r="J617" s="6">
        <f>IF(SUM(J608:J616)&gt;100,"－",SUM(J608:J616))</f>
        <v>99.999999999999986</v>
      </c>
      <c r="K617" s="6">
        <f>IF(SUM(K608:K616)&gt;100,"－",SUM(K608:K616))</f>
        <v>100</v>
      </c>
      <c r="L617" s="16"/>
      <c r="M617" s="16"/>
      <c r="N617" s="16"/>
      <c r="O617" s="16"/>
      <c r="P617" s="16"/>
      <c r="AH617" s="16"/>
      <c r="AI617" s="16"/>
      <c r="AJ617" s="16"/>
      <c r="AK617" s="16"/>
    </row>
    <row r="618" spans="1:37" ht="14.9" customHeight="1" x14ac:dyDescent="0.2">
      <c r="B618" s="30" t="s">
        <v>633</v>
      </c>
      <c r="C618" s="59"/>
      <c r="D618" s="59"/>
      <c r="E618" s="22"/>
      <c r="F618" s="33">
        <v>0.79877112135176653</v>
      </c>
      <c r="G618" s="54">
        <v>0.80714285714285716</v>
      </c>
      <c r="H618" s="54">
        <v>0.74725274725274726</v>
      </c>
      <c r="I618" s="16"/>
      <c r="J618" s="16"/>
      <c r="K618" s="16"/>
      <c r="L618" s="16"/>
      <c r="M618" s="16"/>
      <c r="N618" s="16"/>
      <c r="O618" s="16"/>
      <c r="P618" s="16"/>
      <c r="AH618" s="16"/>
      <c r="AI618" s="16"/>
      <c r="AJ618" s="16"/>
      <c r="AK618" s="16"/>
    </row>
    <row r="619" spans="1:37" ht="14.9" customHeight="1" x14ac:dyDescent="0.2">
      <c r="B619" s="30" t="s">
        <v>395</v>
      </c>
      <c r="C619" s="59"/>
      <c r="D619" s="59"/>
      <c r="E619" s="22"/>
      <c r="F619" s="33">
        <v>1.625</v>
      </c>
      <c r="G619" s="54">
        <v>1.6496350364963503</v>
      </c>
      <c r="H619" s="54">
        <v>1.4782608695652173</v>
      </c>
      <c r="I619" s="16"/>
      <c r="J619" s="16"/>
      <c r="K619" s="16"/>
      <c r="L619" s="16"/>
      <c r="M619" s="16"/>
      <c r="N619" s="16"/>
      <c r="O619" s="16"/>
      <c r="P619" s="16"/>
      <c r="AH619" s="16"/>
      <c r="AI619" s="16"/>
      <c r="AJ619" s="16"/>
      <c r="AK619" s="16"/>
    </row>
    <row r="620" spans="1:37" ht="14.9" customHeight="1" x14ac:dyDescent="0.2">
      <c r="B620" s="30" t="s">
        <v>97</v>
      </c>
      <c r="C620" s="59"/>
      <c r="D620" s="59"/>
      <c r="E620" s="22"/>
      <c r="F620" s="128">
        <v>9</v>
      </c>
      <c r="G620" s="31">
        <v>9</v>
      </c>
      <c r="H620" s="31">
        <v>5</v>
      </c>
      <c r="I620" s="16"/>
      <c r="J620" s="16"/>
      <c r="K620" s="16"/>
      <c r="L620" s="16"/>
      <c r="M620" s="16"/>
      <c r="N620" s="16"/>
      <c r="O620" s="16"/>
      <c r="P620" s="16"/>
      <c r="AH620" s="16"/>
      <c r="AI620" s="16"/>
      <c r="AJ620" s="16"/>
      <c r="AK620" s="16"/>
    </row>
    <row r="621" spans="1:37" ht="14.9" customHeight="1" x14ac:dyDescent="0.2">
      <c r="B621" s="45"/>
      <c r="C621" s="45"/>
      <c r="D621" s="36"/>
      <c r="E621" s="36"/>
      <c r="F621" s="36"/>
      <c r="G621" s="36"/>
      <c r="H621" s="71"/>
      <c r="I621" s="37"/>
    </row>
    <row r="622" spans="1:37" ht="15" customHeight="1" x14ac:dyDescent="0.2">
      <c r="A622" s="1" t="s">
        <v>736</v>
      </c>
      <c r="B622" s="15"/>
      <c r="C622" s="15"/>
    </row>
    <row r="623" spans="1:37" ht="13.75" customHeight="1" x14ac:dyDescent="0.2">
      <c r="B623" s="47"/>
      <c r="C623" s="25"/>
      <c r="D623" s="25"/>
      <c r="E623" s="25"/>
      <c r="F623" s="60"/>
      <c r="G623" s="63" t="s">
        <v>2</v>
      </c>
      <c r="H623" s="66"/>
      <c r="I623" s="82"/>
      <c r="J623" s="63" t="s">
        <v>3</v>
      </c>
      <c r="K623" s="64"/>
    </row>
    <row r="624" spans="1:37" ht="19" x14ac:dyDescent="0.2">
      <c r="B624" s="58"/>
      <c r="F624" s="73" t="s">
        <v>4</v>
      </c>
      <c r="G624" s="73" t="s">
        <v>170</v>
      </c>
      <c r="H624" s="73" t="s">
        <v>172</v>
      </c>
      <c r="I624" s="81" t="s">
        <v>4</v>
      </c>
      <c r="J624" s="73" t="s">
        <v>170</v>
      </c>
      <c r="K624" s="73" t="s">
        <v>172</v>
      </c>
    </row>
    <row r="625" spans="1:37" ht="12" customHeight="1" x14ac:dyDescent="0.2">
      <c r="B625" s="27"/>
      <c r="C625" s="68"/>
      <c r="D625" s="68"/>
      <c r="E625" s="28"/>
      <c r="F625" s="29"/>
      <c r="G625" s="29"/>
      <c r="H625" s="29"/>
      <c r="I625" s="83">
        <f>F$314</f>
        <v>844</v>
      </c>
      <c r="J625" s="2">
        <f>G$314</f>
        <v>735</v>
      </c>
      <c r="K625" s="2">
        <f>H$314</f>
        <v>109</v>
      </c>
      <c r="L625" s="69"/>
      <c r="M625" s="69"/>
      <c r="N625" s="69"/>
      <c r="O625" s="69"/>
      <c r="P625" s="69"/>
      <c r="AH625" s="69"/>
      <c r="AI625" s="69"/>
      <c r="AJ625" s="69"/>
      <c r="AK625" s="69"/>
    </row>
    <row r="626" spans="1:37" ht="15" customHeight="1" x14ac:dyDescent="0.2">
      <c r="B626" s="26" t="s">
        <v>457</v>
      </c>
      <c r="C626" s="15"/>
      <c r="D626" s="15"/>
      <c r="F626" s="8">
        <v>86</v>
      </c>
      <c r="G626" s="8">
        <v>68</v>
      </c>
      <c r="H626" s="8">
        <v>18</v>
      </c>
      <c r="I626" s="85">
        <f t="shared" ref="I626:K633" si="98">F626/I$625*100</f>
        <v>10.189573459715639</v>
      </c>
      <c r="J626" s="4">
        <f t="shared" si="98"/>
        <v>9.2517006802721085</v>
      </c>
      <c r="K626" s="4">
        <f t="shared" si="98"/>
        <v>16.513761467889911</v>
      </c>
      <c r="L626" s="10"/>
      <c r="M626" s="10"/>
      <c r="N626" s="10"/>
      <c r="O626" s="10"/>
      <c r="P626" s="10"/>
      <c r="AH626" s="10"/>
      <c r="AI626" s="10"/>
      <c r="AJ626" s="10"/>
      <c r="AK626" s="10"/>
    </row>
    <row r="627" spans="1:37" ht="15" customHeight="1" x14ac:dyDescent="0.2">
      <c r="B627" s="26" t="s">
        <v>458</v>
      </c>
      <c r="C627" s="15"/>
      <c r="D627" s="15"/>
      <c r="F627" s="8">
        <v>226</v>
      </c>
      <c r="G627" s="8">
        <v>205</v>
      </c>
      <c r="H627" s="8">
        <v>21</v>
      </c>
      <c r="I627" s="85">
        <f t="shared" si="98"/>
        <v>26.777251184834121</v>
      </c>
      <c r="J627" s="4">
        <f t="shared" si="98"/>
        <v>27.89115646258503</v>
      </c>
      <c r="K627" s="4">
        <f t="shared" si="98"/>
        <v>19.26605504587156</v>
      </c>
      <c r="L627" s="10"/>
      <c r="M627" s="10"/>
      <c r="N627" s="10"/>
      <c r="O627" s="10"/>
      <c r="P627" s="10"/>
      <c r="AH627" s="10"/>
      <c r="AI627" s="10"/>
      <c r="AJ627" s="10"/>
      <c r="AK627" s="10"/>
    </row>
    <row r="628" spans="1:37" ht="15" customHeight="1" x14ac:dyDescent="0.2">
      <c r="B628" s="26" t="s">
        <v>459</v>
      </c>
      <c r="C628" s="15"/>
      <c r="D628" s="15"/>
      <c r="F628" s="8">
        <v>165</v>
      </c>
      <c r="G628" s="8">
        <v>137</v>
      </c>
      <c r="H628" s="8">
        <v>28</v>
      </c>
      <c r="I628" s="85">
        <f t="shared" si="98"/>
        <v>19.549763033175356</v>
      </c>
      <c r="J628" s="4">
        <f t="shared" si="98"/>
        <v>18.639455782312925</v>
      </c>
      <c r="K628" s="4">
        <f t="shared" si="98"/>
        <v>25.688073394495415</v>
      </c>
      <c r="L628" s="10"/>
      <c r="M628" s="10"/>
      <c r="N628" s="10"/>
      <c r="O628" s="10"/>
      <c r="P628" s="10"/>
      <c r="AH628" s="10"/>
      <c r="AI628" s="10"/>
      <c r="AJ628" s="10"/>
      <c r="AK628" s="10"/>
    </row>
    <row r="629" spans="1:37" ht="15" customHeight="1" x14ac:dyDescent="0.2">
      <c r="B629" s="26" t="s">
        <v>465</v>
      </c>
      <c r="C629" s="15"/>
      <c r="D629" s="15"/>
      <c r="F629" s="8">
        <v>115</v>
      </c>
      <c r="G629" s="8">
        <v>97</v>
      </c>
      <c r="H629" s="8">
        <v>18</v>
      </c>
      <c r="I629" s="85">
        <f t="shared" si="98"/>
        <v>13.625592417061611</v>
      </c>
      <c r="J629" s="4">
        <f t="shared" si="98"/>
        <v>13.197278911564625</v>
      </c>
      <c r="K629" s="4">
        <f t="shared" si="98"/>
        <v>16.513761467889911</v>
      </c>
      <c r="L629" s="10"/>
      <c r="M629" s="10"/>
      <c r="N629" s="10"/>
      <c r="O629" s="10"/>
      <c r="P629" s="10"/>
      <c r="AH629" s="10"/>
      <c r="AI629" s="10"/>
      <c r="AJ629" s="10"/>
      <c r="AK629" s="10"/>
    </row>
    <row r="630" spans="1:37" ht="15" customHeight="1" x14ac:dyDescent="0.2">
      <c r="B630" s="26" t="s">
        <v>466</v>
      </c>
      <c r="C630" s="15"/>
      <c r="D630" s="15"/>
      <c r="F630" s="8">
        <v>26</v>
      </c>
      <c r="G630" s="8">
        <v>25</v>
      </c>
      <c r="H630" s="8">
        <v>1</v>
      </c>
      <c r="I630" s="85">
        <f t="shared" si="98"/>
        <v>3.080568720379147</v>
      </c>
      <c r="J630" s="4">
        <f t="shared" si="98"/>
        <v>3.4013605442176873</v>
      </c>
      <c r="K630" s="4">
        <f t="shared" si="98"/>
        <v>0.91743119266055051</v>
      </c>
      <c r="L630" s="10"/>
      <c r="M630" s="10"/>
      <c r="N630" s="10"/>
      <c r="O630" s="10"/>
      <c r="P630" s="10"/>
      <c r="AH630" s="10"/>
      <c r="AI630" s="10"/>
      <c r="AJ630" s="10"/>
      <c r="AK630" s="10"/>
    </row>
    <row r="631" spans="1:37" ht="15" customHeight="1" x14ac:dyDescent="0.2">
      <c r="B631" s="26" t="s">
        <v>467</v>
      </c>
      <c r="C631" s="15"/>
      <c r="D631" s="15"/>
      <c r="F631" s="8">
        <v>15</v>
      </c>
      <c r="G631" s="8">
        <v>13</v>
      </c>
      <c r="H631" s="8">
        <v>2</v>
      </c>
      <c r="I631" s="85">
        <f t="shared" si="98"/>
        <v>1.7772511848341233</v>
      </c>
      <c r="J631" s="4">
        <f t="shared" si="98"/>
        <v>1.7687074829931975</v>
      </c>
      <c r="K631" s="4">
        <f t="shared" si="98"/>
        <v>1.834862385321101</v>
      </c>
      <c r="L631" s="10"/>
      <c r="M631" s="10"/>
      <c r="N631" s="10"/>
      <c r="O631" s="10"/>
      <c r="P631" s="10"/>
      <c r="AH631" s="10"/>
      <c r="AI631" s="10"/>
      <c r="AJ631" s="10"/>
      <c r="AK631" s="10"/>
    </row>
    <row r="632" spans="1:37" ht="15" customHeight="1" x14ac:dyDescent="0.2">
      <c r="B632" s="26" t="s">
        <v>492</v>
      </c>
      <c r="C632" s="15"/>
      <c r="D632" s="15"/>
      <c r="F632" s="8">
        <v>7</v>
      </c>
      <c r="G632" s="8">
        <v>6</v>
      </c>
      <c r="H632" s="8">
        <v>1</v>
      </c>
      <c r="I632" s="85">
        <f t="shared" si="98"/>
        <v>0.82938388625592419</v>
      </c>
      <c r="J632" s="4">
        <f t="shared" si="98"/>
        <v>0.81632653061224492</v>
      </c>
      <c r="K632" s="4">
        <f t="shared" si="98"/>
        <v>0.91743119266055051</v>
      </c>
      <c r="L632" s="10"/>
      <c r="M632" s="10"/>
      <c r="N632" s="10"/>
      <c r="O632" s="10"/>
      <c r="P632" s="10"/>
      <c r="AH632" s="10"/>
      <c r="AI632" s="10"/>
      <c r="AJ632" s="10"/>
      <c r="AK632" s="10"/>
    </row>
    <row r="633" spans="1:37" ht="15" customHeight="1" x14ac:dyDescent="0.2">
      <c r="B633" s="27" t="s">
        <v>128</v>
      </c>
      <c r="C633" s="68"/>
      <c r="D633" s="68"/>
      <c r="E633" s="28"/>
      <c r="F633" s="9">
        <v>204</v>
      </c>
      <c r="G633" s="9">
        <v>184</v>
      </c>
      <c r="H633" s="9">
        <v>20</v>
      </c>
      <c r="I633" s="87">
        <f t="shared" si="98"/>
        <v>24.170616113744074</v>
      </c>
      <c r="J633" s="5">
        <f t="shared" si="98"/>
        <v>25.03401360544218</v>
      </c>
      <c r="K633" s="5">
        <f t="shared" si="98"/>
        <v>18.348623853211009</v>
      </c>
      <c r="L633" s="16"/>
      <c r="M633" s="16"/>
      <c r="N633" s="16"/>
      <c r="O633" s="16"/>
      <c r="P633" s="16"/>
      <c r="AH633" s="16"/>
      <c r="AI633" s="16"/>
      <c r="AJ633" s="16"/>
      <c r="AK633" s="16"/>
    </row>
    <row r="634" spans="1:37" ht="15" customHeight="1" x14ac:dyDescent="0.2">
      <c r="B634" s="30" t="s">
        <v>1</v>
      </c>
      <c r="C634" s="59"/>
      <c r="D634" s="59"/>
      <c r="E634" s="21"/>
      <c r="F634" s="31">
        <f>SUM(F626:F633)</f>
        <v>844</v>
      </c>
      <c r="G634" s="31">
        <f>SUM(G626:G633)</f>
        <v>735</v>
      </c>
      <c r="H634" s="31">
        <f>SUM(H626:H633)</f>
        <v>109</v>
      </c>
      <c r="I634" s="86">
        <f>IF(SUM(I626:I633)&gt;100,"－",SUM(I626:I633))</f>
        <v>100</v>
      </c>
      <c r="J634" s="6">
        <f>IF(SUM(J626:J633)&gt;100,"－",SUM(J626:J633))</f>
        <v>99.999999999999986</v>
      </c>
      <c r="K634" s="6">
        <f>IF(SUM(K626:K633)&gt;100,"－",SUM(K626:K633))</f>
        <v>100</v>
      </c>
      <c r="L634" s="16"/>
      <c r="M634" s="16"/>
      <c r="N634" s="16"/>
      <c r="O634" s="16"/>
      <c r="P634" s="16"/>
      <c r="AH634" s="16"/>
      <c r="AI634" s="16"/>
      <c r="AJ634" s="16"/>
      <c r="AK634" s="16"/>
    </row>
    <row r="635" spans="1:37" ht="15" customHeight="1" x14ac:dyDescent="0.2">
      <c r="B635" s="30" t="s">
        <v>493</v>
      </c>
      <c r="C635" s="59"/>
      <c r="D635" s="59"/>
      <c r="E635" s="22"/>
      <c r="F635" s="33">
        <v>2.9796874999999998</v>
      </c>
      <c r="G635" s="54">
        <v>2.9945553539019962</v>
      </c>
      <c r="H635" s="54">
        <v>2.8876404494382024</v>
      </c>
      <c r="I635" s="16"/>
      <c r="J635" s="16"/>
      <c r="K635" s="16"/>
      <c r="L635" s="16"/>
      <c r="M635" s="16"/>
      <c r="N635" s="16"/>
      <c r="O635" s="16"/>
      <c r="P635" s="16"/>
      <c r="AH635" s="16"/>
      <c r="AI635" s="16"/>
      <c r="AJ635" s="16"/>
      <c r="AK635" s="16"/>
    </row>
    <row r="636" spans="1:37" ht="15" customHeight="1" x14ac:dyDescent="0.2">
      <c r="B636" s="45"/>
      <c r="C636" s="45"/>
      <c r="D636" s="36"/>
      <c r="E636" s="36"/>
      <c r="F636" s="36"/>
      <c r="G636" s="36"/>
      <c r="H636" s="71"/>
      <c r="I636" s="37"/>
    </row>
    <row r="637" spans="1:37" ht="15" customHeight="1" x14ac:dyDescent="0.2">
      <c r="A637" s="1" t="s">
        <v>737</v>
      </c>
      <c r="B637" s="15"/>
      <c r="C637" s="15"/>
    </row>
    <row r="638" spans="1:37" ht="13.75" customHeight="1" x14ac:dyDescent="0.2">
      <c r="B638" s="47"/>
      <c r="C638" s="25"/>
      <c r="D638" s="25"/>
      <c r="E638" s="25"/>
      <c r="F638" s="60"/>
      <c r="G638" s="63" t="s">
        <v>2</v>
      </c>
      <c r="H638" s="66"/>
      <c r="I638" s="82"/>
      <c r="J638" s="63" t="s">
        <v>3</v>
      </c>
      <c r="K638" s="64"/>
    </row>
    <row r="639" spans="1:37" ht="19" x14ac:dyDescent="0.2">
      <c r="B639" s="58"/>
      <c r="F639" s="73" t="s">
        <v>4</v>
      </c>
      <c r="G639" s="73" t="s">
        <v>170</v>
      </c>
      <c r="H639" s="73" t="s">
        <v>172</v>
      </c>
      <c r="I639" s="81" t="s">
        <v>4</v>
      </c>
      <c r="J639" s="73" t="s">
        <v>170</v>
      </c>
      <c r="K639" s="73" t="s">
        <v>172</v>
      </c>
    </row>
    <row r="640" spans="1:37" ht="12" customHeight="1" x14ac:dyDescent="0.2">
      <c r="B640" s="27"/>
      <c r="C640" s="68"/>
      <c r="D640" s="68"/>
      <c r="E640" s="28"/>
      <c r="F640" s="29"/>
      <c r="G640" s="29"/>
      <c r="H640" s="29"/>
      <c r="I640" s="83">
        <f>F$314</f>
        <v>844</v>
      </c>
      <c r="J640" s="2">
        <f>G$314</f>
        <v>735</v>
      </c>
      <c r="K640" s="2">
        <f>H$314</f>
        <v>109</v>
      </c>
      <c r="L640" s="69"/>
      <c r="M640" s="69"/>
      <c r="N640" s="69"/>
      <c r="O640" s="69"/>
      <c r="P640" s="69"/>
      <c r="AH640" s="69"/>
      <c r="AI640" s="69"/>
      <c r="AJ640" s="69"/>
      <c r="AK640" s="69"/>
    </row>
    <row r="641" spans="1:37" ht="15" customHeight="1" x14ac:dyDescent="0.2">
      <c r="B641" s="26" t="s">
        <v>494</v>
      </c>
      <c r="C641" s="15"/>
      <c r="D641" s="15"/>
      <c r="F641" s="8">
        <v>206</v>
      </c>
      <c r="G641" s="8">
        <v>185</v>
      </c>
      <c r="H641" s="8">
        <v>21</v>
      </c>
      <c r="I641" s="85">
        <f t="shared" ref="I641:K645" si="99">F641/I$640*100</f>
        <v>24.407582938388625</v>
      </c>
      <c r="J641" s="4">
        <f t="shared" si="99"/>
        <v>25.170068027210885</v>
      </c>
      <c r="K641" s="4">
        <f t="shared" si="99"/>
        <v>19.26605504587156</v>
      </c>
      <c r="L641" s="10"/>
      <c r="M641" s="10"/>
      <c r="N641" s="10"/>
      <c r="O641" s="10"/>
      <c r="P641" s="10"/>
      <c r="AH641" s="10"/>
      <c r="AI641" s="10"/>
      <c r="AJ641" s="10"/>
      <c r="AK641" s="10"/>
    </row>
    <row r="642" spans="1:37" ht="15" customHeight="1" x14ac:dyDescent="0.2">
      <c r="B642" s="26" t="s">
        <v>169</v>
      </c>
      <c r="C642" s="15"/>
      <c r="D642" s="15"/>
      <c r="F642" s="8">
        <v>85</v>
      </c>
      <c r="G642" s="8">
        <v>69</v>
      </c>
      <c r="H642" s="8">
        <v>16</v>
      </c>
      <c r="I642" s="85">
        <f t="shared" si="99"/>
        <v>10.071090047393366</v>
      </c>
      <c r="J642" s="4">
        <f t="shared" si="99"/>
        <v>9.387755102040817</v>
      </c>
      <c r="K642" s="4">
        <f t="shared" si="99"/>
        <v>14.678899082568808</v>
      </c>
      <c r="L642" s="10"/>
      <c r="M642" s="10"/>
      <c r="N642" s="10"/>
      <c r="O642" s="10"/>
      <c r="P642" s="10"/>
      <c r="AH642" s="10"/>
      <c r="AI642" s="10"/>
      <c r="AJ642" s="10"/>
      <c r="AK642" s="10"/>
    </row>
    <row r="643" spans="1:37" ht="15" customHeight="1" x14ac:dyDescent="0.2">
      <c r="B643" s="26" t="s">
        <v>148</v>
      </c>
      <c r="C643" s="15"/>
      <c r="D643" s="15"/>
      <c r="F643" s="8">
        <v>18</v>
      </c>
      <c r="G643" s="8">
        <v>18</v>
      </c>
      <c r="H643" s="8">
        <v>0</v>
      </c>
      <c r="I643" s="85">
        <f t="shared" si="99"/>
        <v>2.1327014218009479</v>
      </c>
      <c r="J643" s="4">
        <f t="shared" si="99"/>
        <v>2.4489795918367347</v>
      </c>
      <c r="K643" s="4">
        <f t="shared" si="99"/>
        <v>0</v>
      </c>
      <c r="L643" s="10"/>
      <c r="M643" s="10"/>
      <c r="N643" s="10"/>
      <c r="O643" s="10"/>
      <c r="P643" s="10"/>
      <c r="AH643" s="10"/>
      <c r="AI643" s="10"/>
      <c r="AJ643" s="10"/>
      <c r="AK643" s="10"/>
    </row>
    <row r="644" spans="1:37" ht="15" customHeight="1" x14ac:dyDescent="0.2">
      <c r="B644" s="26" t="s">
        <v>343</v>
      </c>
      <c r="C644" s="15"/>
      <c r="D644" s="15"/>
      <c r="F644" s="8">
        <v>304</v>
      </c>
      <c r="G644" s="8">
        <v>255</v>
      </c>
      <c r="H644" s="8">
        <v>49</v>
      </c>
      <c r="I644" s="85">
        <f t="shared" si="99"/>
        <v>36.018957345971565</v>
      </c>
      <c r="J644" s="4">
        <f t="shared" si="99"/>
        <v>34.693877551020407</v>
      </c>
      <c r="K644" s="4">
        <f t="shared" si="99"/>
        <v>44.954128440366972</v>
      </c>
      <c r="L644" s="10"/>
      <c r="M644" s="10"/>
      <c r="N644" s="10"/>
      <c r="O644" s="10"/>
      <c r="P644" s="10"/>
      <c r="AH644" s="10"/>
      <c r="AI644" s="10"/>
      <c r="AJ644" s="10"/>
      <c r="AK644" s="10"/>
    </row>
    <row r="645" spans="1:37" ht="15" customHeight="1" x14ac:dyDescent="0.2">
      <c r="B645" s="27" t="s">
        <v>128</v>
      </c>
      <c r="C645" s="68"/>
      <c r="D645" s="68"/>
      <c r="E645" s="28"/>
      <c r="F645" s="9">
        <v>231</v>
      </c>
      <c r="G645" s="9">
        <v>208</v>
      </c>
      <c r="H645" s="9">
        <v>23</v>
      </c>
      <c r="I645" s="87">
        <f t="shared" si="99"/>
        <v>27.369668246445499</v>
      </c>
      <c r="J645" s="5">
        <f t="shared" si="99"/>
        <v>28.299319727891159</v>
      </c>
      <c r="K645" s="5">
        <f t="shared" si="99"/>
        <v>21.100917431192663</v>
      </c>
      <c r="L645" s="16"/>
      <c r="M645" s="16"/>
      <c r="N645" s="16"/>
      <c r="O645" s="16"/>
      <c r="P645" s="16"/>
      <c r="AH645" s="16"/>
      <c r="AI645" s="16"/>
      <c r="AJ645" s="16"/>
      <c r="AK645" s="16"/>
    </row>
    <row r="646" spans="1:37" ht="15" customHeight="1" x14ac:dyDescent="0.2">
      <c r="B646" s="30" t="s">
        <v>1</v>
      </c>
      <c r="C646" s="59"/>
      <c r="D646" s="59"/>
      <c r="E646" s="21"/>
      <c r="F646" s="31">
        <f>SUM(F641:F645)</f>
        <v>844</v>
      </c>
      <c r="G646" s="31">
        <f>SUM(G641:G645)</f>
        <v>735</v>
      </c>
      <c r="H646" s="31">
        <f>SUM(H641:H645)</f>
        <v>109</v>
      </c>
      <c r="I646" s="86">
        <f>IF(SUM(I641:I645)&gt;100,"－",SUM(I641:I645))</f>
        <v>100</v>
      </c>
      <c r="J646" s="6">
        <f>IF(SUM(J641:J645)&gt;100,"－",SUM(J641:J645))</f>
        <v>100</v>
      </c>
      <c r="K646" s="6">
        <f>IF(SUM(K641:K645)&gt;100,"－",SUM(K641:K645))</f>
        <v>100</v>
      </c>
      <c r="L646" s="16"/>
      <c r="M646" s="16"/>
      <c r="N646" s="16"/>
      <c r="O646" s="16"/>
      <c r="P646" s="16"/>
      <c r="AH646" s="16"/>
      <c r="AI646" s="16"/>
      <c r="AJ646" s="16"/>
      <c r="AK646" s="16"/>
    </row>
    <row r="647" spans="1:37" ht="15" customHeight="1" x14ac:dyDescent="0.2">
      <c r="B647" s="30" t="s">
        <v>80</v>
      </c>
      <c r="C647" s="59"/>
      <c r="D647" s="59"/>
      <c r="E647" s="22"/>
      <c r="F647" s="33">
        <v>72.776669276858698</v>
      </c>
      <c r="G647" s="54">
        <v>71.671291661075543</v>
      </c>
      <c r="H647" s="54">
        <v>79.55032048055304</v>
      </c>
      <c r="I647" s="16"/>
      <c r="J647" s="16"/>
      <c r="K647" s="16"/>
      <c r="L647" s="16"/>
      <c r="M647" s="16"/>
      <c r="N647" s="16"/>
      <c r="O647" s="16"/>
      <c r="P647" s="16"/>
      <c r="AH647" s="16"/>
      <c r="AI647" s="16"/>
      <c r="AJ647" s="16"/>
      <c r="AK647" s="16"/>
    </row>
    <row r="648" spans="1:37" ht="15" customHeight="1" x14ac:dyDescent="0.2">
      <c r="B648" s="45"/>
      <c r="C648" s="45"/>
      <c r="D648" s="36"/>
      <c r="E648" s="36"/>
      <c r="F648" s="36"/>
      <c r="G648" s="36"/>
      <c r="H648" s="71"/>
      <c r="I648" s="37"/>
    </row>
    <row r="649" spans="1:37" ht="15" customHeight="1" x14ac:dyDescent="0.2">
      <c r="A649" s="1" t="s">
        <v>738</v>
      </c>
      <c r="B649" s="15"/>
      <c r="C649" s="15"/>
    </row>
    <row r="650" spans="1:37" ht="13.75" customHeight="1" x14ac:dyDescent="0.2">
      <c r="B650" s="47"/>
      <c r="C650" s="25"/>
      <c r="D650" s="25"/>
      <c r="E650" s="25"/>
      <c r="F650" s="60"/>
      <c r="G650" s="63" t="s">
        <v>2</v>
      </c>
      <c r="H650" s="66"/>
      <c r="I650" s="82"/>
      <c r="J650" s="63" t="s">
        <v>3</v>
      </c>
      <c r="K650" s="64"/>
    </row>
    <row r="651" spans="1:37" ht="19" x14ac:dyDescent="0.2">
      <c r="B651" s="58"/>
      <c r="F651" s="73" t="s">
        <v>4</v>
      </c>
      <c r="G651" s="73" t="s">
        <v>170</v>
      </c>
      <c r="H651" s="73" t="s">
        <v>172</v>
      </c>
      <c r="I651" s="81" t="s">
        <v>4</v>
      </c>
      <c r="J651" s="73" t="s">
        <v>170</v>
      </c>
      <c r="K651" s="73" t="s">
        <v>172</v>
      </c>
    </row>
    <row r="652" spans="1:37" ht="12" customHeight="1" x14ac:dyDescent="0.2">
      <c r="B652" s="27"/>
      <c r="C652" s="68"/>
      <c r="D652" s="68"/>
      <c r="E652" s="28"/>
      <c r="F652" s="29"/>
      <c r="G652" s="29"/>
      <c r="H652" s="29"/>
      <c r="I652" s="83">
        <f>F$314</f>
        <v>844</v>
      </c>
      <c r="J652" s="2">
        <f>G$314</f>
        <v>735</v>
      </c>
      <c r="K652" s="2">
        <f>H$314</f>
        <v>109</v>
      </c>
      <c r="L652" s="69"/>
      <c r="M652" s="69"/>
      <c r="N652" s="69"/>
      <c r="O652" s="69"/>
      <c r="P652" s="69"/>
      <c r="AH652" s="69"/>
      <c r="AI652" s="69"/>
      <c r="AJ652" s="69"/>
      <c r="AK652" s="69"/>
    </row>
    <row r="653" spans="1:37" ht="15" customHeight="1" x14ac:dyDescent="0.2">
      <c r="B653" s="26" t="s">
        <v>152</v>
      </c>
      <c r="C653" s="15"/>
      <c r="D653" s="15"/>
      <c r="F653" s="8">
        <v>2</v>
      </c>
      <c r="G653" s="8">
        <v>2</v>
      </c>
      <c r="H653" s="8">
        <v>0</v>
      </c>
      <c r="I653" s="85">
        <f t="shared" ref="I653:K659" si="100">F653/I$652*100</f>
        <v>0.23696682464454977</v>
      </c>
      <c r="J653" s="4">
        <f t="shared" si="100"/>
        <v>0.27210884353741494</v>
      </c>
      <c r="K653" s="4">
        <f t="shared" si="100"/>
        <v>0</v>
      </c>
      <c r="L653" s="10"/>
      <c r="M653" s="10"/>
      <c r="N653" s="10"/>
      <c r="O653" s="10"/>
      <c r="P653" s="10"/>
      <c r="AH653" s="10"/>
      <c r="AI653" s="10"/>
      <c r="AJ653" s="10"/>
      <c r="AK653" s="10"/>
    </row>
    <row r="654" spans="1:37" ht="15" customHeight="1" x14ac:dyDescent="0.2">
      <c r="B654" s="26" t="s">
        <v>92</v>
      </c>
      <c r="C654" s="15"/>
      <c r="D654" s="15"/>
      <c r="F654" s="8">
        <v>80</v>
      </c>
      <c r="G654" s="8">
        <v>56</v>
      </c>
      <c r="H654" s="8">
        <v>24</v>
      </c>
      <c r="I654" s="85">
        <f t="shared" si="100"/>
        <v>9.4786729857819907</v>
      </c>
      <c r="J654" s="4">
        <f t="shared" si="100"/>
        <v>7.6190476190476195</v>
      </c>
      <c r="K654" s="4">
        <f t="shared" si="100"/>
        <v>22.018348623853214</v>
      </c>
      <c r="L654" s="10"/>
      <c r="M654" s="10"/>
      <c r="N654" s="10"/>
      <c r="O654" s="10"/>
      <c r="P654" s="10"/>
      <c r="AH654" s="10"/>
      <c r="AI654" s="10"/>
      <c r="AJ654" s="10"/>
      <c r="AK654" s="10"/>
    </row>
    <row r="655" spans="1:37" ht="15" customHeight="1" x14ac:dyDescent="0.2">
      <c r="B655" s="26" t="s">
        <v>93</v>
      </c>
      <c r="C655" s="15"/>
      <c r="D655" s="15"/>
      <c r="F655" s="8">
        <v>315</v>
      </c>
      <c r="G655" s="8">
        <v>271</v>
      </c>
      <c r="H655" s="8">
        <v>44</v>
      </c>
      <c r="I655" s="85">
        <f t="shared" si="100"/>
        <v>37.322274881516584</v>
      </c>
      <c r="J655" s="4">
        <f t="shared" si="100"/>
        <v>36.870748299319729</v>
      </c>
      <c r="K655" s="4">
        <f t="shared" si="100"/>
        <v>40.366972477064223</v>
      </c>
      <c r="L655" s="10"/>
      <c r="M655" s="10"/>
      <c r="N655" s="10"/>
      <c r="O655" s="10"/>
      <c r="P655" s="10"/>
      <c r="AH655" s="10"/>
      <c r="AI655" s="10"/>
      <c r="AJ655" s="10"/>
      <c r="AK655" s="10"/>
    </row>
    <row r="656" spans="1:37" ht="15" customHeight="1" x14ac:dyDescent="0.2">
      <c r="B656" s="26" t="s">
        <v>94</v>
      </c>
      <c r="C656" s="15"/>
      <c r="D656" s="15"/>
      <c r="F656" s="8">
        <v>188</v>
      </c>
      <c r="G656" s="8">
        <v>176</v>
      </c>
      <c r="H656" s="8">
        <v>12</v>
      </c>
      <c r="I656" s="85">
        <f t="shared" si="100"/>
        <v>22.274881516587676</v>
      </c>
      <c r="J656" s="4">
        <f t="shared" si="100"/>
        <v>23.945578231292515</v>
      </c>
      <c r="K656" s="4">
        <f t="shared" si="100"/>
        <v>11.009174311926607</v>
      </c>
      <c r="L656" s="10"/>
      <c r="M656" s="10"/>
      <c r="N656" s="10"/>
      <c r="O656" s="10"/>
      <c r="P656" s="10"/>
      <c r="AH656" s="10"/>
      <c r="AI656" s="10"/>
      <c r="AJ656" s="10"/>
      <c r="AK656" s="10"/>
    </row>
    <row r="657" spans="1:37" ht="15" customHeight="1" x14ac:dyDescent="0.2">
      <c r="B657" s="26" t="s">
        <v>95</v>
      </c>
      <c r="C657" s="15"/>
      <c r="D657" s="15"/>
      <c r="F657" s="8">
        <v>49</v>
      </c>
      <c r="G657" s="8">
        <v>41</v>
      </c>
      <c r="H657" s="8">
        <v>8</v>
      </c>
      <c r="I657" s="85">
        <f t="shared" si="100"/>
        <v>5.8056872037914697</v>
      </c>
      <c r="J657" s="4">
        <f t="shared" si="100"/>
        <v>5.5782312925170068</v>
      </c>
      <c r="K657" s="4">
        <f t="shared" si="100"/>
        <v>7.3394495412844041</v>
      </c>
      <c r="L657" s="10"/>
      <c r="M657" s="10"/>
      <c r="N657" s="10"/>
      <c r="O657" s="10"/>
      <c r="P657" s="10"/>
      <c r="AH657" s="10"/>
      <c r="AI657" s="10"/>
      <c r="AJ657" s="10"/>
      <c r="AK657" s="10"/>
    </row>
    <row r="658" spans="1:37" ht="15" customHeight="1" x14ac:dyDescent="0.2">
      <c r="B658" s="26" t="s">
        <v>105</v>
      </c>
      <c r="C658" s="15"/>
      <c r="D658" s="15"/>
      <c r="F658" s="8">
        <v>33</v>
      </c>
      <c r="G658" s="8">
        <v>30</v>
      </c>
      <c r="H658" s="8">
        <v>3</v>
      </c>
      <c r="I658" s="85">
        <f t="shared" si="100"/>
        <v>3.9099526066350712</v>
      </c>
      <c r="J658" s="4">
        <f t="shared" si="100"/>
        <v>4.0816326530612246</v>
      </c>
      <c r="K658" s="4">
        <f t="shared" si="100"/>
        <v>2.7522935779816518</v>
      </c>
      <c r="L658" s="10"/>
      <c r="M658" s="10"/>
      <c r="N658" s="10"/>
      <c r="O658" s="10"/>
      <c r="P658" s="10"/>
      <c r="AH658" s="10"/>
      <c r="AI658" s="10"/>
      <c r="AJ658" s="10"/>
      <c r="AK658" s="10"/>
    </row>
    <row r="659" spans="1:37" ht="15" customHeight="1" x14ac:dyDescent="0.2">
      <c r="B659" s="27" t="s">
        <v>128</v>
      </c>
      <c r="C659" s="68"/>
      <c r="D659" s="68"/>
      <c r="E659" s="28"/>
      <c r="F659" s="9">
        <v>177</v>
      </c>
      <c r="G659" s="9">
        <v>159</v>
      </c>
      <c r="H659" s="9">
        <v>18</v>
      </c>
      <c r="I659" s="87">
        <f t="shared" si="100"/>
        <v>20.971563981042653</v>
      </c>
      <c r="J659" s="5">
        <f t="shared" si="100"/>
        <v>21.632653061224492</v>
      </c>
      <c r="K659" s="5">
        <f t="shared" si="100"/>
        <v>16.513761467889911</v>
      </c>
      <c r="L659" s="16"/>
      <c r="M659" s="16"/>
      <c r="N659" s="16"/>
      <c r="O659" s="16"/>
      <c r="P659" s="16"/>
      <c r="AH659" s="16"/>
      <c r="AI659" s="16"/>
      <c r="AJ659" s="16"/>
      <c r="AK659" s="16"/>
    </row>
    <row r="660" spans="1:37" ht="15" customHeight="1" x14ac:dyDescent="0.2">
      <c r="B660" s="30" t="s">
        <v>1</v>
      </c>
      <c r="C660" s="59"/>
      <c r="D660" s="59"/>
      <c r="E660" s="21"/>
      <c r="F660" s="31">
        <f>SUM(F653:F659)</f>
        <v>844</v>
      </c>
      <c r="G660" s="31">
        <f>SUM(G653:G659)</f>
        <v>735</v>
      </c>
      <c r="H660" s="31">
        <f>SUM(H653:H659)</f>
        <v>109</v>
      </c>
      <c r="I660" s="86">
        <f>IF(SUM(I653:I659)&gt;100,"－",SUM(I653:I659))</f>
        <v>100</v>
      </c>
      <c r="J660" s="6">
        <f>IF(SUM(J653:J659)&gt;100,"－",SUM(J653:J659))</f>
        <v>100</v>
      </c>
      <c r="K660" s="6">
        <f>IF(SUM(K653:K659)&gt;100,"－",SUM(K653:K659))</f>
        <v>100</v>
      </c>
      <c r="L660" s="16"/>
      <c r="M660" s="16"/>
      <c r="N660" s="16"/>
      <c r="O660" s="16"/>
      <c r="P660" s="16"/>
      <c r="AH660" s="16"/>
      <c r="AI660" s="16"/>
      <c r="AJ660" s="16"/>
      <c r="AK660" s="16"/>
    </row>
    <row r="661" spans="1:37" ht="15" customHeight="1" x14ac:dyDescent="0.2">
      <c r="B661" s="30" t="s">
        <v>633</v>
      </c>
      <c r="C661" s="59"/>
      <c r="D661" s="59"/>
      <c r="E661" s="22"/>
      <c r="F661" s="33">
        <v>2.5202398800599699</v>
      </c>
      <c r="G661" s="54">
        <v>2.5798611111111112</v>
      </c>
      <c r="H661" s="54">
        <v>2.1428571428571428</v>
      </c>
      <c r="I661" s="16"/>
      <c r="J661" s="16"/>
      <c r="K661" s="16"/>
      <c r="L661" s="16"/>
      <c r="M661" s="16"/>
      <c r="N661" s="16"/>
      <c r="O661" s="16"/>
      <c r="P661" s="16"/>
      <c r="AH661" s="16"/>
      <c r="AI661" s="16"/>
      <c r="AJ661" s="16"/>
      <c r="AK661" s="16"/>
    </row>
    <row r="662" spans="1:37" ht="15" customHeight="1" x14ac:dyDescent="0.2">
      <c r="B662" s="30" t="s">
        <v>395</v>
      </c>
      <c r="C662" s="59"/>
      <c r="D662" s="59"/>
      <c r="E662" s="22"/>
      <c r="F662" s="33">
        <v>2.5278195488721806</v>
      </c>
      <c r="G662" s="54">
        <v>2.5888501742160277</v>
      </c>
      <c r="H662" s="54">
        <v>2.1428571428571428</v>
      </c>
      <c r="I662" s="16"/>
      <c r="J662" s="16"/>
      <c r="K662" s="16"/>
      <c r="L662" s="16"/>
      <c r="M662" s="16"/>
      <c r="N662" s="16"/>
      <c r="O662" s="16"/>
      <c r="P662" s="16"/>
      <c r="AH662" s="16"/>
      <c r="AI662" s="16"/>
      <c r="AJ662" s="16"/>
      <c r="AK662" s="16"/>
    </row>
    <row r="663" spans="1:37" ht="15" customHeight="1" x14ac:dyDescent="0.2">
      <c r="B663" s="30" t="s">
        <v>97</v>
      </c>
      <c r="C663" s="59"/>
      <c r="D663" s="59"/>
      <c r="E663" s="22"/>
      <c r="F663" s="128">
        <v>19</v>
      </c>
      <c r="G663" s="31">
        <v>19</v>
      </c>
      <c r="H663" s="31">
        <v>5</v>
      </c>
      <c r="I663" s="16"/>
      <c r="J663" s="16"/>
      <c r="K663" s="16"/>
      <c r="L663" s="16"/>
      <c r="M663" s="16"/>
      <c r="N663" s="16"/>
      <c r="O663" s="16"/>
      <c r="P663" s="16"/>
      <c r="AH663" s="16"/>
      <c r="AI663" s="16"/>
      <c r="AJ663" s="16"/>
      <c r="AK663" s="16"/>
    </row>
    <row r="664" spans="1:37" ht="13.15" customHeight="1" x14ac:dyDescent="0.2">
      <c r="B664" s="45"/>
      <c r="C664" s="45"/>
      <c r="D664" s="36"/>
      <c r="E664" s="36"/>
      <c r="F664" s="36"/>
      <c r="G664" s="36"/>
      <c r="H664" s="71"/>
      <c r="I664" s="37"/>
    </row>
    <row r="665" spans="1:37" ht="15" customHeight="1" x14ac:dyDescent="0.2">
      <c r="A665" s="1" t="s">
        <v>739</v>
      </c>
      <c r="B665" s="15"/>
      <c r="C665" s="15"/>
    </row>
    <row r="666" spans="1:37" ht="13.75" customHeight="1" x14ac:dyDescent="0.2">
      <c r="B666" s="47"/>
      <c r="C666" s="25"/>
      <c r="D666" s="25"/>
      <c r="E666" s="25"/>
      <c r="F666" s="60"/>
      <c r="G666" s="63" t="s">
        <v>2</v>
      </c>
      <c r="H666" s="66"/>
      <c r="I666" s="82"/>
      <c r="J666" s="63" t="s">
        <v>3</v>
      </c>
      <c r="K666" s="64"/>
    </row>
    <row r="667" spans="1:37" ht="19" x14ac:dyDescent="0.2">
      <c r="B667" s="58"/>
      <c r="F667" s="73" t="s">
        <v>4</v>
      </c>
      <c r="G667" s="73" t="s">
        <v>170</v>
      </c>
      <c r="H667" s="73" t="s">
        <v>172</v>
      </c>
      <c r="I667" s="81" t="s">
        <v>4</v>
      </c>
      <c r="J667" s="73" t="s">
        <v>170</v>
      </c>
      <c r="K667" s="73" t="s">
        <v>172</v>
      </c>
    </row>
    <row r="668" spans="1:37" ht="12" customHeight="1" x14ac:dyDescent="0.2">
      <c r="B668" s="27"/>
      <c r="C668" s="68"/>
      <c r="D668" s="68"/>
      <c r="E668" s="28"/>
      <c r="F668" s="29"/>
      <c r="G668" s="29"/>
      <c r="H668" s="29"/>
      <c r="I668" s="83">
        <f>F$314</f>
        <v>844</v>
      </c>
      <c r="J668" s="2">
        <f>G$314</f>
        <v>735</v>
      </c>
      <c r="K668" s="2">
        <f>H$314</f>
        <v>109</v>
      </c>
      <c r="L668" s="69"/>
      <c r="M668" s="69"/>
      <c r="N668" s="69"/>
      <c r="O668" s="69"/>
      <c r="P668" s="69"/>
      <c r="AH668" s="69"/>
      <c r="AI668" s="69"/>
      <c r="AJ668" s="69"/>
      <c r="AK668" s="69"/>
    </row>
    <row r="669" spans="1:37" ht="15" customHeight="1" x14ac:dyDescent="0.2">
      <c r="B669" s="26" t="s">
        <v>152</v>
      </c>
      <c r="C669" s="15"/>
      <c r="D669" s="15"/>
      <c r="F669" s="8">
        <v>3</v>
      </c>
      <c r="G669" s="8">
        <v>2</v>
      </c>
      <c r="H669" s="8">
        <v>1</v>
      </c>
      <c r="I669" s="85">
        <f t="shared" ref="I669:K675" si="101">F669/I$668*100</f>
        <v>0.35545023696682465</v>
      </c>
      <c r="J669" s="4">
        <f t="shared" si="101"/>
        <v>0.27210884353741494</v>
      </c>
      <c r="K669" s="4">
        <f t="shared" si="101"/>
        <v>0.91743119266055051</v>
      </c>
      <c r="L669" s="10"/>
      <c r="M669" s="10"/>
      <c r="N669" s="10"/>
      <c r="O669" s="10"/>
      <c r="P669" s="10"/>
      <c r="AH669" s="10"/>
      <c r="AI669" s="10"/>
      <c r="AJ669" s="10"/>
      <c r="AK669" s="10"/>
    </row>
    <row r="670" spans="1:37" ht="15" customHeight="1" x14ac:dyDescent="0.2">
      <c r="B670" s="26" t="s">
        <v>92</v>
      </c>
      <c r="C670" s="15"/>
      <c r="D670" s="15"/>
      <c r="F670" s="8">
        <v>109</v>
      </c>
      <c r="G670" s="8">
        <v>85</v>
      </c>
      <c r="H670" s="8">
        <v>24</v>
      </c>
      <c r="I670" s="85">
        <f t="shared" si="101"/>
        <v>12.914691943127963</v>
      </c>
      <c r="J670" s="4">
        <f t="shared" si="101"/>
        <v>11.564625850340136</v>
      </c>
      <c r="K670" s="4">
        <f t="shared" si="101"/>
        <v>22.018348623853214</v>
      </c>
      <c r="L670" s="10"/>
      <c r="M670" s="10"/>
      <c r="N670" s="10"/>
      <c r="O670" s="10"/>
      <c r="P670" s="10"/>
      <c r="AH670" s="10"/>
      <c r="AI670" s="10"/>
      <c r="AJ670" s="10"/>
      <c r="AK670" s="10"/>
    </row>
    <row r="671" spans="1:37" ht="15" customHeight="1" x14ac:dyDescent="0.2">
      <c r="B671" s="26" t="s">
        <v>93</v>
      </c>
      <c r="C671" s="15"/>
      <c r="D671" s="15"/>
      <c r="F671" s="8">
        <v>369</v>
      </c>
      <c r="G671" s="8">
        <v>319</v>
      </c>
      <c r="H671" s="8">
        <v>50</v>
      </c>
      <c r="I671" s="85">
        <f t="shared" si="101"/>
        <v>43.720379146919427</v>
      </c>
      <c r="J671" s="4">
        <f t="shared" si="101"/>
        <v>43.401360544217688</v>
      </c>
      <c r="K671" s="4">
        <f t="shared" si="101"/>
        <v>45.871559633027523</v>
      </c>
      <c r="L671" s="10"/>
      <c r="M671" s="10"/>
      <c r="N671" s="10"/>
      <c r="O671" s="10"/>
      <c r="P671" s="10"/>
      <c r="AH671" s="10"/>
      <c r="AI671" s="10"/>
      <c r="AJ671" s="10"/>
      <c r="AK671" s="10"/>
    </row>
    <row r="672" spans="1:37" ht="15" customHeight="1" x14ac:dyDescent="0.2">
      <c r="B672" s="26" t="s">
        <v>94</v>
      </c>
      <c r="C672" s="15"/>
      <c r="D672" s="15"/>
      <c r="F672" s="8">
        <v>172</v>
      </c>
      <c r="G672" s="8">
        <v>156</v>
      </c>
      <c r="H672" s="8">
        <v>16</v>
      </c>
      <c r="I672" s="85">
        <f t="shared" si="101"/>
        <v>20.379146919431278</v>
      </c>
      <c r="J672" s="4">
        <f t="shared" si="101"/>
        <v>21.224489795918366</v>
      </c>
      <c r="K672" s="4">
        <f t="shared" si="101"/>
        <v>14.678899082568808</v>
      </c>
      <c r="L672" s="10"/>
      <c r="M672" s="10"/>
      <c r="N672" s="10"/>
      <c r="O672" s="10"/>
      <c r="P672" s="10"/>
      <c r="AH672" s="10"/>
      <c r="AI672" s="10"/>
      <c r="AJ672" s="10"/>
      <c r="AK672" s="10"/>
    </row>
    <row r="673" spans="1:37" ht="15" customHeight="1" x14ac:dyDescent="0.2">
      <c r="B673" s="26" t="s">
        <v>95</v>
      </c>
      <c r="C673" s="15"/>
      <c r="D673" s="15"/>
      <c r="F673" s="8">
        <v>37</v>
      </c>
      <c r="G673" s="8">
        <v>28</v>
      </c>
      <c r="H673" s="8">
        <v>9</v>
      </c>
      <c r="I673" s="85">
        <f t="shared" si="101"/>
        <v>4.3838862559241711</v>
      </c>
      <c r="J673" s="4">
        <f t="shared" si="101"/>
        <v>3.8095238095238098</v>
      </c>
      <c r="K673" s="4">
        <f t="shared" si="101"/>
        <v>8.2568807339449553</v>
      </c>
      <c r="L673" s="10"/>
      <c r="M673" s="10"/>
      <c r="N673" s="10"/>
      <c r="O673" s="10"/>
      <c r="P673" s="10"/>
      <c r="AH673" s="10"/>
      <c r="AI673" s="10"/>
      <c r="AJ673" s="10"/>
      <c r="AK673" s="10"/>
    </row>
    <row r="674" spans="1:37" ht="15" customHeight="1" x14ac:dyDescent="0.2">
      <c r="B674" s="26" t="s">
        <v>105</v>
      </c>
      <c r="C674" s="15"/>
      <c r="D674" s="15"/>
      <c r="F674" s="8">
        <v>23</v>
      </c>
      <c r="G674" s="8">
        <v>22</v>
      </c>
      <c r="H674" s="8">
        <v>1</v>
      </c>
      <c r="I674" s="85">
        <f t="shared" si="101"/>
        <v>2.7251184834123223</v>
      </c>
      <c r="J674" s="4">
        <f t="shared" si="101"/>
        <v>2.9931972789115644</v>
      </c>
      <c r="K674" s="4">
        <f t="shared" si="101"/>
        <v>0.91743119266055051</v>
      </c>
      <c r="L674" s="10"/>
      <c r="M674" s="10"/>
      <c r="N674" s="10"/>
      <c r="O674" s="10"/>
      <c r="P674" s="10"/>
      <c r="AH674" s="10"/>
      <c r="AI674" s="10"/>
      <c r="AJ674" s="10"/>
      <c r="AK674" s="10"/>
    </row>
    <row r="675" spans="1:37" ht="15" customHeight="1" x14ac:dyDescent="0.2">
      <c r="B675" s="27" t="s">
        <v>128</v>
      </c>
      <c r="C675" s="68"/>
      <c r="D675" s="68"/>
      <c r="E675" s="28"/>
      <c r="F675" s="9">
        <v>131</v>
      </c>
      <c r="G675" s="9">
        <v>123</v>
      </c>
      <c r="H675" s="9">
        <v>8</v>
      </c>
      <c r="I675" s="87">
        <f t="shared" si="101"/>
        <v>15.521327014218009</v>
      </c>
      <c r="J675" s="5">
        <f t="shared" si="101"/>
        <v>16.73469387755102</v>
      </c>
      <c r="K675" s="5">
        <f t="shared" si="101"/>
        <v>7.3394495412844041</v>
      </c>
      <c r="L675" s="16"/>
      <c r="M675" s="16"/>
      <c r="N675" s="16"/>
      <c r="O675" s="16"/>
      <c r="P675" s="16"/>
      <c r="AH675" s="16"/>
      <c r="AI675" s="16"/>
      <c r="AJ675" s="16"/>
      <c r="AK675" s="16"/>
    </row>
    <row r="676" spans="1:37" ht="15" customHeight="1" x14ac:dyDescent="0.2">
      <c r="B676" s="30" t="s">
        <v>1</v>
      </c>
      <c r="C676" s="59"/>
      <c r="D676" s="59"/>
      <c r="E676" s="21"/>
      <c r="F676" s="31">
        <f>SUM(F669:F675)</f>
        <v>844</v>
      </c>
      <c r="G676" s="31">
        <f>SUM(G669:G675)</f>
        <v>735</v>
      </c>
      <c r="H676" s="31">
        <f>SUM(H669:H675)</f>
        <v>109</v>
      </c>
      <c r="I676" s="86">
        <f>IF(SUM(I669:I675)&gt;100,"－",SUM(I669:I675))</f>
        <v>99.999999999999972</v>
      </c>
      <c r="J676" s="6">
        <f>IF(SUM(J669:J675)&gt;100,"－",SUM(J669:J675))</f>
        <v>100.00000000000001</v>
      </c>
      <c r="K676" s="6">
        <f>IF(SUM(K669:K675)&gt;100,"－",SUM(K669:K675))</f>
        <v>100</v>
      </c>
      <c r="L676" s="16"/>
      <c r="M676" s="16"/>
      <c r="N676" s="16"/>
      <c r="O676" s="16"/>
      <c r="P676" s="16"/>
      <c r="AH676" s="16"/>
      <c r="AI676" s="16"/>
      <c r="AJ676" s="16"/>
      <c r="AK676" s="16"/>
    </row>
    <row r="677" spans="1:37" ht="15" customHeight="1" x14ac:dyDescent="0.2">
      <c r="B677" s="30" t="s">
        <v>633</v>
      </c>
      <c r="C677" s="59"/>
      <c r="D677" s="59"/>
      <c r="E677" s="22"/>
      <c r="F677" s="33">
        <v>2.329593267882188</v>
      </c>
      <c r="G677" s="54">
        <v>2.3660130718954249</v>
      </c>
      <c r="H677" s="54">
        <v>2.108910891089109</v>
      </c>
      <c r="I677" s="16"/>
      <c r="J677" s="16"/>
      <c r="K677" s="16"/>
      <c r="L677" s="16"/>
      <c r="M677" s="16"/>
      <c r="N677" s="16"/>
      <c r="O677" s="16"/>
      <c r="P677" s="16"/>
      <c r="AH677" s="16"/>
      <c r="AI677" s="16"/>
      <c r="AJ677" s="16"/>
      <c r="AK677" s="16"/>
    </row>
    <row r="678" spans="1:37" ht="15" customHeight="1" x14ac:dyDescent="0.2">
      <c r="B678" s="30" t="s">
        <v>395</v>
      </c>
      <c r="C678" s="59"/>
      <c r="D678" s="59"/>
      <c r="E678" s="22"/>
      <c r="F678" s="33">
        <v>2.3394366197183101</v>
      </c>
      <c r="G678" s="54">
        <v>2.3737704918032785</v>
      </c>
      <c r="H678" s="54">
        <v>2.13</v>
      </c>
      <c r="I678" s="16"/>
      <c r="J678" s="16"/>
      <c r="K678" s="16"/>
      <c r="L678" s="16"/>
      <c r="M678" s="16"/>
      <c r="N678" s="16"/>
      <c r="O678" s="16"/>
      <c r="P678" s="16"/>
      <c r="AH678" s="16"/>
      <c r="AI678" s="16"/>
      <c r="AJ678" s="16"/>
      <c r="AK678" s="16"/>
    </row>
    <row r="679" spans="1:37" ht="15" customHeight="1" x14ac:dyDescent="0.2">
      <c r="B679" s="30" t="s">
        <v>97</v>
      </c>
      <c r="C679" s="59"/>
      <c r="D679" s="59"/>
      <c r="E679" s="22"/>
      <c r="F679" s="128">
        <v>19</v>
      </c>
      <c r="G679" s="31">
        <v>19</v>
      </c>
      <c r="H679" s="31">
        <v>5</v>
      </c>
      <c r="I679" s="16"/>
      <c r="J679" s="16"/>
      <c r="K679" s="16"/>
      <c r="L679" s="16"/>
      <c r="M679" s="16"/>
      <c r="N679" s="16"/>
      <c r="O679" s="16"/>
      <c r="P679" s="16"/>
      <c r="AH679" s="16"/>
      <c r="AI679" s="16"/>
      <c r="AJ679" s="16"/>
      <c r="AK679" s="16"/>
    </row>
    <row r="680" spans="1:37" ht="13.15" customHeight="1" x14ac:dyDescent="0.2">
      <c r="B680" s="45"/>
      <c r="C680" s="45"/>
      <c r="D680" s="36"/>
      <c r="E680" s="36"/>
      <c r="F680" s="36"/>
      <c r="G680" s="36"/>
      <c r="H680" s="71"/>
      <c r="I680" s="37"/>
    </row>
    <row r="681" spans="1:37" ht="15" customHeight="1" x14ac:dyDescent="0.2">
      <c r="A681" s="1" t="s">
        <v>740</v>
      </c>
      <c r="B681" s="15"/>
      <c r="C681" s="15"/>
    </row>
    <row r="682" spans="1:37" ht="13.75" customHeight="1" x14ac:dyDescent="0.2">
      <c r="B682" s="47"/>
      <c r="C682" s="25"/>
      <c r="D682" s="25"/>
      <c r="E682" s="25"/>
      <c r="F682" s="60"/>
      <c r="G682" s="63" t="s">
        <v>2</v>
      </c>
      <c r="H682" s="66"/>
      <c r="I682" s="82"/>
      <c r="J682" s="63" t="s">
        <v>3</v>
      </c>
      <c r="K682" s="64"/>
    </row>
    <row r="683" spans="1:37" ht="19" x14ac:dyDescent="0.2">
      <c r="B683" s="58"/>
      <c r="F683" s="73" t="s">
        <v>4</v>
      </c>
      <c r="G683" s="73" t="s">
        <v>170</v>
      </c>
      <c r="H683" s="73" t="s">
        <v>172</v>
      </c>
      <c r="I683" s="81" t="s">
        <v>4</v>
      </c>
      <c r="J683" s="73" t="s">
        <v>170</v>
      </c>
      <c r="K683" s="73" t="s">
        <v>172</v>
      </c>
    </row>
    <row r="684" spans="1:37" ht="12" customHeight="1" x14ac:dyDescent="0.2">
      <c r="B684" s="27"/>
      <c r="C684" s="68"/>
      <c r="D684" s="68"/>
      <c r="E684" s="28"/>
      <c r="F684" s="29"/>
      <c r="G684" s="29"/>
      <c r="H684" s="29"/>
      <c r="I684" s="83">
        <f>F$314</f>
        <v>844</v>
      </c>
      <c r="J684" s="2">
        <f>G$314</f>
        <v>735</v>
      </c>
      <c r="K684" s="2">
        <f>H$314</f>
        <v>109</v>
      </c>
      <c r="L684" s="69"/>
      <c r="M684" s="69"/>
      <c r="N684" s="69"/>
      <c r="O684" s="69"/>
      <c r="P684" s="69"/>
      <c r="AH684" s="69"/>
      <c r="AI684" s="69"/>
      <c r="AJ684" s="69"/>
      <c r="AK684" s="69"/>
    </row>
    <row r="685" spans="1:37" ht="15" customHeight="1" x14ac:dyDescent="0.2">
      <c r="B685" s="26" t="s">
        <v>152</v>
      </c>
      <c r="C685" s="15"/>
      <c r="D685" s="15"/>
      <c r="F685" s="8">
        <v>555</v>
      </c>
      <c r="G685" s="8">
        <v>472</v>
      </c>
      <c r="H685" s="8">
        <v>83</v>
      </c>
      <c r="I685" s="85">
        <f t="shared" ref="I685:K688" si="102">F685/I$684*100</f>
        <v>65.758293838862556</v>
      </c>
      <c r="J685" s="4">
        <f t="shared" si="102"/>
        <v>64.217687074829939</v>
      </c>
      <c r="K685" s="4">
        <f t="shared" si="102"/>
        <v>76.146788990825684</v>
      </c>
      <c r="L685" s="10"/>
      <c r="M685" s="10"/>
      <c r="N685" s="10"/>
      <c r="O685" s="10"/>
      <c r="P685" s="10"/>
      <c r="AH685" s="10"/>
      <c r="AI685" s="10"/>
      <c r="AJ685" s="10"/>
      <c r="AK685" s="10"/>
    </row>
    <row r="686" spans="1:37" ht="15" customHeight="1" x14ac:dyDescent="0.2">
      <c r="B686" s="26" t="s">
        <v>92</v>
      </c>
      <c r="C686" s="15"/>
      <c r="D686" s="15"/>
      <c r="F686" s="8">
        <v>115</v>
      </c>
      <c r="G686" s="8">
        <v>107</v>
      </c>
      <c r="H686" s="8">
        <v>8</v>
      </c>
      <c r="I686" s="85">
        <f t="shared" si="102"/>
        <v>13.625592417061611</v>
      </c>
      <c r="J686" s="4">
        <f t="shared" si="102"/>
        <v>14.557823129251702</v>
      </c>
      <c r="K686" s="4">
        <f t="shared" si="102"/>
        <v>7.3394495412844041</v>
      </c>
      <c r="L686" s="10"/>
      <c r="M686" s="10"/>
      <c r="N686" s="10"/>
      <c r="O686" s="10"/>
      <c r="P686" s="10"/>
      <c r="AH686" s="10"/>
      <c r="AI686" s="10"/>
      <c r="AJ686" s="10"/>
      <c r="AK686" s="10"/>
    </row>
    <row r="687" spans="1:37" ht="15" customHeight="1" x14ac:dyDescent="0.2">
      <c r="B687" s="26" t="s">
        <v>93</v>
      </c>
      <c r="C687" s="15"/>
      <c r="D687" s="15"/>
      <c r="F687" s="8">
        <v>4</v>
      </c>
      <c r="G687" s="8">
        <v>4</v>
      </c>
      <c r="H687" s="8">
        <v>0</v>
      </c>
      <c r="I687" s="85">
        <f t="shared" si="102"/>
        <v>0.47393364928909953</v>
      </c>
      <c r="J687" s="4">
        <f t="shared" si="102"/>
        <v>0.54421768707482987</v>
      </c>
      <c r="K687" s="4">
        <f t="shared" si="102"/>
        <v>0</v>
      </c>
      <c r="L687" s="10"/>
      <c r="M687" s="10"/>
      <c r="N687" s="10"/>
      <c r="O687" s="10"/>
      <c r="P687" s="10"/>
      <c r="AH687" s="10"/>
      <c r="AI687" s="10"/>
      <c r="AJ687" s="10"/>
      <c r="AK687" s="10"/>
    </row>
    <row r="688" spans="1:37" ht="15" customHeight="1" x14ac:dyDescent="0.2">
      <c r="B688" s="27" t="s">
        <v>128</v>
      </c>
      <c r="C688" s="68"/>
      <c r="D688" s="68"/>
      <c r="E688" s="28"/>
      <c r="F688" s="9">
        <v>170</v>
      </c>
      <c r="G688" s="9">
        <v>152</v>
      </c>
      <c r="H688" s="9">
        <v>18</v>
      </c>
      <c r="I688" s="87">
        <f t="shared" si="102"/>
        <v>20.142180094786731</v>
      </c>
      <c r="J688" s="5">
        <f t="shared" si="102"/>
        <v>20.680272108843536</v>
      </c>
      <c r="K688" s="5">
        <f t="shared" si="102"/>
        <v>16.513761467889911</v>
      </c>
      <c r="L688" s="16"/>
      <c r="M688" s="16"/>
      <c r="N688" s="16"/>
      <c r="O688" s="16"/>
      <c r="P688" s="16"/>
      <c r="AH688" s="16"/>
      <c r="AI688" s="16"/>
      <c r="AJ688" s="16"/>
      <c r="AK688" s="16"/>
    </row>
    <row r="689" spans="1:37" ht="15" customHeight="1" x14ac:dyDescent="0.2">
      <c r="B689" s="30" t="s">
        <v>1</v>
      </c>
      <c r="C689" s="59"/>
      <c r="D689" s="59"/>
      <c r="E689" s="21"/>
      <c r="F689" s="31">
        <f>SUM(F685:F688)</f>
        <v>844</v>
      </c>
      <c r="G689" s="31">
        <f>SUM(G685:G688)</f>
        <v>735</v>
      </c>
      <c r="H689" s="31">
        <f>SUM(H685:H688)</f>
        <v>109</v>
      </c>
      <c r="I689" s="86">
        <f>IF(SUM(I685:I688)&gt;100,"－",SUM(I685:I688))</f>
        <v>100</v>
      </c>
      <c r="J689" s="6">
        <f>IF(SUM(J685:J688)&gt;100,"－",SUM(J685:J688))</f>
        <v>100.00000000000001</v>
      </c>
      <c r="K689" s="6">
        <f>IF(SUM(K685:K688)&gt;100,"－",SUM(K685:K688))</f>
        <v>100</v>
      </c>
      <c r="L689" s="16"/>
      <c r="M689" s="16"/>
      <c r="N689" s="16"/>
      <c r="O689" s="16"/>
      <c r="P689" s="16"/>
      <c r="AH689" s="16"/>
      <c r="AI689" s="16"/>
      <c r="AJ689" s="16"/>
      <c r="AK689" s="16"/>
    </row>
    <row r="690" spans="1:37" ht="15" customHeight="1" x14ac:dyDescent="0.2">
      <c r="B690" s="30" t="s">
        <v>394</v>
      </c>
      <c r="C690" s="59"/>
      <c r="D690" s="59"/>
      <c r="E690" s="22"/>
      <c r="F690" s="33">
        <v>0.18249258160237389</v>
      </c>
      <c r="G690" s="54">
        <v>0.19725557461406518</v>
      </c>
      <c r="H690" s="54">
        <v>8.7912087912087919E-2</v>
      </c>
      <c r="I690" s="16"/>
      <c r="J690" s="16"/>
      <c r="K690" s="16"/>
      <c r="L690" s="16"/>
      <c r="M690" s="16"/>
      <c r="N690" s="16"/>
      <c r="O690" s="16"/>
      <c r="P690" s="16"/>
      <c r="AH690" s="16"/>
      <c r="AI690" s="16"/>
      <c r="AJ690" s="16"/>
      <c r="AK690" s="16"/>
    </row>
    <row r="691" spans="1:37" ht="15" customHeight="1" x14ac:dyDescent="0.2">
      <c r="B691" s="30" t="s">
        <v>395</v>
      </c>
      <c r="C691" s="59"/>
      <c r="D691" s="59"/>
      <c r="E691" s="22"/>
      <c r="F691" s="33">
        <v>1.0336134453781514</v>
      </c>
      <c r="G691" s="54">
        <v>1.0360360360360361</v>
      </c>
      <c r="H691" s="54">
        <v>1</v>
      </c>
      <c r="I691" s="16"/>
      <c r="J691" s="16"/>
      <c r="K691" s="16"/>
      <c r="L691" s="16"/>
      <c r="M691" s="16"/>
      <c r="N691" s="16"/>
      <c r="O691" s="16"/>
      <c r="P691" s="16"/>
      <c r="AH691" s="16"/>
      <c r="AI691" s="16"/>
      <c r="AJ691" s="16"/>
      <c r="AK691" s="16"/>
    </row>
    <row r="692" spans="1:37" ht="15" customHeight="1" x14ac:dyDescent="0.2">
      <c r="B692" s="30" t="s">
        <v>97</v>
      </c>
      <c r="C692" s="59"/>
      <c r="D692" s="59"/>
      <c r="E692" s="22"/>
      <c r="F692" s="128">
        <v>2</v>
      </c>
      <c r="G692" s="31">
        <v>2</v>
      </c>
      <c r="H692" s="31">
        <v>1</v>
      </c>
      <c r="I692" s="16"/>
      <c r="J692" s="16"/>
      <c r="K692" s="16"/>
      <c r="L692" s="16"/>
      <c r="M692" s="16"/>
      <c r="N692" s="16"/>
      <c r="O692" s="16"/>
      <c r="P692" s="16"/>
      <c r="AH692" s="16"/>
      <c r="AI692" s="16"/>
      <c r="AJ692" s="16"/>
      <c r="AK692" s="16"/>
    </row>
    <row r="693" spans="1:37" ht="13.15" customHeight="1" x14ac:dyDescent="0.2">
      <c r="B693" s="45"/>
      <c r="C693" s="45"/>
      <c r="D693" s="36"/>
      <c r="E693" s="36"/>
      <c r="F693" s="171"/>
      <c r="G693" s="171"/>
      <c r="H693" s="171"/>
      <c r="I693" s="37"/>
    </row>
    <row r="694" spans="1:37" ht="15" customHeight="1" x14ac:dyDescent="0.2">
      <c r="A694" s="1" t="s">
        <v>741</v>
      </c>
      <c r="B694" s="15"/>
      <c r="C694" s="15"/>
    </row>
    <row r="695" spans="1:37" ht="13.75" customHeight="1" x14ac:dyDescent="0.2">
      <c r="B695" s="47"/>
      <c r="C695" s="25"/>
      <c r="D695" s="25"/>
      <c r="E695" s="25"/>
      <c r="F695" s="60"/>
      <c r="G695" s="63" t="s">
        <v>2</v>
      </c>
      <c r="H695" s="66"/>
      <c r="I695" s="82"/>
      <c r="J695" s="63" t="s">
        <v>3</v>
      </c>
      <c r="K695" s="64"/>
    </row>
    <row r="696" spans="1:37" ht="19" x14ac:dyDescent="0.2">
      <c r="B696" s="58"/>
      <c r="F696" s="73" t="s">
        <v>4</v>
      </c>
      <c r="G696" s="73" t="s">
        <v>170</v>
      </c>
      <c r="H696" s="73" t="s">
        <v>172</v>
      </c>
      <c r="I696" s="81" t="s">
        <v>4</v>
      </c>
      <c r="J696" s="73" t="s">
        <v>170</v>
      </c>
      <c r="K696" s="73" t="s">
        <v>172</v>
      </c>
    </row>
    <row r="697" spans="1:37" ht="12" customHeight="1" x14ac:dyDescent="0.2">
      <c r="B697" s="27"/>
      <c r="C697" s="68"/>
      <c r="D697" s="68"/>
      <c r="E697" s="28"/>
      <c r="F697" s="29"/>
      <c r="G697" s="29"/>
      <c r="H697" s="29"/>
      <c r="I697" s="83">
        <f>F$314</f>
        <v>844</v>
      </c>
      <c r="J697" s="2">
        <f>G$314</f>
        <v>735</v>
      </c>
      <c r="K697" s="2">
        <f>H$314</f>
        <v>109</v>
      </c>
      <c r="L697" s="69"/>
      <c r="M697" s="69"/>
      <c r="N697" s="69"/>
      <c r="O697" s="69"/>
      <c r="P697" s="69"/>
      <c r="AH697" s="69"/>
      <c r="AI697" s="69"/>
      <c r="AJ697" s="69"/>
      <c r="AK697" s="69"/>
    </row>
    <row r="698" spans="1:37" ht="15" customHeight="1" x14ac:dyDescent="0.2">
      <c r="B698" s="26" t="s">
        <v>396</v>
      </c>
      <c r="C698" s="15"/>
      <c r="D698" s="15"/>
      <c r="F698" s="8">
        <v>9</v>
      </c>
      <c r="G698" s="8">
        <v>8</v>
      </c>
      <c r="H698" s="8">
        <v>1</v>
      </c>
      <c r="I698" s="85">
        <f t="shared" ref="I698:K704" si="103">F698/I$697*100</f>
        <v>1.066350710900474</v>
      </c>
      <c r="J698" s="4">
        <f t="shared" si="103"/>
        <v>1.0884353741496597</v>
      </c>
      <c r="K698" s="4">
        <f t="shared" si="103"/>
        <v>0.91743119266055051</v>
      </c>
      <c r="L698" s="10"/>
      <c r="M698" s="69"/>
      <c r="N698" s="69"/>
      <c r="O698" s="69"/>
      <c r="P698" s="69"/>
      <c r="AH698" s="69"/>
      <c r="AI698" s="69"/>
      <c r="AJ698" s="69"/>
      <c r="AK698" s="69"/>
    </row>
    <row r="699" spans="1:37" ht="15" customHeight="1" x14ac:dyDescent="0.2">
      <c r="B699" s="26" t="s">
        <v>319</v>
      </c>
      <c r="C699" s="15"/>
      <c r="D699" s="15"/>
      <c r="F699" s="8">
        <v>44</v>
      </c>
      <c r="G699" s="8">
        <v>35</v>
      </c>
      <c r="H699" s="8">
        <v>9</v>
      </c>
      <c r="I699" s="85">
        <f t="shared" si="103"/>
        <v>5.2132701421800949</v>
      </c>
      <c r="J699" s="4">
        <f t="shared" si="103"/>
        <v>4.7619047619047619</v>
      </c>
      <c r="K699" s="4">
        <f t="shared" si="103"/>
        <v>8.2568807339449553</v>
      </c>
      <c r="L699" s="10"/>
      <c r="M699" s="69"/>
      <c r="N699" s="69"/>
      <c r="O699" s="69"/>
      <c r="P699" s="69"/>
      <c r="AH699" s="69"/>
      <c r="AI699" s="69"/>
      <c r="AJ699" s="69"/>
      <c r="AK699" s="69"/>
    </row>
    <row r="700" spans="1:37" ht="15" customHeight="1" x14ac:dyDescent="0.2">
      <c r="B700" s="26" t="s">
        <v>320</v>
      </c>
      <c r="C700" s="15"/>
      <c r="D700" s="15"/>
      <c r="F700" s="8">
        <v>455</v>
      </c>
      <c r="G700" s="8">
        <v>384</v>
      </c>
      <c r="H700" s="8">
        <v>71</v>
      </c>
      <c r="I700" s="85">
        <f t="shared" si="103"/>
        <v>53.909952606635073</v>
      </c>
      <c r="J700" s="4">
        <f t="shared" si="103"/>
        <v>52.244897959183675</v>
      </c>
      <c r="K700" s="4">
        <f t="shared" si="103"/>
        <v>65.137614678899084</v>
      </c>
      <c r="L700" s="10"/>
      <c r="M700" s="69"/>
      <c r="N700" s="69"/>
      <c r="O700" s="69"/>
      <c r="P700" s="69"/>
      <c r="AH700" s="69"/>
      <c r="AI700" s="69"/>
      <c r="AJ700" s="69"/>
      <c r="AK700" s="69"/>
    </row>
    <row r="701" spans="1:37" ht="15" customHeight="1" x14ac:dyDescent="0.2">
      <c r="B701" s="26" t="s">
        <v>333</v>
      </c>
      <c r="C701" s="15"/>
      <c r="D701" s="15"/>
      <c r="F701" s="8">
        <v>63</v>
      </c>
      <c r="G701" s="8">
        <v>55</v>
      </c>
      <c r="H701" s="8">
        <v>8</v>
      </c>
      <c r="I701" s="85">
        <f t="shared" si="103"/>
        <v>7.4644549763033172</v>
      </c>
      <c r="J701" s="4">
        <f t="shared" si="103"/>
        <v>7.4829931972789119</v>
      </c>
      <c r="K701" s="4">
        <f t="shared" si="103"/>
        <v>7.3394495412844041</v>
      </c>
      <c r="L701" s="10"/>
      <c r="M701" s="69"/>
      <c r="N701" s="69"/>
      <c r="O701" s="69"/>
      <c r="P701" s="69"/>
      <c r="AH701" s="69"/>
      <c r="AI701" s="69"/>
      <c r="AJ701" s="69"/>
      <c r="AK701" s="69"/>
    </row>
    <row r="702" spans="1:37" ht="15" customHeight="1" x14ac:dyDescent="0.2">
      <c r="B702" s="26" t="s">
        <v>334</v>
      </c>
      <c r="C702" s="15"/>
      <c r="D702" s="15"/>
      <c r="F702" s="8">
        <v>27</v>
      </c>
      <c r="G702" s="8">
        <v>25</v>
      </c>
      <c r="H702" s="8">
        <v>2</v>
      </c>
      <c r="I702" s="85">
        <f t="shared" si="103"/>
        <v>3.1990521327014214</v>
      </c>
      <c r="J702" s="4">
        <f t="shared" si="103"/>
        <v>3.4013605442176873</v>
      </c>
      <c r="K702" s="4">
        <f t="shared" si="103"/>
        <v>1.834862385321101</v>
      </c>
      <c r="L702" s="10"/>
      <c r="M702" s="69"/>
      <c r="N702" s="69"/>
      <c r="O702" s="69"/>
      <c r="P702" s="69"/>
      <c r="AH702" s="69"/>
      <c r="AI702" s="69"/>
      <c r="AJ702" s="69"/>
      <c r="AK702" s="69"/>
    </row>
    <row r="703" spans="1:37" ht="15" customHeight="1" x14ac:dyDescent="0.2">
      <c r="B703" s="26" t="s">
        <v>335</v>
      </c>
      <c r="C703" s="15"/>
      <c r="D703" s="15"/>
      <c r="F703" s="8">
        <v>113</v>
      </c>
      <c r="G703" s="8">
        <v>106</v>
      </c>
      <c r="H703" s="8">
        <v>7</v>
      </c>
      <c r="I703" s="85">
        <f t="shared" si="103"/>
        <v>13.388625592417061</v>
      </c>
      <c r="J703" s="4">
        <f t="shared" si="103"/>
        <v>14.421768707482993</v>
      </c>
      <c r="K703" s="4">
        <f t="shared" si="103"/>
        <v>6.4220183486238538</v>
      </c>
      <c r="L703" s="10"/>
      <c r="M703" s="69"/>
      <c r="N703" s="69"/>
      <c r="O703" s="69"/>
      <c r="P703" s="69"/>
      <c r="AH703" s="69"/>
      <c r="AI703" s="69"/>
      <c r="AJ703" s="69"/>
      <c r="AK703" s="69"/>
    </row>
    <row r="704" spans="1:37" ht="15" customHeight="1" x14ac:dyDescent="0.2">
      <c r="B704" s="26" t="s">
        <v>128</v>
      </c>
      <c r="C704" s="15"/>
      <c r="D704" s="68"/>
      <c r="E704" s="28"/>
      <c r="F704" s="9">
        <v>133</v>
      </c>
      <c r="G704" s="9">
        <v>122</v>
      </c>
      <c r="H704" s="9">
        <v>11</v>
      </c>
      <c r="I704" s="87">
        <f t="shared" si="103"/>
        <v>15.758293838862558</v>
      </c>
      <c r="J704" s="5">
        <f t="shared" si="103"/>
        <v>16.598639455782312</v>
      </c>
      <c r="K704" s="5">
        <f t="shared" si="103"/>
        <v>10.091743119266056</v>
      </c>
      <c r="L704" s="16"/>
      <c r="M704" s="69"/>
      <c r="N704" s="69"/>
      <c r="O704" s="69"/>
      <c r="P704" s="69"/>
      <c r="AH704" s="69"/>
      <c r="AI704" s="69"/>
      <c r="AJ704" s="69"/>
      <c r="AK704" s="69"/>
    </row>
    <row r="705" spans="1:37" ht="15" customHeight="1" x14ac:dyDescent="0.2">
      <c r="B705" s="30" t="s">
        <v>1</v>
      </c>
      <c r="C705" s="59"/>
      <c r="D705" s="59"/>
      <c r="E705" s="21"/>
      <c r="F705" s="31">
        <f>SUM(F698:F704)</f>
        <v>844</v>
      </c>
      <c r="G705" s="31">
        <f>SUM(G698:G704)</f>
        <v>735</v>
      </c>
      <c r="H705" s="31">
        <f>SUM(H698:H704)</f>
        <v>109</v>
      </c>
      <c r="I705" s="86">
        <f>IF(SUM(I698:I704)&gt;100,"－",SUM(I698:I704))</f>
        <v>100</v>
      </c>
      <c r="J705" s="6">
        <f>IF(SUM(J698:J704)&gt;100,"－",SUM(J698:J704))</f>
        <v>100</v>
      </c>
      <c r="K705" s="6">
        <f>IF(SUM(K698:K704)&gt;100,"－",SUM(K698:K704))</f>
        <v>100.00000000000001</v>
      </c>
      <c r="L705" s="16"/>
      <c r="M705" s="69"/>
      <c r="N705" s="69"/>
      <c r="O705" s="69"/>
      <c r="P705" s="69"/>
      <c r="AH705" s="69"/>
      <c r="AI705" s="69"/>
      <c r="AJ705" s="69"/>
      <c r="AK705" s="69"/>
    </row>
    <row r="706" spans="1:37" ht="15" customHeight="1" x14ac:dyDescent="0.2">
      <c r="B706" s="30" t="s">
        <v>321</v>
      </c>
      <c r="C706" s="59"/>
      <c r="D706" s="59"/>
      <c r="E706" s="22"/>
      <c r="F706" s="33">
        <v>11.657290201593998</v>
      </c>
      <c r="G706" s="54">
        <v>11.871669385535618</v>
      </c>
      <c r="H706" s="54">
        <v>10.316326530612244</v>
      </c>
      <c r="I706" s="16"/>
      <c r="J706" s="16"/>
      <c r="K706" s="16"/>
      <c r="L706" s="16"/>
      <c r="M706" s="69"/>
      <c r="N706" s="69"/>
      <c r="O706" s="69"/>
      <c r="P706" s="69"/>
      <c r="AH706" s="69"/>
      <c r="AI706" s="69"/>
      <c r="AJ706" s="69"/>
      <c r="AK706" s="69"/>
    </row>
    <row r="707" spans="1:37" ht="13.15" customHeight="1" x14ac:dyDescent="0.2">
      <c r="B707" s="45"/>
      <c r="C707" s="45"/>
      <c r="D707" s="36"/>
      <c r="E707" s="36"/>
      <c r="F707" s="36"/>
      <c r="G707" s="36"/>
      <c r="H707" s="71"/>
      <c r="I707" s="37"/>
      <c r="M707" s="69"/>
      <c r="N707" s="69"/>
      <c r="O707" s="69"/>
      <c r="P707" s="69"/>
      <c r="AH707" s="69"/>
      <c r="AI707" s="69"/>
      <c r="AJ707" s="69"/>
      <c r="AK707" s="69"/>
    </row>
    <row r="708" spans="1:37" ht="15" customHeight="1" x14ac:dyDescent="0.2">
      <c r="A708" s="1" t="s">
        <v>742</v>
      </c>
      <c r="B708" s="15"/>
      <c r="C708" s="15"/>
    </row>
    <row r="709" spans="1:37" ht="13.75" customHeight="1" x14ac:dyDescent="0.2">
      <c r="B709" s="47"/>
      <c r="C709" s="25"/>
      <c r="D709" s="25"/>
      <c r="E709" s="25"/>
      <c r="F709" s="60"/>
      <c r="G709" s="63" t="s">
        <v>2</v>
      </c>
      <c r="H709" s="66"/>
      <c r="I709" s="82"/>
      <c r="J709" s="63" t="s">
        <v>3</v>
      </c>
      <c r="K709" s="64"/>
    </row>
    <row r="710" spans="1:37" ht="19" x14ac:dyDescent="0.2">
      <c r="B710" s="58"/>
      <c r="F710" s="73" t="s">
        <v>4</v>
      </c>
      <c r="G710" s="73" t="s">
        <v>170</v>
      </c>
      <c r="H710" s="73" t="s">
        <v>172</v>
      </c>
      <c r="I710" s="81" t="s">
        <v>4</v>
      </c>
      <c r="J710" s="73" t="s">
        <v>170</v>
      </c>
      <c r="K710" s="73" t="s">
        <v>172</v>
      </c>
    </row>
    <row r="711" spans="1:37" ht="12" customHeight="1" x14ac:dyDescent="0.2">
      <c r="B711" s="27"/>
      <c r="C711" s="68"/>
      <c r="D711" s="68"/>
      <c r="E711" s="28"/>
      <c r="F711" s="29"/>
      <c r="G711" s="29"/>
      <c r="H711" s="29"/>
      <c r="I711" s="83">
        <f>F$314</f>
        <v>844</v>
      </c>
      <c r="J711" s="2">
        <f>G$314</f>
        <v>735</v>
      </c>
      <c r="K711" s="2">
        <f>H$314</f>
        <v>109</v>
      </c>
      <c r="L711" s="69"/>
      <c r="M711" s="69"/>
      <c r="N711" s="69"/>
      <c r="O711" s="69"/>
      <c r="P711" s="69"/>
      <c r="AH711" s="69"/>
      <c r="AI711" s="69"/>
      <c r="AJ711" s="69"/>
      <c r="AK711" s="69"/>
    </row>
    <row r="712" spans="1:37" ht="15" customHeight="1" x14ac:dyDescent="0.2">
      <c r="B712" s="26" t="s">
        <v>336</v>
      </c>
      <c r="C712" s="15"/>
      <c r="D712" s="15"/>
      <c r="F712" s="8">
        <v>147</v>
      </c>
      <c r="G712" s="8">
        <v>138</v>
      </c>
      <c r="H712" s="8">
        <v>9</v>
      </c>
      <c r="I712" s="85">
        <f t="shared" ref="I712:K715" si="104">F712/I$711*100</f>
        <v>17.417061611374407</v>
      </c>
      <c r="J712" s="4">
        <f t="shared" si="104"/>
        <v>18.775510204081634</v>
      </c>
      <c r="K712" s="4">
        <f t="shared" si="104"/>
        <v>8.2568807339449553</v>
      </c>
      <c r="L712" s="10"/>
      <c r="M712" s="10"/>
      <c r="N712" s="10"/>
      <c r="O712" s="10"/>
      <c r="P712" s="10"/>
      <c r="AH712" s="10"/>
      <c r="AI712" s="10"/>
      <c r="AJ712" s="10"/>
      <c r="AK712" s="10"/>
    </row>
    <row r="713" spans="1:37" ht="15" customHeight="1" x14ac:dyDescent="0.2">
      <c r="B713" s="26" t="s">
        <v>337</v>
      </c>
      <c r="C713" s="15"/>
      <c r="D713" s="15"/>
      <c r="F713" s="8">
        <v>104</v>
      </c>
      <c r="G713" s="8">
        <v>91</v>
      </c>
      <c r="H713" s="8">
        <v>13</v>
      </c>
      <c r="I713" s="85">
        <f t="shared" si="104"/>
        <v>12.322274881516588</v>
      </c>
      <c r="J713" s="4">
        <f t="shared" si="104"/>
        <v>12.380952380952381</v>
      </c>
      <c r="K713" s="4">
        <f t="shared" si="104"/>
        <v>11.926605504587156</v>
      </c>
      <c r="L713" s="10"/>
      <c r="M713" s="10"/>
      <c r="N713" s="10"/>
      <c r="O713" s="10"/>
      <c r="P713" s="10"/>
      <c r="AH713" s="10"/>
      <c r="AI713" s="10"/>
      <c r="AJ713" s="10"/>
      <c r="AK713" s="10"/>
    </row>
    <row r="714" spans="1:37" ht="15" customHeight="1" x14ac:dyDescent="0.2">
      <c r="B714" s="26" t="s">
        <v>338</v>
      </c>
      <c r="C714" s="15"/>
      <c r="D714" s="15"/>
      <c r="F714" s="8">
        <v>575</v>
      </c>
      <c r="G714" s="8">
        <v>496</v>
      </c>
      <c r="H714" s="8">
        <v>79</v>
      </c>
      <c r="I714" s="85">
        <f t="shared" si="104"/>
        <v>68.127962085308056</v>
      </c>
      <c r="J714" s="4">
        <f t="shared" si="104"/>
        <v>67.482993197278901</v>
      </c>
      <c r="K714" s="4">
        <f t="shared" si="104"/>
        <v>72.477064220183479</v>
      </c>
      <c r="L714" s="10"/>
      <c r="M714" s="10"/>
      <c r="N714" s="10"/>
      <c r="O714" s="10"/>
      <c r="P714" s="10"/>
      <c r="AH714" s="10"/>
      <c r="AI714" s="10"/>
      <c r="AJ714" s="10"/>
      <c r="AK714" s="10"/>
    </row>
    <row r="715" spans="1:37" ht="15" customHeight="1" x14ac:dyDescent="0.2">
      <c r="B715" s="27" t="s">
        <v>0</v>
      </c>
      <c r="C715" s="68"/>
      <c r="D715" s="68"/>
      <c r="E715" s="28"/>
      <c r="F715" s="9">
        <v>18</v>
      </c>
      <c r="G715" s="9">
        <v>10</v>
      </c>
      <c r="H715" s="9">
        <v>8</v>
      </c>
      <c r="I715" s="87">
        <f t="shared" si="104"/>
        <v>2.1327014218009479</v>
      </c>
      <c r="J715" s="5">
        <f t="shared" si="104"/>
        <v>1.3605442176870748</v>
      </c>
      <c r="K715" s="5">
        <f t="shared" si="104"/>
        <v>7.3394495412844041</v>
      </c>
      <c r="L715" s="16"/>
      <c r="M715" s="16"/>
      <c r="N715" s="16"/>
      <c r="O715" s="16"/>
      <c r="P715" s="16"/>
      <c r="AH715" s="16"/>
      <c r="AI715" s="16"/>
      <c r="AJ715" s="16"/>
      <c r="AK715" s="16"/>
    </row>
    <row r="716" spans="1:37" ht="15" customHeight="1" x14ac:dyDescent="0.2">
      <c r="B716" s="30" t="s">
        <v>1</v>
      </c>
      <c r="C716" s="59"/>
      <c r="D716" s="59"/>
      <c r="E716" s="21"/>
      <c r="F716" s="31">
        <f>SUM(F712:F715)</f>
        <v>844</v>
      </c>
      <c r="G716" s="31">
        <f>SUM(G712:G715)</f>
        <v>735</v>
      </c>
      <c r="H716" s="31">
        <f>SUM(H712:H715)</f>
        <v>109</v>
      </c>
      <c r="I716" s="86">
        <f>IF(SUM(I712:I715)&gt;100,"－",SUM(I712:I715))</f>
        <v>100</v>
      </c>
      <c r="J716" s="6">
        <f>IF(SUM(J712:J715)&gt;100,"－",SUM(J712:J715))</f>
        <v>100</v>
      </c>
      <c r="K716" s="6">
        <f>IF(SUM(K712:K715)&gt;100,"－",SUM(K712:K715))</f>
        <v>100</v>
      </c>
      <c r="L716" s="16"/>
      <c r="M716" s="16"/>
      <c r="N716" s="16"/>
      <c r="O716" s="16"/>
      <c r="P716" s="16"/>
      <c r="AH716" s="16"/>
      <c r="AI716" s="16"/>
      <c r="AJ716" s="16"/>
      <c r="AK716" s="16"/>
    </row>
    <row r="717" spans="1:37" ht="15" customHeight="1" x14ac:dyDescent="0.2">
      <c r="B717" s="45"/>
      <c r="C717" s="45"/>
      <c r="D717" s="36"/>
      <c r="E717" s="36"/>
      <c r="F717" s="36"/>
      <c r="G717" s="36"/>
      <c r="H717" s="71"/>
      <c r="I717" s="37"/>
      <c r="J717" s="232"/>
      <c r="K717" s="232"/>
      <c r="L717" s="232"/>
    </row>
    <row r="718" spans="1:37" ht="15" customHeight="1" x14ac:dyDescent="0.2">
      <c r="A718" s="1" t="s">
        <v>748</v>
      </c>
      <c r="B718" s="15"/>
      <c r="V718" s="15"/>
    </row>
    <row r="719" spans="1:37" ht="13.75" customHeight="1" x14ac:dyDescent="0.2">
      <c r="B719" s="47"/>
      <c r="C719" s="25"/>
      <c r="D719" s="25"/>
      <c r="E719" s="25"/>
      <c r="F719" s="25"/>
      <c r="G719" s="25"/>
      <c r="H719" s="38"/>
      <c r="I719" s="242"/>
      <c r="J719" s="243"/>
      <c r="K719" s="66" t="s">
        <v>2</v>
      </c>
      <c r="L719" s="66"/>
      <c r="M719" s="243"/>
      <c r="N719" s="243"/>
      <c r="O719" s="244"/>
      <c r="P719" s="243"/>
      <c r="Q719" s="66" t="s">
        <v>3</v>
      </c>
      <c r="R719" s="66"/>
      <c r="S719" s="243"/>
      <c r="T719" s="245"/>
      <c r="V719" s="47"/>
      <c r="W719" s="25"/>
      <c r="X719" s="25"/>
      <c r="Y719" s="25"/>
      <c r="Z719" s="25"/>
      <c r="AA719" s="25"/>
      <c r="AB719" s="38"/>
      <c r="AC719" s="60"/>
      <c r="AD719" s="63" t="s">
        <v>2</v>
      </c>
      <c r="AE719" s="66"/>
      <c r="AF719" s="82"/>
      <c r="AG719" s="63" t="s">
        <v>3</v>
      </c>
      <c r="AH719" s="64"/>
    </row>
    <row r="720" spans="1:37" ht="22.75" customHeight="1" x14ac:dyDescent="0.2">
      <c r="B720" s="26"/>
      <c r="H720" s="56"/>
      <c r="I720" s="73" t="s">
        <v>356</v>
      </c>
      <c r="J720" s="73" t="s">
        <v>170</v>
      </c>
      <c r="K720" s="73" t="s">
        <v>171</v>
      </c>
      <c r="L720" s="73" t="s">
        <v>357</v>
      </c>
      <c r="M720" s="78" t="s">
        <v>173</v>
      </c>
      <c r="N720" s="73" t="s">
        <v>500</v>
      </c>
      <c r="O720" s="81" t="s">
        <v>356</v>
      </c>
      <c r="P720" s="73" t="s">
        <v>170</v>
      </c>
      <c r="Q720" s="73" t="s">
        <v>171</v>
      </c>
      <c r="R720" s="73" t="s">
        <v>357</v>
      </c>
      <c r="S720" s="73" t="s">
        <v>173</v>
      </c>
      <c r="T720" s="73" t="s">
        <v>500</v>
      </c>
      <c r="V720" s="26"/>
      <c r="AB720" s="56"/>
      <c r="AC720" s="73" t="s">
        <v>450</v>
      </c>
      <c r="AD720" s="73" t="s">
        <v>171</v>
      </c>
      <c r="AE720" s="78" t="s">
        <v>173</v>
      </c>
      <c r="AF720" s="81" t="s">
        <v>450</v>
      </c>
      <c r="AG720" s="73" t="s">
        <v>171</v>
      </c>
      <c r="AH720" s="73" t="s">
        <v>173</v>
      </c>
    </row>
    <row r="721" spans="1:37" ht="12" customHeight="1" x14ac:dyDescent="0.2">
      <c r="B721" s="27"/>
      <c r="C721" s="28"/>
      <c r="D721" s="28"/>
      <c r="E721" s="28"/>
      <c r="F721" s="28"/>
      <c r="G721" s="28"/>
      <c r="H721" s="57"/>
      <c r="I721" s="29"/>
      <c r="J721" s="29"/>
      <c r="K721" s="29"/>
      <c r="L721" s="29"/>
      <c r="M721" s="49"/>
      <c r="N721" s="29"/>
      <c r="O721" s="83">
        <f>$I$727</f>
        <v>1352</v>
      </c>
      <c r="P721" s="2">
        <f>$J$727</f>
        <v>735</v>
      </c>
      <c r="Q721" s="2">
        <f>$K$727</f>
        <v>617</v>
      </c>
      <c r="R721" s="2">
        <f>$L$727</f>
        <v>856</v>
      </c>
      <c r="S721" s="2">
        <f>$M$727</f>
        <v>747</v>
      </c>
      <c r="T721" s="2">
        <f>$N$727</f>
        <v>844</v>
      </c>
      <c r="V721" s="27"/>
      <c r="W721" s="28"/>
      <c r="X721" s="28"/>
      <c r="Y721" s="28"/>
      <c r="Z721" s="28"/>
      <c r="AA721" s="28"/>
      <c r="AB721" s="57"/>
      <c r="AC721" s="29"/>
      <c r="AD721" s="29"/>
      <c r="AE721" s="49"/>
      <c r="AF721" s="83">
        <f t="shared" ref="AF721:AF726" si="105">T721</f>
        <v>844</v>
      </c>
      <c r="AG721" s="2">
        <f t="shared" ref="AG721:AG726" si="106">Q721</f>
        <v>617</v>
      </c>
      <c r="AH721" s="2">
        <f t="shared" ref="AH721:AH726" si="107">S721</f>
        <v>747</v>
      </c>
    </row>
    <row r="722" spans="1:37" ht="15" customHeight="1" x14ac:dyDescent="0.2">
      <c r="B722" s="153" t="s">
        <v>522</v>
      </c>
      <c r="C722" s="154"/>
      <c r="D722" s="154"/>
      <c r="E722" s="154"/>
      <c r="F722" s="154"/>
      <c r="G722" s="154"/>
      <c r="H722" s="151"/>
      <c r="I722" s="8">
        <v>232</v>
      </c>
      <c r="J722" s="8">
        <v>133</v>
      </c>
      <c r="K722" s="8">
        <v>99</v>
      </c>
      <c r="L722" s="8">
        <v>99</v>
      </c>
      <c r="M722" s="50">
        <v>88</v>
      </c>
      <c r="N722" s="8">
        <v>144</v>
      </c>
      <c r="O722" s="85">
        <f t="shared" ref="O722:T726" si="108">I722/O$721*100</f>
        <v>17.159763313609467</v>
      </c>
      <c r="P722" s="17">
        <f t="shared" si="108"/>
        <v>18.095238095238095</v>
      </c>
      <c r="Q722" s="4">
        <f t="shared" si="108"/>
        <v>16.045380875202593</v>
      </c>
      <c r="R722" s="4">
        <f t="shared" si="108"/>
        <v>11.565420560747663</v>
      </c>
      <c r="S722" s="4">
        <f t="shared" si="108"/>
        <v>11.780455153949129</v>
      </c>
      <c r="T722" s="4">
        <f t="shared" si="108"/>
        <v>17.061611374407583</v>
      </c>
      <c r="V722" s="153" t="s">
        <v>522</v>
      </c>
      <c r="W722" s="154"/>
      <c r="X722" s="154"/>
      <c r="Y722" s="154"/>
      <c r="Z722" s="154"/>
      <c r="AA722" s="154"/>
      <c r="AB722" s="151"/>
      <c r="AC722" s="8">
        <f>N722</f>
        <v>144</v>
      </c>
      <c r="AD722" s="8">
        <f>K722</f>
        <v>99</v>
      </c>
      <c r="AE722" s="50">
        <f>M722</f>
        <v>88</v>
      </c>
      <c r="AF722" s="85">
        <f t="shared" si="105"/>
        <v>17.061611374407583</v>
      </c>
      <c r="AG722" s="4">
        <f t="shared" si="106"/>
        <v>16.045380875202593</v>
      </c>
      <c r="AH722" s="4">
        <f t="shared" si="107"/>
        <v>11.780455153949129</v>
      </c>
      <c r="AI722" s="41"/>
    </row>
    <row r="723" spans="1:37" ht="15" customHeight="1" x14ac:dyDescent="0.2">
      <c r="B723" s="123" t="s">
        <v>572</v>
      </c>
      <c r="C723" s="155"/>
      <c r="D723" s="155"/>
      <c r="E723" s="155"/>
      <c r="F723" s="155"/>
      <c r="G723" s="155"/>
      <c r="H723" s="56"/>
      <c r="I723" s="8">
        <v>456</v>
      </c>
      <c r="J723" s="8">
        <v>311</v>
      </c>
      <c r="K723" s="8">
        <v>145</v>
      </c>
      <c r="L723" s="8">
        <v>129</v>
      </c>
      <c r="M723" s="50">
        <v>75</v>
      </c>
      <c r="N723" s="8">
        <v>365</v>
      </c>
      <c r="O723" s="85">
        <f t="shared" si="108"/>
        <v>33.727810650887577</v>
      </c>
      <c r="P723" s="17">
        <f t="shared" si="108"/>
        <v>42.312925170068027</v>
      </c>
      <c r="Q723" s="4">
        <f t="shared" si="108"/>
        <v>23.500810372771475</v>
      </c>
      <c r="R723" s="4">
        <f t="shared" si="108"/>
        <v>15.070093457943926</v>
      </c>
      <c r="S723" s="4">
        <f t="shared" si="108"/>
        <v>10.040160642570282</v>
      </c>
      <c r="T723" s="4">
        <f t="shared" si="108"/>
        <v>43.246445497630333</v>
      </c>
      <c r="V723" s="123" t="s">
        <v>572</v>
      </c>
      <c r="W723" s="155"/>
      <c r="X723" s="155"/>
      <c r="Y723" s="155"/>
      <c r="Z723" s="155"/>
      <c r="AA723" s="155"/>
      <c r="AB723" s="56"/>
      <c r="AC723" s="8">
        <f>N723</f>
        <v>365</v>
      </c>
      <c r="AD723" s="8">
        <f>K723</f>
        <v>145</v>
      </c>
      <c r="AE723" s="50">
        <f>M723</f>
        <v>75</v>
      </c>
      <c r="AF723" s="85">
        <f t="shared" si="105"/>
        <v>43.246445497630333</v>
      </c>
      <c r="AG723" s="4">
        <f t="shared" si="106"/>
        <v>23.500810372771475</v>
      </c>
      <c r="AH723" s="4">
        <f t="shared" si="107"/>
        <v>10.040160642570282</v>
      </c>
      <c r="AI723" s="41"/>
    </row>
    <row r="724" spans="1:37" ht="15" customHeight="1" x14ac:dyDescent="0.2">
      <c r="B724" s="44" t="s">
        <v>423</v>
      </c>
      <c r="C724" s="157"/>
      <c r="D724" s="157"/>
      <c r="E724" s="157"/>
      <c r="F724" s="157"/>
      <c r="G724" s="157"/>
      <c r="H724" s="150"/>
      <c r="I724" s="8">
        <v>338</v>
      </c>
      <c r="J724" s="8">
        <v>150</v>
      </c>
      <c r="K724" s="8">
        <v>188</v>
      </c>
      <c r="L724" s="8">
        <v>253</v>
      </c>
      <c r="M724" s="50">
        <v>223</v>
      </c>
      <c r="N724" s="8">
        <v>180</v>
      </c>
      <c r="O724" s="85">
        <f t="shared" si="108"/>
        <v>25</v>
      </c>
      <c r="P724" s="17">
        <f t="shared" si="108"/>
        <v>20.408163265306122</v>
      </c>
      <c r="Q724" s="4">
        <f t="shared" si="108"/>
        <v>30.47001620745543</v>
      </c>
      <c r="R724" s="4">
        <f t="shared" si="108"/>
        <v>29.556074766355138</v>
      </c>
      <c r="S724" s="4">
        <f t="shared" si="108"/>
        <v>29.852744310575634</v>
      </c>
      <c r="T724" s="4">
        <f t="shared" si="108"/>
        <v>21.327014218009481</v>
      </c>
      <c r="V724" s="44" t="s">
        <v>423</v>
      </c>
      <c r="W724" s="157"/>
      <c r="X724" s="157"/>
      <c r="Y724" s="157"/>
      <c r="Z724" s="157"/>
      <c r="AA724" s="157"/>
      <c r="AB724" s="150"/>
      <c r="AC724" s="8">
        <f>N724</f>
        <v>180</v>
      </c>
      <c r="AD724" s="8">
        <f>K724</f>
        <v>188</v>
      </c>
      <c r="AE724" s="50">
        <f>M724</f>
        <v>223</v>
      </c>
      <c r="AF724" s="85">
        <f t="shared" si="105"/>
        <v>21.327014218009481</v>
      </c>
      <c r="AG724" s="4">
        <f t="shared" si="106"/>
        <v>30.47001620745543</v>
      </c>
      <c r="AH724" s="4">
        <f t="shared" si="107"/>
        <v>29.852744310575634</v>
      </c>
      <c r="AI724" s="41"/>
    </row>
    <row r="725" spans="1:37" ht="15" customHeight="1" x14ac:dyDescent="0.2">
      <c r="B725" s="44" t="s">
        <v>759</v>
      </c>
      <c r="C725" s="155"/>
      <c r="D725" s="155"/>
      <c r="E725" s="155"/>
      <c r="F725" s="155"/>
      <c r="G725" s="155"/>
      <c r="H725" s="56"/>
      <c r="I725" s="8">
        <v>248</v>
      </c>
      <c r="J725" s="8">
        <v>139</v>
      </c>
      <c r="K725" s="8">
        <v>109</v>
      </c>
      <c r="L725" s="8">
        <v>218</v>
      </c>
      <c r="M725" s="50">
        <v>209</v>
      </c>
      <c r="N725" s="8">
        <v>148</v>
      </c>
      <c r="O725" s="85">
        <f t="shared" si="108"/>
        <v>18.34319526627219</v>
      </c>
      <c r="P725" s="17">
        <f t="shared" si="108"/>
        <v>18.911564625850342</v>
      </c>
      <c r="Q725" s="4">
        <f t="shared" si="108"/>
        <v>17.666126418152352</v>
      </c>
      <c r="R725" s="4">
        <f t="shared" si="108"/>
        <v>25.467289719626169</v>
      </c>
      <c r="S725" s="4">
        <f t="shared" si="108"/>
        <v>27.978580990629183</v>
      </c>
      <c r="T725" s="4">
        <f t="shared" si="108"/>
        <v>17.535545023696685</v>
      </c>
      <c r="V725" s="44" t="s">
        <v>758</v>
      </c>
      <c r="W725" s="155"/>
      <c r="X725" s="155"/>
      <c r="Y725" s="155"/>
      <c r="Z725" s="155"/>
      <c r="AA725" s="155"/>
      <c r="AB725" s="56"/>
      <c r="AC725" s="8">
        <f>N725</f>
        <v>148</v>
      </c>
      <c r="AD725" s="8">
        <f>K725</f>
        <v>109</v>
      </c>
      <c r="AE725" s="50">
        <f>M725</f>
        <v>209</v>
      </c>
      <c r="AF725" s="85">
        <f t="shared" si="105"/>
        <v>17.535545023696685</v>
      </c>
      <c r="AG725" s="4">
        <f t="shared" si="106"/>
        <v>17.666126418152352</v>
      </c>
      <c r="AH725" s="4">
        <f t="shared" si="107"/>
        <v>27.978580990629183</v>
      </c>
      <c r="AI725" s="41"/>
    </row>
    <row r="726" spans="1:37" ht="15" customHeight="1" x14ac:dyDescent="0.2">
      <c r="B726" s="44" t="s">
        <v>0</v>
      </c>
      <c r="C726" s="156"/>
      <c r="D726" s="156"/>
      <c r="E726" s="156"/>
      <c r="F726" s="156"/>
      <c r="G726" s="156"/>
      <c r="H726" s="57"/>
      <c r="I726" s="9">
        <v>78</v>
      </c>
      <c r="J726" s="9">
        <v>2</v>
      </c>
      <c r="K726" s="9">
        <v>76</v>
      </c>
      <c r="L726" s="9">
        <v>157</v>
      </c>
      <c r="M726" s="55">
        <v>152</v>
      </c>
      <c r="N726" s="9">
        <v>7</v>
      </c>
      <c r="O726" s="87">
        <f t="shared" si="108"/>
        <v>5.7692307692307692</v>
      </c>
      <c r="P726" s="19">
        <f t="shared" si="108"/>
        <v>0.27210884353741494</v>
      </c>
      <c r="Q726" s="5">
        <f t="shared" si="108"/>
        <v>12.317666126418152</v>
      </c>
      <c r="R726" s="5">
        <f t="shared" si="108"/>
        <v>18.341121495327105</v>
      </c>
      <c r="S726" s="5">
        <f t="shared" si="108"/>
        <v>20.348058902275771</v>
      </c>
      <c r="T726" s="5">
        <f t="shared" si="108"/>
        <v>0.82938388625592419</v>
      </c>
      <c r="V726" s="44" t="s">
        <v>0</v>
      </c>
      <c r="W726" s="156"/>
      <c r="X726" s="156"/>
      <c r="Y726" s="156"/>
      <c r="Z726" s="156"/>
      <c r="AA726" s="156"/>
      <c r="AB726" s="57"/>
      <c r="AC726" s="9">
        <f>N726</f>
        <v>7</v>
      </c>
      <c r="AD726" s="9">
        <f>K726</f>
        <v>76</v>
      </c>
      <c r="AE726" s="55">
        <f>M726</f>
        <v>152</v>
      </c>
      <c r="AF726" s="87">
        <f t="shared" si="105"/>
        <v>0.82938388625592419</v>
      </c>
      <c r="AG726" s="5">
        <f t="shared" si="106"/>
        <v>12.317666126418152</v>
      </c>
      <c r="AH726" s="5">
        <f t="shared" si="107"/>
        <v>20.348058902275771</v>
      </c>
      <c r="AI726" s="41"/>
    </row>
    <row r="727" spans="1:37" ht="15" customHeight="1" x14ac:dyDescent="0.2">
      <c r="B727" s="30" t="s">
        <v>1</v>
      </c>
      <c r="C727" s="21"/>
      <c r="D727" s="21"/>
      <c r="E727" s="21"/>
      <c r="F727" s="21"/>
      <c r="G727" s="21"/>
      <c r="H727" s="22"/>
      <c r="I727" s="31">
        <f t="shared" ref="I727:T727" si="109">SUM(I722:I726)</f>
        <v>1352</v>
      </c>
      <c r="J727" s="31">
        <f t="shared" si="109"/>
        <v>735</v>
      </c>
      <c r="K727" s="31">
        <f t="shared" si="109"/>
        <v>617</v>
      </c>
      <c r="L727" s="31">
        <f t="shared" si="109"/>
        <v>856</v>
      </c>
      <c r="M727" s="51">
        <f t="shared" si="109"/>
        <v>747</v>
      </c>
      <c r="N727" s="31">
        <f t="shared" si="109"/>
        <v>844</v>
      </c>
      <c r="O727" s="86">
        <f t="shared" si="109"/>
        <v>100.00000000000001</v>
      </c>
      <c r="P727" s="18">
        <f t="shared" si="109"/>
        <v>100</v>
      </c>
      <c r="Q727" s="6">
        <f t="shared" si="109"/>
        <v>100</v>
      </c>
      <c r="R727" s="6">
        <f t="shared" si="109"/>
        <v>100</v>
      </c>
      <c r="S727" s="6">
        <f t="shared" si="109"/>
        <v>100</v>
      </c>
      <c r="T727" s="6">
        <f t="shared" si="109"/>
        <v>100.00000000000001</v>
      </c>
      <c r="V727" s="30" t="s">
        <v>1</v>
      </c>
      <c r="W727" s="21"/>
      <c r="X727" s="21"/>
      <c r="Y727" s="21"/>
      <c r="Z727" s="21"/>
      <c r="AA727" s="21"/>
      <c r="AB727" s="22"/>
      <c r="AC727" s="31">
        <f t="shared" ref="AC727:AH727" si="110">SUM(AC722:AC726)</f>
        <v>844</v>
      </c>
      <c r="AD727" s="31">
        <f t="shared" si="110"/>
        <v>617</v>
      </c>
      <c r="AE727" s="51">
        <f t="shared" si="110"/>
        <v>747</v>
      </c>
      <c r="AF727" s="86">
        <f t="shared" si="110"/>
        <v>100.00000000000001</v>
      </c>
      <c r="AG727" s="6">
        <f t="shared" si="110"/>
        <v>100</v>
      </c>
      <c r="AH727" s="6">
        <f t="shared" si="110"/>
        <v>100</v>
      </c>
    </row>
    <row r="728" spans="1:37" ht="15" customHeight="1" x14ac:dyDescent="0.2">
      <c r="B728" s="45"/>
      <c r="C728" s="36"/>
      <c r="D728" s="36"/>
      <c r="E728" s="36"/>
      <c r="F728" s="41"/>
      <c r="G728" s="41"/>
      <c r="H728" s="41"/>
      <c r="I728" s="41"/>
      <c r="N728" s="41"/>
      <c r="V728" s="45"/>
      <c r="W728" s="36"/>
      <c r="X728" s="36"/>
      <c r="Y728" s="36"/>
      <c r="Z728" s="36"/>
      <c r="AA728" s="36"/>
      <c r="AB728" s="41"/>
      <c r="AC728" s="41"/>
    </row>
    <row r="729" spans="1:37" ht="13.75" customHeight="1" x14ac:dyDescent="0.2">
      <c r="A729" s="35" t="s">
        <v>760</v>
      </c>
      <c r="B729" s="15"/>
      <c r="V729" s="15"/>
    </row>
    <row r="730" spans="1:37" ht="15" customHeight="1" x14ac:dyDescent="0.2">
      <c r="A730" s="1" t="s">
        <v>749</v>
      </c>
      <c r="B730" s="15"/>
      <c r="V730" s="15"/>
    </row>
    <row r="731" spans="1:37" ht="13.75" customHeight="1" x14ac:dyDescent="0.2">
      <c r="B731" s="47"/>
      <c r="C731" s="25"/>
      <c r="D731" s="25"/>
      <c r="E731" s="25"/>
      <c r="F731" s="242"/>
      <c r="G731" s="243"/>
      <c r="H731" s="66" t="s">
        <v>2</v>
      </c>
      <c r="I731" s="66"/>
      <c r="J731" s="243"/>
      <c r="K731" s="243"/>
      <c r="L731" s="244"/>
      <c r="M731" s="243"/>
      <c r="N731" s="66" t="s">
        <v>3</v>
      </c>
      <c r="O731" s="66"/>
      <c r="P731" s="243"/>
      <c r="Q731" s="245"/>
      <c r="V731" s="47"/>
      <c r="W731" s="25"/>
      <c r="X731" s="25"/>
      <c r="Y731" s="25"/>
      <c r="Z731" s="60"/>
      <c r="AA731" s="63" t="s">
        <v>2</v>
      </c>
      <c r="AB731" s="66"/>
      <c r="AC731" s="82"/>
      <c r="AD731" s="63" t="s">
        <v>3</v>
      </c>
      <c r="AE731" s="64"/>
    </row>
    <row r="732" spans="1:37" ht="22.75" customHeight="1" x14ac:dyDescent="0.2">
      <c r="B732" s="26"/>
      <c r="F732" s="73" t="s">
        <v>356</v>
      </c>
      <c r="G732" s="73" t="s">
        <v>170</v>
      </c>
      <c r="H732" s="73" t="s">
        <v>171</v>
      </c>
      <c r="I732" s="73" t="s">
        <v>357</v>
      </c>
      <c r="J732" s="78" t="s">
        <v>173</v>
      </c>
      <c r="K732" s="73" t="s">
        <v>500</v>
      </c>
      <c r="L732" s="81" t="s">
        <v>356</v>
      </c>
      <c r="M732" s="73" t="s">
        <v>170</v>
      </c>
      <c r="N732" s="73" t="s">
        <v>171</v>
      </c>
      <c r="O732" s="73" t="s">
        <v>357</v>
      </c>
      <c r="P732" s="73" t="s">
        <v>173</v>
      </c>
      <c r="Q732" s="73" t="s">
        <v>500</v>
      </c>
      <c r="V732" s="26"/>
      <c r="Z732" s="73" t="s">
        <v>450</v>
      </c>
      <c r="AA732" s="73" t="s">
        <v>171</v>
      </c>
      <c r="AB732" s="78" t="s">
        <v>173</v>
      </c>
      <c r="AC732" s="81" t="s">
        <v>450</v>
      </c>
      <c r="AD732" s="73" t="s">
        <v>171</v>
      </c>
      <c r="AE732" s="73" t="s">
        <v>173</v>
      </c>
    </row>
    <row r="733" spans="1:37" ht="12" customHeight="1" x14ac:dyDescent="0.2">
      <c r="B733" s="27"/>
      <c r="C733" s="28"/>
      <c r="D733" s="28"/>
      <c r="E733" s="28"/>
      <c r="F733" s="29"/>
      <c r="G733" s="29"/>
      <c r="H733" s="29"/>
      <c r="I733" s="29"/>
      <c r="J733" s="49"/>
      <c r="K733" s="29"/>
      <c r="L733" s="83">
        <f t="shared" ref="L733:Q733" si="111">I724</f>
        <v>338</v>
      </c>
      <c r="M733" s="2">
        <f t="shared" si="111"/>
        <v>150</v>
      </c>
      <c r="N733" s="2">
        <f t="shared" si="111"/>
        <v>188</v>
      </c>
      <c r="O733" s="2">
        <f t="shared" si="111"/>
        <v>253</v>
      </c>
      <c r="P733" s="2">
        <f t="shared" si="111"/>
        <v>223</v>
      </c>
      <c r="Q733" s="2">
        <f t="shared" si="111"/>
        <v>180</v>
      </c>
      <c r="V733" s="27"/>
      <c r="W733" s="28"/>
      <c r="X733" s="28"/>
      <c r="Y733" s="28"/>
      <c r="Z733" s="29"/>
      <c r="AA733" s="29"/>
      <c r="AB733" s="49"/>
      <c r="AC733" s="83">
        <f>Q733</f>
        <v>180</v>
      </c>
      <c r="AD733" s="2">
        <f>N733</f>
        <v>188</v>
      </c>
      <c r="AE733" s="2">
        <f>P733</f>
        <v>223</v>
      </c>
    </row>
    <row r="734" spans="1:37" ht="15" customHeight="1" x14ac:dyDescent="0.2">
      <c r="B734" s="26" t="s">
        <v>523</v>
      </c>
      <c r="F734" s="8">
        <v>238</v>
      </c>
      <c r="G734" s="8">
        <v>77</v>
      </c>
      <c r="H734" s="8">
        <v>161</v>
      </c>
      <c r="I734" s="8">
        <v>202</v>
      </c>
      <c r="J734" s="50">
        <v>190</v>
      </c>
      <c r="K734" s="8">
        <v>89</v>
      </c>
      <c r="L734" s="85">
        <f t="shared" ref="L734:Q737" si="112">F734/L$733*100</f>
        <v>70.414201183431956</v>
      </c>
      <c r="M734" s="17">
        <f t="shared" si="112"/>
        <v>51.333333333333329</v>
      </c>
      <c r="N734" s="4">
        <f t="shared" si="112"/>
        <v>85.638297872340431</v>
      </c>
      <c r="O734" s="4">
        <f t="shared" si="112"/>
        <v>79.841897233201593</v>
      </c>
      <c r="P734" s="4">
        <f t="shared" si="112"/>
        <v>85.20179372197309</v>
      </c>
      <c r="Q734" s="4">
        <f t="shared" si="112"/>
        <v>49.444444444444443</v>
      </c>
      <c r="V734" s="26" t="s">
        <v>523</v>
      </c>
      <c r="Z734" s="8">
        <f>K734</f>
        <v>89</v>
      </c>
      <c r="AA734" s="8">
        <f>H734</f>
        <v>161</v>
      </c>
      <c r="AB734" s="50">
        <f>J734</f>
        <v>190</v>
      </c>
      <c r="AC734" s="85">
        <f>Q734</f>
        <v>49.444444444444443</v>
      </c>
      <c r="AD734" s="4">
        <f>N734</f>
        <v>85.638297872340431</v>
      </c>
      <c r="AE734" s="4">
        <f>P734</f>
        <v>85.20179372197309</v>
      </c>
      <c r="AK734" s="41"/>
    </row>
    <row r="735" spans="1:37" ht="15" customHeight="1" x14ac:dyDescent="0.2">
      <c r="B735" s="26" t="s">
        <v>524</v>
      </c>
      <c r="F735" s="8">
        <v>36</v>
      </c>
      <c r="G735" s="8">
        <v>21</v>
      </c>
      <c r="H735" s="8">
        <v>15</v>
      </c>
      <c r="I735" s="8">
        <v>18</v>
      </c>
      <c r="J735" s="50">
        <v>15</v>
      </c>
      <c r="K735" s="8">
        <v>24</v>
      </c>
      <c r="L735" s="85">
        <f t="shared" si="112"/>
        <v>10.650887573964498</v>
      </c>
      <c r="M735" s="17">
        <f t="shared" si="112"/>
        <v>14.000000000000002</v>
      </c>
      <c r="N735" s="4">
        <f t="shared" si="112"/>
        <v>7.9787234042553195</v>
      </c>
      <c r="O735" s="4">
        <f t="shared" si="112"/>
        <v>7.1146245059288544</v>
      </c>
      <c r="P735" s="4">
        <f t="shared" si="112"/>
        <v>6.7264573991031389</v>
      </c>
      <c r="Q735" s="4">
        <f t="shared" si="112"/>
        <v>13.333333333333334</v>
      </c>
      <c r="V735" s="26" t="s">
        <v>524</v>
      </c>
      <c r="Z735" s="8">
        <f>K735</f>
        <v>24</v>
      </c>
      <c r="AA735" s="8">
        <f>H735</f>
        <v>15</v>
      </c>
      <c r="AB735" s="50">
        <f>J735</f>
        <v>15</v>
      </c>
      <c r="AC735" s="85">
        <f>Q735</f>
        <v>13.333333333333334</v>
      </c>
      <c r="AD735" s="4">
        <f>N735</f>
        <v>7.9787234042553195</v>
      </c>
      <c r="AE735" s="4">
        <f>P735</f>
        <v>6.7264573991031389</v>
      </c>
      <c r="AK735" s="41"/>
    </row>
    <row r="736" spans="1:37" ht="15" customHeight="1" x14ac:dyDescent="0.2">
      <c r="B736" s="26" t="s">
        <v>525</v>
      </c>
      <c r="F736" s="8">
        <v>62</v>
      </c>
      <c r="G736" s="8">
        <v>51</v>
      </c>
      <c r="H736" s="8">
        <v>11</v>
      </c>
      <c r="I736" s="8">
        <v>31</v>
      </c>
      <c r="J736" s="50">
        <v>16</v>
      </c>
      <c r="K736" s="8">
        <v>66</v>
      </c>
      <c r="L736" s="85">
        <f t="shared" si="112"/>
        <v>18.34319526627219</v>
      </c>
      <c r="M736" s="17">
        <f t="shared" si="112"/>
        <v>34</v>
      </c>
      <c r="N736" s="4">
        <f t="shared" si="112"/>
        <v>5.8510638297872344</v>
      </c>
      <c r="O736" s="4">
        <f t="shared" si="112"/>
        <v>12.252964426877471</v>
      </c>
      <c r="P736" s="4">
        <f t="shared" si="112"/>
        <v>7.1748878923766819</v>
      </c>
      <c r="Q736" s="4">
        <f t="shared" si="112"/>
        <v>36.666666666666664</v>
      </c>
      <c r="V736" s="26" t="s">
        <v>525</v>
      </c>
      <c r="Z736" s="8">
        <f>K736</f>
        <v>66</v>
      </c>
      <c r="AA736" s="8">
        <f>H736</f>
        <v>11</v>
      </c>
      <c r="AB736" s="50">
        <f>J736</f>
        <v>16</v>
      </c>
      <c r="AC736" s="85">
        <f>Q736</f>
        <v>36.666666666666664</v>
      </c>
      <c r="AD736" s="4">
        <f>N736</f>
        <v>5.8510638297872344</v>
      </c>
      <c r="AE736" s="4">
        <f>P736</f>
        <v>7.1748878923766819</v>
      </c>
      <c r="AK736" s="41"/>
    </row>
    <row r="737" spans="1:37" ht="15" customHeight="1" x14ac:dyDescent="0.2">
      <c r="B737" s="44" t="s">
        <v>0</v>
      </c>
      <c r="C737" s="28"/>
      <c r="D737" s="28"/>
      <c r="E737" s="28"/>
      <c r="F737" s="9">
        <v>2</v>
      </c>
      <c r="G737" s="9">
        <v>1</v>
      </c>
      <c r="H737" s="9">
        <v>1</v>
      </c>
      <c r="I737" s="9">
        <v>2</v>
      </c>
      <c r="J737" s="55">
        <v>2</v>
      </c>
      <c r="K737" s="9">
        <v>1</v>
      </c>
      <c r="L737" s="87">
        <f t="shared" si="112"/>
        <v>0.59171597633136097</v>
      </c>
      <c r="M737" s="19">
        <f t="shared" si="112"/>
        <v>0.66666666666666674</v>
      </c>
      <c r="N737" s="5">
        <f t="shared" si="112"/>
        <v>0.53191489361702127</v>
      </c>
      <c r="O737" s="5">
        <f t="shared" si="112"/>
        <v>0.79051383399209485</v>
      </c>
      <c r="P737" s="5">
        <f t="shared" si="112"/>
        <v>0.89686098654708524</v>
      </c>
      <c r="Q737" s="5">
        <f t="shared" si="112"/>
        <v>0.55555555555555558</v>
      </c>
      <c r="V737" s="44" t="s">
        <v>0</v>
      </c>
      <c r="W737" s="28"/>
      <c r="X737" s="28"/>
      <c r="Y737" s="28"/>
      <c r="Z737" s="9">
        <f>K737</f>
        <v>1</v>
      </c>
      <c r="AA737" s="9">
        <f>H737</f>
        <v>1</v>
      </c>
      <c r="AB737" s="55">
        <f>J737</f>
        <v>2</v>
      </c>
      <c r="AC737" s="87">
        <f>Q737</f>
        <v>0.55555555555555558</v>
      </c>
      <c r="AD737" s="5">
        <f>N737</f>
        <v>0.53191489361702127</v>
      </c>
      <c r="AE737" s="5">
        <f>P737</f>
        <v>0.89686098654708524</v>
      </c>
      <c r="AK737" s="41"/>
    </row>
    <row r="738" spans="1:37" ht="15" customHeight="1" x14ac:dyDescent="0.2">
      <c r="B738" s="30" t="s">
        <v>1</v>
      </c>
      <c r="C738" s="21"/>
      <c r="D738" s="21"/>
      <c r="E738" s="21"/>
      <c r="F738" s="31">
        <f t="shared" ref="F738:Q738" si="113">SUM(F734:F737)</f>
        <v>338</v>
      </c>
      <c r="G738" s="31">
        <f t="shared" si="113"/>
        <v>150</v>
      </c>
      <c r="H738" s="31">
        <f t="shared" si="113"/>
        <v>188</v>
      </c>
      <c r="I738" s="31">
        <f t="shared" si="113"/>
        <v>253</v>
      </c>
      <c r="J738" s="51">
        <f t="shared" si="113"/>
        <v>223</v>
      </c>
      <c r="K738" s="31">
        <f t="shared" si="113"/>
        <v>180</v>
      </c>
      <c r="L738" s="86">
        <f t="shared" si="113"/>
        <v>100</v>
      </c>
      <c r="M738" s="18">
        <f t="shared" si="113"/>
        <v>100</v>
      </c>
      <c r="N738" s="6">
        <f t="shared" si="113"/>
        <v>100.00000000000001</v>
      </c>
      <c r="O738" s="6">
        <f t="shared" si="113"/>
        <v>100.00000000000001</v>
      </c>
      <c r="P738" s="6">
        <f t="shared" si="113"/>
        <v>100</v>
      </c>
      <c r="Q738" s="6">
        <f t="shared" si="113"/>
        <v>100</v>
      </c>
      <c r="V738" s="30" t="s">
        <v>1</v>
      </c>
      <c r="W738" s="21"/>
      <c r="X738" s="21"/>
      <c r="Y738" s="21"/>
      <c r="Z738" s="31">
        <f t="shared" ref="Z738:AE738" si="114">SUM(Z734:Z737)</f>
        <v>180</v>
      </c>
      <c r="AA738" s="31">
        <f t="shared" si="114"/>
        <v>188</v>
      </c>
      <c r="AB738" s="51">
        <f t="shared" si="114"/>
        <v>223</v>
      </c>
      <c r="AC738" s="86">
        <f t="shared" si="114"/>
        <v>100</v>
      </c>
      <c r="AD738" s="6">
        <f t="shared" si="114"/>
        <v>100.00000000000001</v>
      </c>
      <c r="AE738" s="6">
        <f t="shared" si="114"/>
        <v>100</v>
      </c>
    </row>
    <row r="739" spans="1:37" ht="15" customHeight="1" x14ac:dyDescent="0.2">
      <c r="B739" s="45"/>
      <c r="C739" s="36"/>
      <c r="D739" s="36"/>
      <c r="E739" s="36"/>
      <c r="F739" s="41"/>
      <c r="G739" s="41"/>
      <c r="H739" s="41"/>
      <c r="I739" s="41"/>
      <c r="J739" s="41"/>
      <c r="V739" s="45"/>
      <c r="W739" s="36"/>
      <c r="X739" s="36"/>
      <c r="Y739" s="36"/>
      <c r="Z739" s="36"/>
      <c r="AA739" s="36"/>
      <c r="AB739" s="36"/>
      <c r="AC739" s="41"/>
      <c r="AD739" s="41"/>
      <c r="AE739" s="41"/>
      <c r="AF739" s="41"/>
      <c r="AG739" s="41"/>
    </row>
    <row r="740" spans="1:37" ht="15" customHeight="1" x14ac:dyDescent="0.2">
      <c r="A740" s="1" t="s">
        <v>750</v>
      </c>
      <c r="B740" s="15"/>
      <c r="C740" s="15"/>
    </row>
    <row r="741" spans="1:37" ht="13.75" customHeight="1" x14ac:dyDescent="0.2">
      <c r="B741" s="47"/>
      <c r="C741" s="25"/>
      <c r="D741" s="25"/>
      <c r="E741" s="25"/>
      <c r="F741" s="242"/>
      <c r="G741" s="243"/>
      <c r="H741" s="66" t="s">
        <v>2</v>
      </c>
      <c r="I741" s="66"/>
      <c r="J741" s="243"/>
      <c r="K741" s="243"/>
      <c r="L741" s="244"/>
      <c r="M741" s="243"/>
      <c r="N741" s="66" t="s">
        <v>3</v>
      </c>
      <c r="O741" s="66"/>
      <c r="P741" s="243"/>
      <c r="Q741" s="245"/>
      <c r="V741" s="47"/>
      <c r="W741" s="25"/>
      <c r="X741" s="25"/>
      <c r="Y741" s="25"/>
      <c r="Z741" s="60"/>
      <c r="AA741" s="63" t="s">
        <v>2</v>
      </c>
      <c r="AB741" s="66"/>
      <c r="AC741" s="82"/>
      <c r="AD741" s="63" t="s">
        <v>3</v>
      </c>
      <c r="AE741" s="64"/>
    </row>
    <row r="742" spans="1:37" ht="22.75" customHeight="1" x14ac:dyDescent="0.2">
      <c r="B742" s="26"/>
      <c r="C742" s="15"/>
      <c r="E742" s="56"/>
      <c r="F742" s="73" t="s">
        <v>356</v>
      </c>
      <c r="G742" s="73" t="s">
        <v>170</v>
      </c>
      <c r="H742" s="73" t="s">
        <v>171</v>
      </c>
      <c r="I742" s="73" t="s">
        <v>357</v>
      </c>
      <c r="J742" s="78" t="s">
        <v>173</v>
      </c>
      <c r="K742" s="73" t="s">
        <v>500</v>
      </c>
      <c r="L742" s="81" t="s">
        <v>356</v>
      </c>
      <c r="M742" s="73" t="s">
        <v>170</v>
      </c>
      <c r="N742" s="73" t="s">
        <v>171</v>
      </c>
      <c r="O742" s="73" t="s">
        <v>357</v>
      </c>
      <c r="P742" s="73" t="s">
        <v>173</v>
      </c>
      <c r="Q742" s="73" t="s">
        <v>500</v>
      </c>
      <c r="V742" s="26"/>
      <c r="W742" s="15"/>
      <c r="Y742" s="56"/>
      <c r="Z742" s="73" t="s">
        <v>450</v>
      </c>
      <c r="AA742" s="73" t="s">
        <v>171</v>
      </c>
      <c r="AB742" s="78" t="s">
        <v>173</v>
      </c>
      <c r="AC742" s="81" t="s">
        <v>450</v>
      </c>
      <c r="AD742" s="73" t="s">
        <v>171</v>
      </c>
      <c r="AE742" s="73" t="s">
        <v>173</v>
      </c>
    </row>
    <row r="743" spans="1:37" ht="12" customHeight="1" x14ac:dyDescent="0.2">
      <c r="B743" s="27"/>
      <c r="C743" s="68"/>
      <c r="D743" s="28"/>
      <c r="E743" s="57"/>
      <c r="F743" s="29"/>
      <c r="G743" s="29"/>
      <c r="H743" s="29"/>
      <c r="I743" s="29"/>
      <c r="J743" s="49"/>
      <c r="K743" s="29"/>
      <c r="L743" s="83">
        <f>$I$727</f>
        <v>1352</v>
      </c>
      <c r="M743" s="2">
        <f>$J$727</f>
        <v>735</v>
      </c>
      <c r="N743" s="2">
        <f>$K$727</f>
        <v>617</v>
      </c>
      <c r="O743" s="2">
        <f>$L$727</f>
        <v>856</v>
      </c>
      <c r="P743" s="2">
        <f>$M$727</f>
        <v>747</v>
      </c>
      <c r="Q743" s="2">
        <f>$N$727</f>
        <v>844</v>
      </c>
      <c r="V743" s="27"/>
      <c r="W743" s="68"/>
      <c r="X743" s="28"/>
      <c r="Y743" s="57"/>
      <c r="Z743" s="29"/>
      <c r="AA743" s="29"/>
      <c r="AB743" s="49"/>
      <c r="AC743" s="83">
        <f t="shared" ref="AC743:AC751" si="115">Q743</f>
        <v>844</v>
      </c>
      <c r="AD743" s="2">
        <f t="shared" ref="AD743:AD751" si="116">N743</f>
        <v>617</v>
      </c>
      <c r="AE743" s="2">
        <f t="shared" ref="AE743:AE751" si="117">P743</f>
        <v>747</v>
      </c>
    </row>
    <row r="744" spans="1:37" ht="15" customHeight="1" x14ac:dyDescent="0.2">
      <c r="B744" s="26" t="s">
        <v>152</v>
      </c>
      <c r="C744" s="15"/>
      <c r="F744" s="8">
        <v>250</v>
      </c>
      <c r="G744" s="8">
        <v>94</v>
      </c>
      <c r="H744" s="8">
        <v>156</v>
      </c>
      <c r="I744" s="8">
        <v>232</v>
      </c>
      <c r="J744" s="50">
        <v>222</v>
      </c>
      <c r="K744" s="8">
        <v>104</v>
      </c>
      <c r="L744" s="85">
        <f t="shared" ref="L744:L751" si="118">F744/L$743*100</f>
        <v>18.491124260355029</v>
      </c>
      <c r="M744" s="17">
        <f t="shared" ref="M744:M751" si="119">G744/M$743*100</f>
        <v>12.789115646258503</v>
      </c>
      <c r="N744" s="4">
        <f t="shared" ref="N744:N751" si="120">H744/N$743*100</f>
        <v>25.283630470016206</v>
      </c>
      <c r="O744" s="4">
        <f t="shared" ref="O744:O751" si="121">I744/O$743*100</f>
        <v>27.102803738317753</v>
      </c>
      <c r="P744" s="4">
        <f t="shared" ref="P744:P751" si="122">J744/P$743*100</f>
        <v>29.718875502008029</v>
      </c>
      <c r="Q744" s="4">
        <f t="shared" ref="Q744:Q751" si="123">K744/Q$743*100</f>
        <v>12.322274881516588</v>
      </c>
      <c r="R744" s="41"/>
      <c r="V744" s="26" t="s">
        <v>152</v>
      </c>
      <c r="W744" s="15"/>
      <c r="Z744" s="8">
        <f t="shared" ref="Z744:Z751" si="124">K744</f>
        <v>104</v>
      </c>
      <c r="AA744" s="8">
        <f t="shared" ref="AA744:AA751" si="125">H744</f>
        <v>156</v>
      </c>
      <c r="AB744" s="50">
        <f t="shared" ref="AB744:AB751" si="126">J744</f>
        <v>222</v>
      </c>
      <c r="AC744" s="85">
        <f t="shared" si="115"/>
        <v>12.322274881516588</v>
      </c>
      <c r="AD744" s="4">
        <f t="shared" si="116"/>
        <v>25.283630470016206</v>
      </c>
      <c r="AE744" s="4">
        <f t="shared" si="117"/>
        <v>29.718875502008029</v>
      </c>
      <c r="AH744" s="41"/>
    </row>
    <row r="745" spans="1:37" ht="15" customHeight="1" x14ac:dyDescent="0.2">
      <c r="B745" s="26" t="s">
        <v>457</v>
      </c>
      <c r="C745" s="15"/>
      <c r="F745" s="8">
        <v>212</v>
      </c>
      <c r="G745" s="8">
        <v>88</v>
      </c>
      <c r="H745" s="8">
        <v>124</v>
      </c>
      <c r="I745" s="8">
        <v>158</v>
      </c>
      <c r="J745" s="50">
        <v>132</v>
      </c>
      <c r="K745" s="8">
        <v>114</v>
      </c>
      <c r="L745" s="85">
        <f t="shared" si="118"/>
        <v>15.680473372781064</v>
      </c>
      <c r="M745" s="17">
        <f t="shared" si="119"/>
        <v>11.972789115646258</v>
      </c>
      <c r="N745" s="4">
        <f t="shared" si="120"/>
        <v>20.097244732576986</v>
      </c>
      <c r="O745" s="4">
        <f t="shared" si="121"/>
        <v>18.457943925233643</v>
      </c>
      <c r="P745" s="4">
        <f t="shared" si="122"/>
        <v>17.670682730923694</v>
      </c>
      <c r="Q745" s="4">
        <f t="shared" si="123"/>
        <v>13.507109004739338</v>
      </c>
      <c r="R745" s="41"/>
      <c r="V745" s="26" t="s">
        <v>457</v>
      </c>
      <c r="W745" s="15"/>
      <c r="Z745" s="8">
        <f t="shared" si="124"/>
        <v>114</v>
      </c>
      <c r="AA745" s="8">
        <f t="shared" si="125"/>
        <v>124</v>
      </c>
      <c r="AB745" s="50">
        <f t="shared" si="126"/>
        <v>132</v>
      </c>
      <c r="AC745" s="85">
        <f t="shared" si="115"/>
        <v>13.507109004739338</v>
      </c>
      <c r="AD745" s="4">
        <f t="shared" si="116"/>
        <v>20.097244732576986</v>
      </c>
      <c r="AE745" s="4">
        <f t="shared" si="117"/>
        <v>17.670682730923694</v>
      </c>
      <c r="AH745" s="41"/>
    </row>
    <row r="746" spans="1:37" ht="15" customHeight="1" x14ac:dyDescent="0.2">
      <c r="B746" s="26" t="s">
        <v>458</v>
      </c>
      <c r="C746" s="15"/>
      <c r="F746" s="8">
        <v>164</v>
      </c>
      <c r="G746" s="8">
        <v>93</v>
      </c>
      <c r="H746" s="8">
        <v>71</v>
      </c>
      <c r="I746" s="8">
        <v>98</v>
      </c>
      <c r="J746" s="50">
        <v>81</v>
      </c>
      <c r="K746" s="8">
        <v>110</v>
      </c>
      <c r="L746" s="85">
        <f t="shared" si="118"/>
        <v>12.1301775147929</v>
      </c>
      <c r="M746" s="17">
        <f t="shared" si="119"/>
        <v>12.653061224489795</v>
      </c>
      <c r="N746" s="4">
        <f t="shared" si="120"/>
        <v>11.507293354943274</v>
      </c>
      <c r="O746" s="4">
        <f t="shared" si="121"/>
        <v>11.448598130841122</v>
      </c>
      <c r="P746" s="4">
        <f t="shared" si="122"/>
        <v>10.843373493975903</v>
      </c>
      <c r="Q746" s="4">
        <f t="shared" si="123"/>
        <v>13.033175355450238</v>
      </c>
      <c r="R746" s="41"/>
      <c r="V746" s="26" t="s">
        <v>458</v>
      </c>
      <c r="W746" s="15"/>
      <c r="Z746" s="8">
        <f t="shared" si="124"/>
        <v>110</v>
      </c>
      <c r="AA746" s="8">
        <f t="shared" si="125"/>
        <v>71</v>
      </c>
      <c r="AB746" s="50">
        <f t="shared" si="126"/>
        <v>81</v>
      </c>
      <c r="AC746" s="85">
        <f t="shared" si="115"/>
        <v>13.033175355450238</v>
      </c>
      <c r="AD746" s="4">
        <f t="shared" si="116"/>
        <v>11.507293354943274</v>
      </c>
      <c r="AE746" s="4">
        <f t="shared" si="117"/>
        <v>10.843373493975903</v>
      </c>
      <c r="AH746" s="41"/>
    </row>
    <row r="747" spans="1:37" ht="15" customHeight="1" x14ac:dyDescent="0.2">
      <c r="B747" s="26" t="s">
        <v>459</v>
      </c>
      <c r="C747" s="15"/>
      <c r="F747" s="8">
        <v>146</v>
      </c>
      <c r="G747" s="8">
        <v>90</v>
      </c>
      <c r="H747" s="8">
        <v>56</v>
      </c>
      <c r="I747" s="8">
        <v>62</v>
      </c>
      <c r="J747" s="50">
        <v>48</v>
      </c>
      <c r="K747" s="8">
        <v>104</v>
      </c>
      <c r="L747" s="85">
        <f t="shared" si="118"/>
        <v>10.798816568047338</v>
      </c>
      <c r="M747" s="17">
        <f t="shared" si="119"/>
        <v>12.244897959183673</v>
      </c>
      <c r="N747" s="4">
        <f t="shared" si="120"/>
        <v>9.0761750405186383</v>
      </c>
      <c r="O747" s="4">
        <f t="shared" si="121"/>
        <v>7.2429906542056068</v>
      </c>
      <c r="P747" s="4">
        <f t="shared" si="122"/>
        <v>6.425702811244979</v>
      </c>
      <c r="Q747" s="4">
        <f t="shared" si="123"/>
        <v>12.322274881516588</v>
      </c>
      <c r="R747" s="41"/>
      <c r="V747" s="26" t="s">
        <v>459</v>
      </c>
      <c r="W747" s="15"/>
      <c r="Z747" s="8">
        <f t="shared" si="124"/>
        <v>104</v>
      </c>
      <c r="AA747" s="8">
        <f t="shared" si="125"/>
        <v>56</v>
      </c>
      <c r="AB747" s="50">
        <f t="shared" si="126"/>
        <v>48</v>
      </c>
      <c r="AC747" s="85">
        <f t="shared" si="115"/>
        <v>12.322274881516588</v>
      </c>
      <c r="AD747" s="4">
        <f t="shared" si="116"/>
        <v>9.0761750405186383</v>
      </c>
      <c r="AE747" s="4">
        <f t="shared" si="117"/>
        <v>6.425702811244979</v>
      </c>
      <c r="AH747" s="41"/>
    </row>
    <row r="748" spans="1:37" ht="15" customHeight="1" x14ac:dyDescent="0.2">
      <c r="B748" s="26" t="s">
        <v>465</v>
      </c>
      <c r="C748" s="15"/>
      <c r="F748" s="8">
        <v>166</v>
      </c>
      <c r="G748" s="8">
        <v>122</v>
      </c>
      <c r="H748" s="8">
        <v>44</v>
      </c>
      <c r="I748" s="8">
        <v>57</v>
      </c>
      <c r="J748" s="50">
        <v>40</v>
      </c>
      <c r="K748" s="8">
        <v>139</v>
      </c>
      <c r="L748" s="85">
        <f t="shared" si="118"/>
        <v>12.278106508875739</v>
      </c>
      <c r="M748" s="17">
        <f t="shared" si="119"/>
        <v>16.598639455782312</v>
      </c>
      <c r="N748" s="4">
        <f t="shared" si="120"/>
        <v>7.1312803889789302</v>
      </c>
      <c r="O748" s="4">
        <f t="shared" si="121"/>
        <v>6.6588785046728969</v>
      </c>
      <c r="P748" s="4">
        <f t="shared" si="122"/>
        <v>5.3547523427041499</v>
      </c>
      <c r="Q748" s="4">
        <f t="shared" si="123"/>
        <v>16.469194312796208</v>
      </c>
      <c r="R748" s="41"/>
      <c r="V748" s="26" t="s">
        <v>465</v>
      </c>
      <c r="W748" s="15"/>
      <c r="Z748" s="8">
        <f t="shared" si="124"/>
        <v>139</v>
      </c>
      <c r="AA748" s="8">
        <f t="shared" si="125"/>
        <v>44</v>
      </c>
      <c r="AB748" s="50">
        <f t="shared" si="126"/>
        <v>40</v>
      </c>
      <c r="AC748" s="85">
        <f t="shared" si="115"/>
        <v>16.469194312796208</v>
      </c>
      <c r="AD748" s="4">
        <f t="shared" si="116"/>
        <v>7.1312803889789302</v>
      </c>
      <c r="AE748" s="4">
        <f t="shared" si="117"/>
        <v>5.3547523427041499</v>
      </c>
      <c r="AH748" s="41"/>
    </row>
    <row r="749" spans="1:37" ht="15" customHeight="1" x14ac:dyDescent="0.2">
      <c r="B749" s="26" t="s">
        <v>460</v>
      </c>
      <c r="C749" s="15"/>
      <c r="F749" s="8">
        <v>118</v>
      </c>
      <c r="G749" s="8">
        <v>89</v>
      </c>
      <c r="H749" s="8">
        <v>29</v>
      </c>
      <c r="I749" s="8">
        <v>30</v>
      </c>
      <c r="J749" s="50">
        <v>22</v>
      </c>
      <c r="K749" s="8">
        <v>97</v>
      </c>
      <c r="L749" s="85">
        <f t="shared" si="118"/>
        <v>8.7278106508875748</v>
      </c>
      <c r="M749" s="17">
        <f t="shared" si="119"/>
        <v>12.108843537414966</v>
      </c>
      <c r="N749" s="4">
        <f t="shared" si="120"/>
        <v>4.7001620745542949</v>
      </c>
      <c r="O749" s="4">
        <f t="shared" si="121"/>
        <v>3.5046728971962615</v>
      </c>
      <c r="P749" s="4">
        <f t="shared" si="122"/>
        <v>2.9451137884872822</v>
      </c>
      <c r="Q749" s="4">
        <f t="shared" si="123"/>
        <v>11.492890995260662</v>
      </c>
      <c r="R749" s="41"/>
      <c r="V749" s="26" t="s">
        <v>460</v>
      </c>
      <c r="W749" s="15"/>
      <c r="Z749" s="8">
        <f t="shared" si="124"/>
        <v>97</v>
      </c>
      <c r="AA749" s="8">
        <f t="shared" si="125"/>
        <v>29</v>
      </c>
      <c r="AB749" s="50">
        <f t="shared" si="126"/>
        <v>22</v>
      </c>
      <c r="AC749" s="85">
        <f t="shared" si="115"/>
        <v>11.492890995260662</v>
      </c>
      <c r="AD749" s="4">
        <f t="shared" si="116"/>
        <v>4.7001620745542949</v>
      </c>
      <c r="AE749" s="4">
        <f t="shared" si="117"/>
        <v>2.9451137884872822</v>
      </c>
      <c r="AH749" s="41"/>
    </row>
    <row r="750" spans="1:37" ht="15" customHeight="1" x14ac:dyDescent="0.2">
      <c r="B750" s="26" t="s">
        <v>74</v>
      </c>
      <c r="C750" s="15"/>
      <c r="F750" s="8">
        <v>42</v>
      </c>
      <c r="G750" s="8">
        <v>28</v>
      </c>
      <c r="H750" s="8">
        <v>14</v>
      </c>
      <c r="I750" s="8">
        <v>8</v>
      </c>
      <c r="J750" s="50">
        <v>5</v>
      </c>
      <c r="K750" s="8">
        <v>31</v>
      </c>
      <c r="L750" s="85">
        <f t="shared" si="118"/>
        <v>3.1065088757396451</v>
      </c>
      <c r="M750" s="17">
        <f t="shared" si="119"/>
        <v>3.8095238095238098</v>
      </c>
      <c r="N750" s="4">
        <f t="shared" si="120"/>
        <v>2.2690437601296596</v>
      </c>
      <c r="O750" s="4">
        <f t="shared" si="121"/>
        <v>0.93457943925233633</v>
      </c>
      <c r="P750" s="4">
        <f t="shared" si="122"/>
        <v>0.66934404283801874</v>
      </c>
      <c r="Q750" s="4">
        <f t="shared" si="123"/>
        <v>3.6729857819905209</v>
      </c>
      <c r="R750" s="41"/>
      <c r="V750" s="26" t="s">
        <v>74</v>
      </c>
      <c r="W750" s="15"/>
      <c r="Z750" s="8">
        <f t="shared" si="124"/>
        <v>31</v>
      </c>
      <c r="AA750" s="8">
        <f t="shared" si="125"/>
        <v>14</v>
      </c>
      <c r="AB750" s="50">
        <f t="shared" si="126"/>
        <v>5</v>
      </c>
      <c r="AC750" s="85">
        <f t="shared" si="115"/>
        <v>3.6729857819905209</v>
      </c>
      <c r="AD750" s="4">
        <f t="shared" si="116"/>
        <v>2.2690437601296596</v>
      </c>
      <c r="AE750" s="4">
        <f t="shared" si="117"/>
        <v>0.66934404283801874</v>
      </c>
      <c r="AH750" s="41"/>
    </row>
    <row r="751" spans="1:37" ht="15" customHeight="1" x14ac:dyDescent="0.2">
      <c r="B751" s="26" t="s">
        <v>0</v>
      </c>
      <c r="C751" s="15"/>
      <c r="D751" s="28"/>
      <c r="E751" s="28"/>
      <c r="F751" s="9">
        <v>254</v>
      </c>
      <c r="G751" s="9">
        <v>131</v>
      </c>
      <c r="H751" s="9">
        <v>123</v>
      </c>
      <c r="I751" s="9">
        <v>211</v>
      </c>
      <c r="J751" s="55">
        <v>197</v>
      </c>
      <c r="K751" s="9">
        <v>145</v>
      </c>
      <c r="L751" s="87">
        <f t="shared" si="118"/>
        <v>18.786982248520708</v>
      </c>
      <c r="M751" s="19">
        <f t="shared" si="119"/>
        <v>17.823129251700681</v>
      </c>
      <c r="N751" s="5">
        <f t="shared" si="120"/>
        <v>19.935170178282011</v>
      </c>
      <c r="O751" s="5">
        <f t="shared" si="121"/>
        <v>24.649532710280376</v>
      </c>
      <c r="P751" s="5">
        <f t="shared" si="122"/>
        <v>26.372155287817939</v>
      </c>
      <c r="Q751" s="5">
        <f t="shared" si="123"/>
        <v>17.180094786729857</v>
      </c>
      <c r="R751" s="41"/>
      <c r="V751" s="26" t="s">
        <v>0</v>
      </c>
      <c r="W751" s="15"/>
      <c r="X751" s="28"/>
      <c r="Y751" s="28"/>
      <c r="Z751" s="9">
        <f t="shared" si="124"/>
        <v>145</v>
      </c>
      <c r="AA751" s="9">
        <f t="shared" si="125"/>
        <v>123</v>
      </c>
      <c r="AB751" s="55">
        <f t="shared" si="126"/>
        <v>197</v>
      </c>
      <c r="AC751" s="87">
        <f t="shared" si="115"/>
        <v>17.180094786729857</v>
      </c>
      <c r="AD751" s="5">
        <f t="shared" si="116"/>
        <v>19.935170178282011</v>
      </c>
      <c r="AE751" s="5">
        <f t="shared" si="117"/>
        <v>26.372155287817939</v>
      </c>
      <c r="AH751" s="41"/>
    </row>
    <row r="752" spans="1:37" ht="15" customHeight="1" x14ac:dyDescent="0.2">
      <c r="B752" s="30" t="s">
        <v>1</v>
      </c>
      <c r="C752" s="59"/>
      <c r="D752" s="21"/>
      <c r="E752" s="22"/>
      <c r="F752" s="31">
        <f t="shared" ref="F752:Q752" si="127">SUM(F744:F751)</f>
        <v>1352</v>
      </c>
      <c r="G752" s="31">
        <f t="shared" si="127"/>
        <v>735</v>
      </c>
      <c r="H752" s="31">
        <f t="shared" si="127"/>
        <v>617</v>
      </c>
      <c r="I752" s="31">
        <f t="shared" si="127"/>
        <v>856</v>
      </c>
      <c r="J752" s="51">
        <f t="shared" si="127"/>
        <v>747</v>
      </c>
      <c r="K752" s="31">
        <f t="shared" si="127"/>
        <v>844</v>
      </c>
      <c r="L752" s="86">
        <f t="shared" si="127"/>
        <v>100</v>
      </c>
      <c r="M752" s="18">
        <f t="shared" si="127"/>
        <v>100</v>
      </c>
      <c r="N752" s="6">
        <f t="shared" si="127"/>
        <v>100</v>
      </c>
      <c r="O752" s="6">
        <f t="shared" si="127"/>
        <v>100</v>
      </c>
      <c r="P752" s="6">
        <f t="shared" si="127"/>
        <v>99.999999999999972</v>
      </c>
      <c r="Q752" s="6">
        <f t="shared" si="127"/>
        <v>100</v>
      </c>
      <c r="V752" s="30" t="s">
        <v>1</v>
      </c>
      <c r="W752" s="59"/>
      <c r="X752" s="21"/>
      <c r="Y752" s="22"/>
      <c r="Z752" s="31">
        <f t="shared" ref="Z752:AE752" si="128">SUM(Z744:Z751)</f>
        <v>844</v>
      </c>
      <c r="AA752" s="31">
        <f t="shared" si="128"/>
        <v>617</v>
      </c>
      <c r="AB752" s="51">
        <f t="shared" si="128"/>
        <v>747</v>
      </c>
      <c r="AC752" s="86">
        <f t="shared" si="128"/>
        <v>100</v>
      </c>
      <c r="AD752" s="6">
        <f t="shared" si="128"/>
        <v>100</v>
      </c>
      <c r="AE752" s="6">
        <f t="shared" si="128"/>
        <v>99.999999999999972</v>
      </c>
    </row>
    <row r="753" spans="1:34" ht="15" customHeight="1" x14ac:dyDescent="0.2">
      <c r="B753" s="30" t="s">
        <v>394</v>
      </c>
      <c r="C753" s="59"/>
      <c r="D753" s="21"/>
      <c r="E753" s="22"/>
      <c r="F753" s="32">
        <v>2.7823315118397085</v>
      </c>
      <c r="G753" s="32">
        <v>3.4056291390728477</v>
      </c>
      <c r="H753" s="32">
        <v>2.0202429149797569</v>
      </c>
      <c r="I753" s="32">
        <v>1.7116279069767442</v>
      </c>
      <c r="J753" s="32">
        <v>1.4927272727272727</v>
      </c>
      <c r="K753" s="32">
        <v>3.3476394849785409</v>
      </c>
      <c r="V753" s="30" t="s">
        <v>394</v>
      </c>
      <c r="W753" s="59"/>
      <c r="X753" s="21"/>
      <c r="Y753" s="22"/>
      <c r="Z753" s="32">
        <f>K753</f>
        <v>3.3476394849785409</v>
      </c>
      <c r="AA753" s="32">
        <f>H753</f>
        <v>2.0202429149797569</v>
      </c>
      <c r="AB753" s="32">
        <f>J753</f>
        <v>1.4927272727272727</v>
      </c>
    </row>
    <row r="754" spans="1:34" ht="15" customHeight="1" x14ac:dyDescent="0.2">
      <c r="B754" s="30" t="s">
        <v>395</v>
      </c>
      <c r="C754" s="59"/>
      <c r="D754" s="21"/>
      <c r="E754" s="22"/>
      <c r="F754" s="32">
        <v>3.6025943396226414</v>
      </c>
      <c r="G754" s="32">
        <v>4.0333333333333332</v>
      </c>
      <c r="H754" s="32">
        <v>2.9526627218934913</v>
      </c>
      <c r="I754" s="32">
        <v>2.6731234866828086</v>
      </c>
      <c r="J754" s="32">
        <v>2.5030487804878048</v>
      </c>
      <c r="K754" s="32">
        <v>3.9327731092436973</v>
      </c>
      <c r="V754" s="30" t="s">
        <v>395</v>
      </c>
      <c r="W754" s="59"/>
      <c r="X754" s="21"/>
      <c r="Y754" s="22"/>
      <c r="Z754" s="32">
        <f>K754</f>
        <v>3.9327731092436973</v>
      </c>
      <c r="AA754" s="32">
        <f>H754</f>
        <v>2.9526627218934913</v>
      </c>
      <c r="AB754" s="32">
        <f>J754</f>
        <v>2.5030487804878048</v>
      </c>
    </row>
    <row r="755" spans="1:34" ht="15" customHeight="1" x14ac:dyDescent="0.2">
      <c r="B755" s="30" t="s">
        <v>97</v>
      </c>
      <c r="C755" s="59"/>
      <c r="D755" s="21"/>
      <c r="E755" s="22"/>
      <c r="F755" s="31">
        <v>23</v>
      </c>
      <c r="G755" s="31">
        <v>23</v>
      </c>
      <c r="H755" s="31">
        <v>16</v>
      </c>
      <c r="I755" s="31">
        <v>22</v>
      </c>
      <c r="J755" s="31">
        <v>11</v>
      </c>
      <c r="K755" s="31">
        <v>23</v>
      </c>
      <c r="V755" s="30" t="s">
        <v>97</v>
      </c>
      <c r="W755" s="59"/>
      <c r="X755" s="21"/>
      <c r="Y755" s="22"/>
      <c r="Z755" s="31">
        <f>K755</f>
        <v>23</v>
      </c>
      <c r="AA755" s="31">
        <f>H755</f>
        <v>16</v>
      </c>
      <c r="AB755" s="31">
        <f>J755</f>
        <v>11</v>
      </c>
    </row>
    <row r="756" spans="1:34" ht="15" customHeight="1" x14ac:dyDescent="0.2">
      <c r="B756" s="45"/>
      <c r="C756" s="45"/>
      <c r="D756" s="36"/>
      <c r="E756" s="36"/>
      <c r="F756" s="41"/>
      <c r="G756" s="41"/>
      <c r="H756" s="41"/>
      <c r="I756" s="41"/>
      <c r="J756" s="41"/>
      <c r="K756" s="41"/>
      <c r="V756" s="45"/>
      <c r="W756" s="45"/>
      <c r="X756" s="36"/>
      <c r="Y756" s="36"/>
      <c r="Z756" s="41"/>
      <c r="AA756" s="41"/>
      <c r="AB756" s="41"/>
    </row>
    <row r="757" spans="1:34" ht="15" customHeight="1" x14ac:dyDescent="0.2">
      <c r="A757" s="1" t="s">
        <v>751</v>
      </c>
      <c r="B757" s="15"/>
      <c r="C757" s="15"/>
    </row>
    <row r="758" spans="1:34" ht="13.75" customHeight="1" x14ac:dyDescent="0.2">
      <c r="B758" s="47"/>
      <c r="C758" s="25"/>
      <c r="D758" s="25"/>
      <c r="E758" s="25"/>
      <c r="F758" s="242"/>
      <c r="G758" s="243"/>
      <c r="H758" s="66" t="s">
        <v>2</v>
      </c>
      <c r="I758" s="66"/>
      <c r="J758" s="243"/>
      <c r="K758" s="243"/>
      <c r="L758" s="244"/>
      <c r="M758" s="243"/>
      <c r="N758" s="66" t="s">
        <v>3</v>
      </c>
      <c r="O758" s="66"/>
      <c r="P758" s="243"/>
      <c r="Q758" s="245"/>
      <c r="V758" s="47"/>
      <c r="W758" s="25"/>
      <c r="X758" s="25"/>
      <c r="Y758" s="25"/>
      <c r="Z758" s="60"/>
      <c r="AA758" s="63" t="s">
        <v>2</v>
      </c>
      <c r="AB758" s="66"/>
      <c r="AC758" s="82"/>
      <c r="AD758" s="63" t="s">
        <v>3</v>
      </c>
      <c r="AE758" s="64"/>
    </row>
    <row r="759" spans="1:34" ht="22.75" customHeight="1" x14ac:dyDescent="0.2">
      <c r="B759" s="26"/>
      <c r="C759" s="15"/>
      <c r="E759" s="56"/>
      <c r="F759" s="73" t="s">
        <v>356</v>
      </c>
      <c r="G759" s="73" t="s">
        <v>170</v>
      </c>
      <c r="H759" s="73" t="s">
        <v>171</v>
      </c>
      <c r="I759" s="73" t="s">
        <v>357</v>
      </c>
      <c r="J759" s="78" t="s">
        <v>173</v>
      </c>
      <c r="K759" s="73" t="s">
        <v>500</v>
      </c>
      <c r="L759" s="81" t="s">
        <v>356</v>
      </c>
      <c r="M759" s="73" t="s">
        <v>170</v>
      </c>
      <c r="N759" s="73" t="s">
        <v>171</v>
      </c>
      <c r="O759" s="73" t="s">
        <v>357</v>
      </c>
      <c r="P759" s="73" t="s">
        <v>173</v>
      </c>
      <c r="Q759" s="73" t="s">
        <v>500</v>
      </c>
      <c r="V759" s="26"/>
      <c r="W759" s="15"/>
      <c r="Y759" s="56"/>
      <c r="Z759" s="73" t="s">
        <v>450</v>
      </c>
      <c r="AA759" s="73" t="s">
        <v>171</v>
      </c>
      <c r="AB759" s="78" t="s">
        <v>173</v>
      </c>
      <c r="AC759" s="81" t="s">
        <v>450</v>
      </c>
      <c r="AD759" s="73" t="s">
        <v>171</v>
      </c>
      <c r="AE759" s="73" t="s">
        <v>173</v>
      </c>
    </row>
    <row r="760" spans="1:34" ht="12" customHeight="1" x14ac:dyDescent="0.2">
      <c r="B760" s="27"/>
      <c r="C760" s="68"/>
      <c r="D760" s="28"/>
      <c r="E760" s="57"/>
      <c r="F760" s="29"/>
      <c r="G760" s="29"/>
      <c r="H760" s="29"/>
      <c r="I760" s="29"/>
      <c r="J760" s="49"/>
      <c r="K760" s="29"/>
      <c r="L760" s="83">
        <f>$F$770</f>
        <v>942</v>
      </c>
      <c r="M760" s="2">
        <f>$G$770</f>
        <v>622</v>
      </c>
      <c r="N760" s="2">
        <f>$H$770</f>
        <v>320</v>
      </c>
      <c r="O760" s="2">
        <f>$I$770</f>
        <v>600</v>
      </c>
      <c r="P760" s="2">
        <f>$J$770</f>
        <v>493</v>
      </c>
      <c r="Q760" s="2">
        <f>$K$770</f>
        <v>729</v>
      </c>
      <c r="V760" s="27"/>
      <c r="W760" s="68"/>
      <c r="X760" s="28"/>
      <c r="Y760" s="57"/>
      <c r="Z760" s="29"/>
      <c r="AA760" s="29"/>
      <c r="AB760" s="49"/>
      <c r="AC760" s="83">
        <f t="shared" ref="AC760:AC761" si="129">Q760</f>
        <v>729</v>
      </c>
      <c r="AD760" s="2">
        <f t="shared" ref="AD760:AD761" si="130">N760</f>
        <v>320</v>
      </c>
      <c r="AE760" s="2">
        <f t="shared" ref="AE760:AE761" si="131">P760</f>
        <v>493</v>
      </c>
    </row>
    <row r="761" spans="1:34" ht="15" customHeight="1" x14ac:dyDescent="0.2">
      <c r="B761" s="26" t="s">
        <v>154</v>
      </c>
      <c r="C761" s="15"/>
      <c r="F761" s="8">
        <v>170</v>
      </c>
      <c r="G761" s="8">
        <v>92</v>
      </c>
      <c r="H761" s="8">
        <v>78</v>
      </c>
      <c r="I761" s="8">
        <v>161</v>
      </c>
      <c r="J761" s="50">
        <v>154</v>
      </c>
      <c r="K761" s="8">
        <v>99</v>
      </c>
      <c r="L761" s="85">
        <f>F761/L$760*100</f>
        <v>18.046709129511676</v>
      </c>
      <c r="M761" s="17">
        <f t="shared" ref="M761:Q769" si="132">G761/M$760*100</f>
        <v>14.790996784565916</v>
      </c>
      <c r="N761" s="4">
        <f t="shared" si="132"/>
        <v>24.375</v>
      </c>
      <c r="O761" s="4">
        <f t="shared" si="132"/>
        <v>26.833333333333332</v>
      </c>
      <c r="P761" s="4">
        <f t="shared" si="132"/>
        <v>31.237322515212984</v>
      </c>
      <c r="Q761" s="4">
        <f t="shared" si="132"/>
        <v>13.580246913580247</v>
      </c>
      <c r="R761" s="41"/>
      <c r="V761" s="26" t="s">
        <v>154</v>
      </c>
      <c r="W761" s="15"/>
      <c r="Z761" s="8">
        <f t="shared" ref="Z761" si="133">K761</f>
        <v>99</v>
      </c>
      <c r="AA761" s="8">
        <f t="shared" ref="AA761" si="134">H761</f>
        <v>78</v>
      </c>
      <c r="AB761" s="50">
        <f t="shared" ref="AB761" si="135">J761</f>
        <v>154</v>
      </c>
      <c r="AC761" s="85">
        <f t="shared" si="129"/>
        <v>13.580246913580247</v>
      </c>
      <c r="AD761" s="4">
        <f t="shared" si="130"/>
        <v>24.375</v>
      </c>
      <c r="AE761" s="4">
        <f t="shared" si="131"/>
        <v>31.237322515212984</v>
      </c>
      <c r="AH761" s="41"/>
    </row>
    <row r="762" spans="1:34" ht="15" customHeight="1" x14ac:dyDescent="0.2">
      <c r="B762" s="26" t="s">
        <v>76</v>
      </c>
      <c r="C762" s="15"/>
      <c r="F762" s="8">
        <v>143</v>
      </c>
      <c r="G762" s="8">
        <v>122</v>
      </c>
      <c r="H762" s="8">
        <v>21</v>
      </c>
      <c r="I762" s="8">
        <v>70</v>
      </c>
      <c r="J762" s="50">
        <v>40</v>
      </c>
      <c r="K762" s="8">
        <v>152</v>
      </c>
      <c r="L762" s="85">
        <f t="shared" ref="L762:L769" si="136">F762/L$760*100</f>
        <v>15.180467091295116</v>
      </c>
      <c r="M762" s="17">
        <f t="shared" si="132"/>
        <v>19.614147909967848</v>
      </c>
      <c r="N762" s="4">
        <f t="shared" si="132"/>
        <v>6.5625</v>
      </c>
      <c r="O762" s="4">
        <f t="shared" si="132"/>
        <v>11.666666666666666</v>
      </c>
      <c r="P762" s="4">
        <f t="shared" si="132"/>
        <v>8.1135902636916839</v>
      </c>
      <c r="Q762" s="4">
        <f t="shared" si="132"/>
        <v>20.850480109739369</v>
      </c>
      <c r="R762" s="41"/>
      <c r="V762" s="26" t="s">
        <v>76</v>
      </c>
      <c r="W762" s="15"/>
      <c r="Z762" s="8">
        <f t="shared" ref="Z762:Z769" si="137">K762</f>
        <v>152</v>
      </c>
      <c r="AA762" s="8">
        <f t="shared" ref="AA762:AA769" si="138">H762</f>
        <v>21</v>
      </c>
      <c r="AB762" s="50">
        <f t="shared" ref="AB762:AB769" si="139">J762</f>
        <v>40</v>
      </c>
      <c r="AC762" s="85">
        <f t="shared" ref="AC762:AC769" si="140">Q762</f>
        <v>20.850480109739369</v>
      </c>
      <c r="AD762" s="4">
        <f t="shared" ref="AD762:AD769" si="141">N762</f>
        <v>6.5625</v>
      </c>
      <c r="AE762" s="4">
        <f t="shared" ref="AE762:AE769" si="142">P762</f>
        <v>8.1135902636916839</v>
      </c>
      <c r="AH762" s="41"/>
    </row>
    <row r="763" spans="1:34" ht="15" customHeight="1" x14ac:dyDescent="0.2">
      <c r="B763" s="26" t="s">
        <v>77</v>
      </c>
      <c r="C763" s="15"/>
      <c r="F763" s="8">
        <v>163</v>
      </c>
      <c r="G763" s="8">
        <v>138</v>
      </c>
      <c r="H763" s="8">
        <v>25</v>
      </c>
      <c r="I763" s="8">
        <v>82</v>
      </c>
      <c r="J763" s="50">
        <v>57</v>
      </c>
      <c r="K763" s="8">
        <v>163</v>
      </c>
      <c r="L763" s="85">
        <f t="shared" si="136"/>
        <v>17.303609341825901</v>
      </c>
      <c r="M763" s="17">
        <f t="shared" si="132"/>
        <v>22.186495176848876</v>
      </c>
      <c r="N763" s="4">
        <f t="shared" si="132"/>
        <v>7.8125</v>
      </c>
      <c r="O763" s="4">
        <f t="shared" si="132"/>
        <v>13.666666666666666</v>
      </c>
      <c r="P763" s="4">
        <f t="shared" si="132"/>
        <v>11.561866125760648</v>
      </c>
      <c r="Q763" s="4">
        <f t="shared" si="132"/>
        <v>22.359396433470508</v>
      </c>
      <c r="R763" s="41"/>
      <c r="V763" s="26" t="s">
        <v>77</v>
      </c>
      <c r="W763" s="15"/>
      <c r="Z763" s="8">
        <f t="shared" si="137"/>
        <v>163</v>
      </c>
      <c r="AA763" s="8">
        <f t="shared" si="138"/>
        <v>25</v>
      </c>
      <c r="AB763" s="50">
        <f t="shared" si="139"/>
        <v>57</v>
      </c>
      <c r="AC763" s="85">
        <f t="shared" si="140"/>
        <v>22.359396433470508</v>
      </c>
      <c r="AD763" s="4">
        <f t="shared" si="141"/>
        <v>7.8125</v>
      </c>
      <c r="AE763" s="4">
        <f t="shared" si="142"/>
        <v>11.561866125760648</v>
      </c>
      <c r="AH763" s="41"/>
    </row>
    <row r="764" spans="1:34" ht="15" customHeight="1" x14ac:dyDescent="0.2">
      <c r="B764" s="26" t="s">
        <v>78</v>
      </c>
      <c r="C764" s="15"/>
      <c r="F764" s="8">
        <v>81</v>
      </c>
      <c r="G764" s="8">
        <v>65</v>
      </c>
      <c r="H764" s="8">
        <v>16</v>
      </c>
      <c r="I764" s="8">
        <v>43</v>
      </c>
      <c r="J764" s="50">
        <v>32</v>
      </c>
      <c r="K764" s="8">
        <v>76</v>
      </c>
      <c r="L764" s="85">
        <f t="shared" si="136"/>
        <v>8.598726114649681</v>
      </c>
      <c r="M764" s="17">
        <f t="shared" si="132"/>
        <v>10.45016077170418</v>
      </c>
      <c r="N764" s="4">
        <f t="shared" si="132"/>
        <v>5</v>
      </c>
      <c r="O764" s="4">
        <f t="shared" si="132"/>
        <v>7.166666666666667</v>
      </c>
      <c r="P764" s="4">
        <f t="shared" si="132"/>
        <v>6.4908722109533468</v>
      </c>
      <c r="Q764" s="4">
        <f t="shared" si="132"/>
        <v>10.425240054869684</v>
      </c>
      <c r="R764" s="41"/>
      <c r="V764" s="26" t="s">
        <v>78</v>
      </c>
      <c r="W764" s="15"/>
      <c r="Z764" s="8">
        <f t="shared" si="137"/>
        <v>76</v>
      </c>
      <c r="AA764" s="8">
        <f t="shared" si="138"/>
        <v>16</v>
      </c>
      <c r="AB764" s="50">
        <f t="shared" si="139"/>
        <v>32</v>
      </c>
      <c r="AC764" s="85">
        <f t="shared" si="140"/>
        <v>10.425240054869684</v>
      </c>
      <c r="AD764" s="4">
        <f t="shared" si="141"/>
        <v>5</v>
      </c>
      <c r="AE764" s="4">
        <f t="shared" si="142"/>
        <v>6.4908722109533468</v>
      </c>
      <c r="AH764" s="41"/>
    </row>
    <row r="765" spans="1:34" ht="15" customHeight="1" x14ac:dyDescent="0.2">
      <c r="B765" s="26" t="s">
        <v>79</v>
      </c>
      <c r="C765" s="15"/>
      <c r="F765" s="8">
        <v>34</v>
      </c>
      <c r="G765" s="8">
        <v>29</v>
      </c>
      <c r="H765" s="8">
        <v>5</v>
      </c>
      <c r="I765" s="8">
        <v>24</v>
      </c>
      <c r="J765" s="50">
        <v>18</v>
      </c>
      <c r="K765" s="8">
        <v>35</v>
      </c>
      <c r="L765" s="85">
        <f t="shared" si="136"/>
        <v>3.6093418259023355</v>
      </c>
      <c r="M765" s="17">
        <f t="shared" si="132"/>
        <v>4.662379421221865</v>
      </c>
      <c r="N765" s="4">
        <f t="shared" si="132"/>
        <v>1.5625</v>
      </c>
      <c r="O765" s="4">
        <f t="shared" si="132"/>
        <v>4</v>
      </c>
      <c r="P765" s="4">
        <f t="shared" si="132"/>
        <v>3.6511156186612577</v>
      </c>
      <c r="Q765" s="4">
        <f t="shared" si="132"/>
        <v>4.8010973936899859</v>
      </c>
      <c r="R765" s="41"/>
      <c r="V765" s="26" t="s">
        <v>79</v>
      </c>
      <c r="W765" s="15"/>
      <c r="Z765" s="8">
        <f t="shared" si="137"/>
        <v>35</v>
      </c>
      <c r="AA765" s="8">
        <f t="shared" si="138"/>
        <v>5</v>
      </c>
      <c r="AB765" s="50">
        <f t="shared" si="139"/>
        <v>18</v>
      </c>
      <c r="AC765" s="85">
        <f t="shared" si="140"/>
        <v>4.8010973936899859</v>
      </c>
      <c r="AD765" s="4">
        <f t="shared" si="141"/>
        <v>1.5625</v>
      </c>
      <c r="AE765" s="4">
        <f t="shared" si="142"/>
        <v>3.6511156186612577</v>
      </c>
      <c r="AH765" s="41"/>
    </row>
    <row r="766" spans="1:34" ht="15" customHeight="1" x14ac:dyDescent="0.2">
      <c r="B766" s="26" t="s">
        <v>124</v>
      </c>
      <c r="C766" s="15"/>
      <c r="F766" s="8">
        <v>23</v>
      </c>
      <c r="G766" s="8">
        <v>15</v>
      </c>
      <c r="H766" s="8">
        <v>8</v>
      </c>
      <c r="I766" s="8">
        <v>2</v>
      </c>
      <c r="J766" s="50">
        <v>1</v>
      </c>
      <c r="K766" s="8">
        <v>16</v>
      </c>
      <c r="L766" s="85">
        <f t="shared" si="136"/>
        <v>2.4416135881104037</v>
      </c>
      <c r="M766" s="17">
        <f t="shared" si="132"/>
        <v>2.4115755627009645</v>
      </c>
      <c r="N766" s="4">
        <f t="shared" si="132"/>
        <v>2.5</v>
      </c>
      <c r="O766" s="4">
        <f t="shared" si="132"/>
        <v>0.33333333333333337</v>
      </c>
      <c r="P766" s="4">
        <f t="shared" si="132"/>
        <v>0.20283975659229209</v>
      </c>
      <c r="Q766" s="4">
        <f t="shared" si="132"/>
        <v>2.1947873799725648</v>
      </c>
      <c r="R766" s="41"/>
      <c r="V766" s="26" t="s">
        <v>124</v>
      </c>
      <c r="W766" s="15"/>
      <c r="Z766" s="8">
        <f t="shared" si="137"/>
        <v>16</v>
      </c>
      <c r="AA766" s="8">
        <f t="shared" si="138"/>
        <v>8</v>
      </c>
      <c r="AB766" s="50">
        <f t="shared" si="139"/>
        <v>1</v>
      </c>
      <c r="AC766" s="85">
        <f t="shared" si="140"/>
        <v>2.1947873799725648</v>
      </c>
      <c r="AD766" s="4">
        <f t="shared" si="141"/>
        <v>2.5</v>
      </c>
      <c r="AE766" s="4">
        <f t="shared" si="142"/>
        <v>0.20283975659229209</v>
      </c>
      <c r="AH766" s="41"/>
    </row>
    <row r="767" spans="1:34" ht="15" customHeight="1" x14ac:dyDescent="0.2">
      <c r="B767" s="26" t="s">
        <v>125</v>
      </c>
      <c r="C767" s="15"/>
      <c r="F767" s="8">
        <v>16</v>
      </c>
      <c r="G767" s="8">
        <v>6</v>
      </c>
      <c r="H767" s="8">
        <v>10</v>
      </c>
      <c r="I767" s="8">
        <v>19</v>
      </c>
      <c r="J767" s="50">
        <v>16</v>
      </c>
      <c r="K767" s="8">
        <v>9</v>
      </c>
      <c r="L767" s="85">
        <f t="shared" si="136"/>
        <v>1.6985138004246285</v>
      </c>
      <c r="M767" s="17">
        <f t="shared" si="132"/>
        <v>0.96463022508038598</v>
      </c>
      <c r="N767" s="4">
        <f t="shared" si="132"/>
        <v>3.125</v>
      </c>
      <c r="O767" s="4">
        <f t="shared" si="132"/>
        <v>3.166666666666667</v>
      </c>
      <c r="P767" s="4">
        <f t="shared" si="132"/>
        <v>3.2454361054766734</v>
      </c>
      <c r="Q767" s="4">
        <f t="shared" si="132"/>
        <v>1.2345679012345678</v>
      </c>
      <c r="R767" s="41"/>
      <c r="V767" s="26" t="s">
        <v>125</v>
      </c>
      <c r="W767" s="15"/>
      <c r="Z767" s="8">
        <f t="shared" si="137"/>
        <v>9</v>
      </c>
      <c r="AA767" s="8">
        <f t="shared" si="138"/>
        <v>10</v>
      </c>
      <c r="AB767" s="50">
        <f t="shared" si="139"/>
        <v>16</v>
      </c>
      <c r="AC767" s="85">
        <f t="shared" si="140"/>
        <v>1.2345679012345678</v>
      </c>
      <c r="AD767" s="4">
        <f t="shared" si="141"/>
        <v>3.125</v>
      </c>
      <c r="AE767" s="4">
        <f t="shared" si="142"/>
        <v>3.2454361054766734</v>
      </c>
      <c r="AH767" s="41"/>
    </row>
    <row r="768" spans="1:34" ht="15" customHeight="1" x14ac:dyDescent="0.2">
      <c r="B768" s="26" t="s">
        <v>573</v>
      </c>
      <c r="C768" s="15"/>
      <c r="F768" s="8">
        <v>33</v>
      </c>
      <c r="G768" s="8">
        <v>15</v>
      </c>
      <c r="H768" s="8">
        <v>18</v>
      </c>
      <c r="I768" s="8">
        <v>19</v>
      </c>
      <c r="J768" s="50">
        <v>19</v>
      </c>
      <c r="K768" s="8">
        <v>15</v>
      </c>
      <c r="L768" s="85">
        <f t="shared" si="136"/>
        <v>3.5031847133757963</v>
      </c>
      <c r="M768" s="17">
        <f t="shared" si="132"/>
        <v>2.4115755627009645</v>
      </c>
      <c r="N768" s="4">
        <f t="shared" si="132"/>
        <v>5.625</v>
      </c>
      <c r="O768" s="4">
        <f t="shared" si="132"/>
        <v>3.166666666666667</v>
      </c>
      <c r="P768" s="4">
        <f t="shared" si="132"/>
        <v>3.8539553752535496</v>
      </c>
      <c r="Q768" s="4">
        <f t="shared" si="132"/>
        <v>2.0576131687242798</v>
      </c>
      <c r="R768" s="41"/>
      <c r="V768" s="26" t="s">
        <v>573</v>
      </c>
      <c r="W768" s="15"/>
      <c r="Z768" s="8">
        <f t="shared" si="137"/>
        <v>15</v>
      </c>
      <c r="AA768" s="8">
        <f t="shared" si="138"/>
        <v>18</v>
      </c>
      <c r="AB768" s="50">
        <f t="shared" si="139"/>
        <v>19</v>
      </c>
      <c r="AC768" s="85">
        <f t="shared" si="140"/>
        <v>2.0576131687242798</v>
      </c>
      <c r="AD768" s="4">
        <f t="shared" si="141"/>
        <v>5.625</v>
      </c>
      <c r="AE768" s="4">
        <f t="shared" si="142"/>
        <v>3.8539553752535496</v>
      </c>
      <c r="AH768" s="41"/>
    </row>
    <row r="769" spans="1:34" ht="15" customHeight="1" x14ac:dyDescent="0.2">
      <c r="B769" s="26" t="s">
        <v>128</v>
      </c>
      <c r="C769" s="15"/>
      <c r="D769" s="28"/>
      <c r="E769" s="28"/>
      <c r="F769" s="9">
        <v>279</v>
      </c>
      <c r="G769" s="9">
        <v>140</v>
      </c>
      <c r="H769" s="9">
        <v>139</v>
      </c>
      <c r="I769" s="9">
        <v>180</v>
      </c>
      <c r="J769" s="55">
        <v>156</v>
      </c>
      <c r="K769" s="9">
        <v>164</v>
      </c>
      <c r="L769" s="87">
        <f t="shared" si="136"/>
        <v>29.617834394904456</v>
      </c>
      <c r="M769" s="19">
        <f t="shared" si="132"/>
        <v>22.508038585209004</v>
      </c>
      <c r="N769" s="5">
        <f t="shared" si="132"/>
        <v>43.4375</v>
      </c>
      <c r="O769" s="5">
        <f t="shared" si="132"/>
        <v>30</v>
      </c>
      <c r="P769" s="5">
        <f t="shared" si="132"/>
        <v>31.643002028397564</v>
      </c>
      <c r="Q769" s="5">
        <f t="shared" si="132"/>
        <v>22.496570644718794</v>
      </c>
      <c r="R769" s="41"/>
      <c r="V769" s="26" t="s">
        <v>0</v>
      </c>
      <c r="W769" s="15"/>
      <c r="X769" s="28"/>
      <c r="Y769" s="28"/>
      <c r="Z769" s="9">
        <f t="shared" si="137"/>
        <v>164</v>
      </c>
      <c r="AA769" s="9">
        <f t="shared" si="138"/>
        <v>139</v>
      </c>
      <c r="AB769" s="55">
        <f t="shared" si="139"/>
        <v>156</v>
      </c>
      <c r="AC769" s="87">
        <f t="shared" si="140"/>
        <v>22.496570644718794</v>
      </c>
      <c r="AD769" s="5">
        <f t="shared" si="141"/>
        <v>43.4375</v>
      </c>
      <c r="AE769" s="5">
        <f t="shared" si="142"/>
        <v>31.643002028397564</v>
      </c>
      <c r="AH769" s="41"/>
    </row>
    <row r="770" spans="1:34" ht="15" customHeight="1" x14ac:dyDescent="0.2">
      <c r="B770" s="30" t="s">
        <v>1</v>
      </c>
      <c r="C770" s="59"/>
      <c r="D770" s="21"/>
      <c r="E770" s="22"/>
      <c r="F770" s="31">
        <f t="shared" ref="F770:Q770" si="143">SUM(F761:F769)</f>
        <v>942</v>
      </c>
      <c r="G770" s="31">
        <f t="shared" si="143"/>
        <v>622</v>
      </c>
      <c r="H770" s="31">
        <f t="shared" si="143"/>
        <v>320</v>
      </c>
      <c r="I770" s="31">
        <f t="shared" si="143"/>
        <v>600</v>
      </c>
      <c r="J770" s="51">
        <f t="shared" si="143"/>
        <v>493</v>
      </c>
      <c r="K770" s="31">
        <f t="shared" si="143"/>
        <v>729</v>
      </c>
      <c r="L770" s="86">
        <f t="shared" si="143"/>
        <v>100</v>
      </c>
      <c r="M770" s="18">
        <f t="shared" si="143"/>
        <v>100</v>
      </c>
      <c r="N770" s="6">
        <f t="shared" si="143"/>
        <v>100</v>
      </c>
      <c r="O770" s="6">
        <f t="shared" si="143"/>
        <v>100</v>
      </c>
      <c r="P770" s="6">
        <f t="shared" si="143"/>
        <v>100</v>
      </c>
      <c r="Q770" s="6">
        <f t="shared" si="143"/>
        <v>100</v>
      </c>
      <c r="V770" s="30" t="s">
        <v>1</v>
      </c>
      <c r="W770" s="59"/>
      <c r="X770" s="21"/>
      <c r="Y770" s="22"/>
      <c r="Z770" s="31">
        <f t="shared" ref="Z770:AE770" si="144">SUM(Z761:Z769)</f>
        <v>729</v>
      </c>
      <c r="AA770" s="31">
        <f t="shared" si="144"/>
        <v>320</v>
      </c>
      <c r="AB770" s="51">
        <f t="shared" si="144"/>
        <v>493</v>
      </c>
      <c r="AC770" s="86">
        <f t="shared" si="144"/>
        <v>100</v>
      </c>
      <c r="AD770" s="6">
        <f t="shared" si="144"/>
        <v>100</v>
      </c>
      <c r="AE770" s="6">
        <f t="shared" si="144"/>
        <v>100</v>
      </c>
    </row>
    <row r="771" spans="1:34" ht="15" customHeight="1" x14ac:dyDescent="0.2">
      <c r="B771" s="30" t="s">
        <v>603</v>
      </c>
      <c r="C771" s="59"/>
      <c r="D771" s="21"/>
      <c r="E771" s="22"/>
      <c r="F771" s="32">
        <v>16.250317443823068</v>
      </c>
      <c r="G771" s="32">
        <v>15.48654572547561</v>
      </c>
      <c r="H771" s="32">
        <v>18.284228870582623</v>
      </c>
      <c r="I771" s="32">
        <v>14.573308254613764</v>
      </c>
      <c r="J771" s="32">
        <v>14.562363017292123</v>
      </c>
      <c r="K771" s="32">
        <v>15.358917114671822</v>
      </c>
      <c r="V771" s="30" t="s">
        <v>603</v>
      </c>
      <c r="W771" s="59"/>
      <c r="X771" s="21"/>
      <c r="Y771" s="22"/>
      <c r="Z771" s="32">
        <f>K771</f>
        <v>15.358917114671822</v>
      </c>
      <c r="AA771" s="32">
        <f>H771</f>
        <v>18.284228870582623</v>
      </c>
      <c r="AB771" s="32">
        <f>J771</f>
        <v>14.562363017292123</v>
      </c>
    </row>
    <row r="772" spans="1:34" ht="15" customHeight="1" x14ac:dyDescent="0.2">
      <c r="B772" s="30" t="s">
        <v>604</v>
      </c>
      <c r="C772" s="59"/>
      <c r="D772" s="21"/>
      <c r="E772" s="22"/>
      <c r="F772" s="32">
        <v>21.853875183072404</v>
      </c>
      <c r="G772" s="32">
        <v>19.139782153023702</v>
      </c>
      <c r="H772" s="32">
        <v>32.130538112383057</v>
      </c>
      <c r="I772" s="32">
        <v>23.632391764238537</v>
      </c>
      <c r="J772" s="32">
        <v>26.817029162991503</v>
      </c>
      <c r="K772" s="32">
        <v>18.621863025299525</v>
      </c>
      <c r="V772" s="30" t="s">
        <v>604</v>
      </c>
      <c r="W772" s="59"/>
      <c r="X772" s="21"/>
      <c r="Y772" s="22"/>
      <c r="Z772" s="32">
        <f t="shared" ref="Z772:Z773" si="145">K772</f>
        <v>18.621863025299525</v>
      </c>
      <c r="AA772" s="32">
        <f t="shared" ref="AA772:AA773" si="146">H772</f>
        <v>32.130538112383057</v>
      </c>
      <c r="AB772" s="32">
        <f t="shared" ref="AB772:AB773" si="147">J772</f>
        <v>26.817029162991503</v>
      </c>
    </row>
    <row r="773" spans="1:34" ht="15" customHeight="1" x14ac:dyDescent="0.2">
      <c r="B773" s="30" t="s">
        <v>316</v>
      </c>
      <c r="C773" s="59"/>
      <c r="D773" s="21"/>
      <c r="E773" s="22"/>
      <c r="F773" s="32">
        <v>13.671179198891487</v>
      </c>
      <c r="G773" s="32">
        <v>13.435380422209386</v>
      </c>
      <c r="H773" s="32">
        <v>15.088622242794202</v>
      </c>
      <c r="I773" s="32">
        <v>11.67386693484131</v>
      </c>
      <c r="J773" s="32">
        <v>11.484921154793653</v>
      </c>
      <c r="K773" s="32">
        <v>13.422225859358051</v>
      </c>
      <c r="V773" s="30" t="s">
        <v>316</v>
      </c>
      <c r="W773" s="59"/>
      <c r="X773" s="21"/>
      <c r="Y773" s="22"/>
      <c r="Z773" s="32">
        <f t="shared" si="145"/>
        <v>13.422225859358051</v>
      </c>
      <c r="AA773" s="32">
        <f t="shared" si="146"/>
        <v>15.088622242794202</v>
      </c>
      <c r="AB773" s="32">
        <f t="shared" si="147"/>
        <v>11.484921154793653</v>
      </c>
    </row>
    <row r="774" spans="1:34" ht="15" customHeight="1" x14ac:dyDescent="0.2">
      <c r="B774" s="366" t="s">
        <v>955</v>
      </c>
      <c r="C774" s="15"/>
      <c r="F774" s="158"/>
      <c r="G774" s="158"/>
      <c r="H774" s="158"/>
      <c r="I774" s="158"/>
      <c r="J774" s="158"/>
      <c r="K774" s="158"/>
      <c r="V774" s="45"/>
      <c r="W774" s="45"/>
      <c r="X774" s="36"/>
      <c r="Y774" s="36"/>
      <c r="Z774" s="158"/>
      <c r="AA774" s="158"/>
      <c r="AB774" s="158"/>
    </row>
    <row r="775" spans="1:34" ht="15" customHeight="1" x14ac:dyDescent="0.2">
      <c r="B775" s="45"/>
      <c r="C775" s="45"/>
      <c r="D775" s="36"/>
      <c r="E775" s="36"/>
      <c r="F775" s="41"/>
      <c r="G775" s="41"/>
      <c r="H775" s="41"/>
      <c r="I775" s="41"/>
      <c r="J775" s="41"/>
      <c r="K775" s="41"/>
      <c r="V775" s="45"/>
      <c r="W775" s="45"/>
      <c r="X775" s="36"/>
      <c r="Y775" s="36"/>
      <c r="Z775" s="41"/>
      <c r="AA775" s="41"/>
      <c r="AB775" s="41"/>
    </row>
    <row r="776" spans="1:34" ht="15" customHeight="1" x14ac:dyDescent="0.2">
      <c r="A776" s="1" t="s">
        <v>752</v>
      </c>
      <c r="B776" s="15"/>
      <c r="C776" s="15"/>
    </row>
    <row r="777" spans="1:34" ht="13.75" customHeight="1" x14ac:dyDescent="0.2">
      <c r="B777" s="47"/>
      <c r="C777" s="25"/>
      <c r="D777" s="25"/>
      <c r="E777" s="25"/>
      <c r="F777" s="242"/>
      <c r="G777" s="243"/>
      <c r="H777" s="66" t="s">
        <v>2</v>
      </c>
      <c r="I777" s="66"/>
      <c r="J777" s="243"/>
      <c r="K777" s="243"/>
      <c r="L777" s="244"/>
      <c r="M777" s="243"/>
      <c r="N777" s="66" t="s">
        <v>3</v>
      </c>
      <c r="O777" s="66"/>
      <c r="P777" s="243"/>
      <c r="Q777" s="245"/>
      <c r="V777" s="47"/>
      <c r="W777" s="25"/>
      <c r="X777" s="25"/>
      <c r="Y777" s="25"/>
      <c r="Z777" s="60"/>
      <c r="AA777" s="63" t="s">
        <v>2</v>
      </c>
      <c r="AB777" s="66"/>
      <c r="AC777" s="82"/>
      <c r="AD777" s="63" t="s">
        <v>3</v>
      </c>
      <c r="AE777" s="64"/>
    </row>
    <row r="778" spans="1:34" ht="22.75" customHeight="1" x14ac:dyDescent="0.2">
      <c r="B778" s="26"/>
      <c r="C778" s="15"/>
      <c r="E778" s="56"/>
      <c r="F778" s="73" t="s">
        <v>356</v>
      </c>
      <c r="G778" s="73" t="s">
        <v>170</v>
      </c>
      <c r="H778" s="73" t="s">
        <v>171</v>
      </c>
      <c r="I778" s="73" t="s">
        <v>357</v>
      </c>
      <c r="J778" s="78" t="s">
        <v>173</v>
      </c>
      <c r="K778" s="73" t="s">
        <v>500</v>
      </c>
      <c r="L778" s="81" t="s">
        <v>356</v>
      </c>
      <c r="M778" s="73" t="s">
        <v>170</v>
      </c>
      <c r="N778" s="73" t="s">
        <v>171</v>
      </c>
      <c r="O778" s="73" t="s">
        <v>357</v>
      </c>
      <c r="P778" s="73" t="s">
        <v>173</v>
      </c>
      <c r="Q778" s="73" t="s">
        <v>500</v>
      </c>
      <c r="V778" s="26"/>
      <c r="W778" s="15"/>
      <c r="Y778" s="56"/>
      <c r="Z778" s="73" t="s">
        <v>450</v>
      </c>
      <c r="AA778" s="73" t="s">
        <v>171</v>
      </c>
      <c r="AB778" s="78" t="s">
        <v>173</v>
      </c>
      <c r="AC778" s="81" t="s">
        <v>450</v>
      </c>
      <c r="AD778" s="73" t="s">
        <v>171</v>
      </c>
      <c r="AE778" s="73" t="s">
        <v>173</v>
      </c>
    </row>
    <row r="779" spans="1:34" ht="12" customHeight="1" x14ac:dyDescent="0.2">
      <c r="B779" s="27"/>
      <c r="C779" s="68"/>
      <c r="D779" s="28"/>
      <c r="E779" s="57"/>
      <c r="F779" s="29"/>
      <c r="G779" s="29"/>
      <c r="H779" s="29"/>
      <c r="I779" s="29"/>
      <c r="J779" s="49"/>
      <c r="K779" s="29"/>
      <c r="L779" s="83">
        <f>$I$727</f>
        <v>1352</v>
      </c>
      <c r="M779" s="2">
        <f>$J$727</f>
        <v>735</v>
      </c>
      <c r="N779" s="2">
        <f>$K$727</f>
        <v>617</v>
      </c>
      <c r="O779" s="2">
        <f>$L$727</f>
        <v>856</v>
      </c>
      <c r="P779" s="2">
        <f>$M$727</f>
        <v>747</v>
      </c>
      <c r="Q779" s="2">
        <f>$N$727</f>
        <v>844</v>
      </c>
      <c r="V779" s="27"/>
      <c r="W779" s="68"/>
      <c r="X779" s="28"/>
      <c r="Y779" s="57"/>
      <c r="Z779" s="29"/>
      <c r="AA779" s="29"/>
      <c r="AB779" s="49"/>
      <c r="AC779" s="83">
        <f t="shared" ref="AC779:AC787" si="148">Q779</f>
        <v>844</v>
      </c>
      <c r="AD779" s="2">
        <f t="shared" ref="AD779:AD787" si="149">N779</f>
        <v>617</v>
      </c>
      <c r="AE779" s="2">
        <f t="shared" ref="AE779:AE787" si="150">P779</f>
        <v>747</v>
      </c>
    </row>
    <row r="780" spans="1:34" ht="15" customHeight="1" x14ac:dyDescent="0.2">
      <c r="B780" s="26" t="s">
        <v>152</v>
      </c>
      <c r="C780" s="15"/>
      <c r="F780" s="8">
        <v>350</v>
      </c>
      <c r="G780" s="8">
        <v>156</v>
      </c>
      <c r="H780" s="8">
        <v>194</v>
      </c>
      <c r="I780" s="8">
        <v>276</v>
      </c>
      <c r="J780" s="50">
        <v>256</v>
      </c>
      <c r="K780" s="8">
        <v>176</v>
      </c>
      <c r="L780" s="85">
        <f>F780/L$779*100</f>
        <v>25.88757396449704</v>
      </c>
      <c r="M780" s="17">
        <f t="shared" ref="M780:Q787" si="151">G780/M$779*100</f>
        <v>21.224489795918366</v>
      </c>
      <c r="N780" s="4">
        <f t="shared" si="151"/>
        <v>31.442463533225286</v>
      </c>
      <c r="O780" s="4">
        <f t="shared" si="151"/>
        <v>32.242990654205606</v>
      </c>
      <c r="P780" s="4">
        <f t="shared" si="151"/>
        <v>34.270414993306559</v>
      </c>
      <c r="Q780" s="4">
        <f t="shared" si="151"/>
        <v>20.85308056872038</v>
      </c>
      <c r="R780" s="41"/>
      <c r="V780" s="26" t="s">
        <v>152</v>
      </c>
      <c r="W780" s="15"/>
      <c r="Z780" s="8">
        <f t="shared" ref="Z780:Z787" si="152">K780</f>
        <v>176</v>
      </c>
      <c r="AA780" s="8">
        <f t="shared" ref="AA780:AA787" si="153">H780</f>
        <v>194</v>
      </c>
      <c r="AB780" s="50">
        <f t="shared" ref="AB780:AB787" si="154">J780</f>
        <v>256</v>
      </c>
      <c r="AC780" s="85">
        <f t="shared" si="148"/>
        <v>20.85308056872038</v>
      </c>
      <c r="AD780" s="4">
        <f t="shared" si="149"/>
        <v>31.442463533225286</v>
      </c>
      <c r="AE780" s="4">
        <f t="shared" si="150"/>
        <v>34.270414993306559</v>
      </c>
      <c r="AH780" s="41"/>
    </row>
    <row r="781" spans="1:34" ht="15" customHeight="1" x14ac:dyDescent="0.2">
      <c r="B781" s="26" t="s">
        <v>457</v>
      </c>
      <c r="C781" s="15"/>
      <c r="F781" s="8">
        <v>268</v>
      </c>
      <c r="G781" s="8">
        <v>128</v>
      </c>
      <c r="H781" s="8">
        <v>140</v>
      </c>
      <c r="I781" s="8">
        <v>164</v>
      </c>
      <c r="J781" s="50">
        <v>137</v>
      </c>
      <c r="K781" s="8">
        <v>155</v>
      </c>
      <c r="L781" s="85">
        <f t="shared" ref="L781:L787" si="155">F781/L$779*100</f>
        <v>19.822485207100591</v>
      </c>
      <c r="M781" s="17">
        <f t="shared" si="151"/>
        <v>17.414965986394556</v>
      </c>
      <c r="N781" s="4">
        <f t="shared" si="151"/>
        <v>22.690437601296594</v>
      </c>
      <c r="O781" s="4">
        <f t="shared" si="151"/>
        <v>19.158878504672895</v>
      </c>
      <c r="P781" s="4">
        <f t="shared" si="151"/>
        <v>18.340026773761714</v>
      </c>
      <c r="Q781" s="4">
        <f t="shared" si="151"/>
        <v>18.364928909952607</v>
      </c>
      <c r="R781" s="41"/>
      <c r="V781" s="26" t="s">
        <v>457</v>
      </c>
      <c r="W781" s="15"/>
      <c r="Z781" s="8">
        <f t="shared" si="152"/>
        <v>155</v>
      </c>
      <c r="AA781" s="8">
        <f t="shared" si="153"/>
        <v>140</v>
      </c>
      <c r="AB781" s="50">
        <f t="shared" si="154"/>
        <v>137</v>
      </c>
      <c r="AC781" s="85">
        <f t="shared" si="148"/>
        <v>18.364928909952607</v>
      </c>
      <c r="AD781" s="4">
        <f t="shared" si="149"/>
        <v>22.690437601296594</v>
      </c>
      <c r="AE781" s="4">
        <f t="shared" si="150"/>
        <v>18.340026773761714</v>
      </c>
      <c r="AH781" s="41"/>
    </row>
    <row r="782" spans="1:34" ht="15" customHeight="1" x14ac:dyDescent="0.2">
      <c r="B782" s="26" t="s">
        <v>458</v>
      </c>
      <c r="C782" s="15"/>
      <c r="F782" s="8">
        <v>175</v>
      </c>
      <c r="G782" s="8">
        <v>101</v>
      </c>
      <c r="H782" s="8">
        <v>74</v>
      </c>
      <c r="I782" s="8">
        <v>100</v>
      </c>
      <c r="J782" s="50">
        <v>80</v>
      </c>
      <c r="K782" s="8">
        <v>121</v>
      </c>
      <c r="L782" s="85">
        <f t="shared" si="155"/>
        <v>12.94378698224852</v>
      </c>
      <c r="M782" s="17">
        <f t="shared" si="151"/>
        <v>13.741496598639454</v>
      </c>
      <c r="N782" s="4">
        <f t="shared" si="151"/>
        <v>11.9935170178282</v>
      </c>
      <c r="O782" s="4">
        <f t="shared" si="151"/>
        <v>11.682242990654206</v>
      </c>
      <c r="P782" s="4">
        <f t="shared" si="151"/>
        <v>10.7095046854083</v>
      </c>
      <c r="Q782" s="4">
        <f t="shared" si="151"/>
        <v>14.336492890995261</v>
      </c>
      <c r="R782" s="41"/>
      <c r="V782" s="26" t="s">
        <v>458</v>
      </c>
      <c r="W782" s="15"/>
      <c r="Z782" s="8">
        <f t="shared" si="152"/>
        <v>121</v>
      </c>
      <c r="AA782" s="8">
        <f t="shared" si="153"/>
        <v>74</v>
      </c>
      <c r="AB782" s="50">
        <f t="shared" si="154"/>
        <v>80</v>
      </c>
      <c r="AC782" s="85">
        <f t="shared" si="148"/>
        <v>14.336492890995261</v>
      </c>
      <c r="AD782" s="4">
        <f t="shared" si="149"/>
        <v>11.9935170178282</v>
      </c>
      <c r="AE782" s="4">
        <f t="shared" si="150"/>
        <v>10.7095046854083</v>
      </c>
      <c r="AH782" s="41"/>
    </row>
    <row r="783" spans="1:34" ht="15" customHeight="1" x14ac:dyDescent="0.2">
      <c r="B783" s="26" t="s">
        <v>459</v>
      </c>
      <c r="C783" s="15"/>
      <c r="F783" s="8">
        <v>118</v>
      </c>
      <c r="G783" s="8">
        <v>73</v>
      </c>
      <c r="H783" s="8">
        <v>45</v>
      </c>
      <c r="I783" s="8">
        <v>42</v>
      </c>
      <c r="J783" s="50">
        <v>32</v>
      </c>
      <c r="K783" s="8">
        <v>83</v>
      </c>
      <c r="L783" s="85">
        <f t="shared" si="155"/>
        <v>8.7278106508875748</v>
      </c>
      <c r="M783" s="17">
        <f t="shared" si="151"/>
        <v>9.9319727891156457</v>
      </c>
      <c r="N783" s="4">
        <f t="shared" si="151"/>
        <v>7.2933549432739051</v>
      </c>
      <c r="O783" s="4">
        <f t="shared" si="151"/>
        <v>4.9065420560747661</v>
      </c>
      <c r="P783" s="4">
        <f t="shared" si="151"/>
        <v>4.2838018741633199</v>
      </c>
      <c r="Q783" s="4">
        <f t="shared" si="151"/>
        <v>9.8341232227488149</v>
      </c>
      <c r="R783" s="41"/>
      <c r="V783" s="26" t="s">
        <v>459</v>
      </c>
      <c r="W783" s="15"/>
      <c r="Z783" s="8">
        <f t="shared" si="152"/>
        <v>83</v>
      </c>
      <c r="AA783" s="8">
        <f t="shared" si="153"/>
        <v>45</v>
      </c>
      <c r="AB783" s="50">
        <f t="shared" si="154"/>
        <v>32</v>
      </c>
      <c r="AC783" s="85">
        <f t="shared" si="148"/>
        <v>9.8341232227488149</v>
      </c>
      <c r="AD783" s="4">
        <f t="shared" si="149"/>
        <v>7.2933549432739051</v>
      </c>
      <c r="AE783" s="4">
        <f t="shared" si="150"/>
        <v>4.2838018741633199</v>
      </c>
      <c r="AH783" s="41"/>
    </row>
    <row r="784" spans="1:34" ht="15" customHeight="1" x14ac:dyDescent="0.2">
      <c r="B784" s="26" t="s">
        <v>465</v>
      </c>
      <c r="C784" s="15"/>
      <c r="F784" s="8">
        <v>105</v>
      </c>
      <c r="G784" s="8">
        <v>79</v>
      </c>
      <c r="H784" s="8">
        <v>26</v>
      </c>
      <c r="I784" s="8">
        <v>36</v>
      </c>
      <c r="J784" s="50">
        <v>28</v>
      </c>
      <c r="K784" s="8">
        <v>87</v>
      </c>
      <c r="L784" s="85">
        <f t="shared" si="155"/>
        <v>7.7662721893491122</v>
      </c>
      <c r="M784" s="17">
        <f t="shared" si="151"/>
        <v>10.748299319727892</v>
      </c>
      <c r="N784" s="4">
        <f t="shared" si="151"/>
        <v>4.2139384116693677</v>
      </c>
      <c r="O784" s="4">
        <f t="shared" si="151"/>
        <v>4.2056074766355138</v>
      </c>
      <c r="P784" s="4">
        <f t="shared" si="151"/>
        <v>3.7483266398929049</v>
      </c>
      <c r="Q784" s="4">
        <f t="shared" si="151"/>
        <v>10.308056872037914</v>
      </c>
      <c r="R784" s="41"/>
      <c r="V784" s="26" t="s">
        <v>465</v>
      </c>
      <c r="W784" s="15"/>
      <c r="Z784" s="8">
        <f t="shared" si="152"/>
        <v>87</v>
      </c>
      <c r="AA784" s="8">
        <f t="shared" si="153"/>
        <v>26</v>
      </c>
      <c r="AB784" s="50">
        <f t="shared" si="154"/>
        <v>28</v>
      </c>
      <c r="AC784" s="85">
        <f t="shared" si="148"/>
        <v>10.308056872037914</v>
      </c>
      <c r="AD784" s="4">
        <f t="shared" si="149"/>
        <v>4.2139384116693677</v>
      </c>
      <c r="AE784" s="4">
        <f t="shared" si="150"/>
        <v>3.7483266398929049</v>
      </c>
      <c r="AH784" s="41"/>
    </row>
    <row r="785" spans="1:34" ht="15" customHeight="1" x14ac:dyDescent="0.2">
      <c r="B785" s="26" t="s">
        <v>460</v>
      </c>
      <c r="C785" s="15"/>
      <c r="F785" s="8">
        <v>69</v>
      </c>
      <c r="G785" s="8">
        <v>56</v>
      </c>
      <c r="H785" s="8">
        <v>13</v>
      </c>
      <c r="I785" s="8">
        <v>19</v>
      </c>
      <c r="J785" s="50">
        <v>14</v>
      </c>
      <c r="K785" s="8">
        <v>61</v>
      </c>
      <c r="L785" s="85">
        <f t="shared" si="155"/>
        <v>5.1035502958579881</v>
      </c>
      <c r="M785" s="17">
        <f t="shared" si="151"/>
        <v>7.6190476190476195</v>
      </c>
      <c r="N785" s="4">
        <f t="shared" si="151"/>
        <v>2.1069692058346838</v>
      </c>
      <c r="O785" s="4">
        <f t="shared" si="151"/>
        <v>2.2196261682242988</v>
      </c>
      <c r="P785" s="4">
        <f t="shared" si="151"/>
        <v>1.8741633199464525</v>
      </c>
      <c r="Q785" s="4">
        <f t="shared" si="151"/>
        <v>7.2274881516587675</v>
      </c>
      <c r="R785" s="41"/>
      <c r="V785" s="26" t="s">
        <v>460</v>
      </c>
      <c r="W785" s="15"/>
      <c r="Z785" s="8">
        <f t="shared" si="152"/>
        <v>61</v>
      </c>
      <c r="AA785" s="8">
        <f t="shared" si="153"/>
        <v>13</v>
      </c>
      <c r="AB785" s="50">
        <f t="shared" si="154"/>
        <v>14</v>
      </c>
      <c r="AC785" s="85">
        <f t="shared" si="148"/>
        <v>7.2274881516587675</v>
      </c>
      <c r="AD785" s="4">
        <f t="shared" si="149"/>
        <v>2.1069692058346838</v>
      </c>
      <c r="AE785" s="4">
        <f t="shared" si="150"/>
        <v>1.8741633199464525</v>
      </c>
      <c r="AH785" s="41"/>
    </row>
    <row r="786" spans="1:34" ht="15" customHeight="1" x14ac:dyDescent="0.2">
      <c r="B786" s="26" t="s">
        <v>74</v>
      </c>
      <c r="C786" s="15"/>
      <c r="F786" s="8">
        <v>14</v>
      </c>
      <c r="G786" s="8">
        <v>13</v>
      </c>
      <c r="H786" s="8">
        <v>1</v>
      </c>
      <c r="I786" s="8">
        <v>4</v>
      </c>
      <c r="J786" s="50">
        <v>1</v>
      </c>
      <c r="K786" s="8">
        <v>16</v>
      </c>
      <c r="L786" s="85">
        <f t="shared" si="155"/>
        <v>1.0355029585798818</v>
      </c>
      <c r="M786" s="17">
        <f t="shared" si="151"/>
        <v>1.7687074829931975</v>
      </c>
      <c r="N786" s="4">
        <f t="shared" si="151"/>
        <v>0.16207455429497569</v>
      </c>
      <c r="O786" s="4">
        <f t="shared" si="151"/>
        <v>0.46728971962616817</v>
      </c>
      <c r="P786" s="4">
        <f t="shared" si="151"/>
        <v>0.13386880856760375</v>
      </c>
      <c r="Q786" s="4">
        <f t="shared" si="151"/>
        <v>1.8957345971563981</v>
      </c>
      <c r="R786" s="41"/>
      <c r="V786" s="26" t="s">
        <v>74</v>
      </c>
      <c r="W786" s="15"/>
      <c r="Z786" s="8">
        <f t="shared" si="152"/>
        <v>16</v>
      </c>
      <c r="AA786" s="8">
        <f t="shared" si="153"/>
        <v>1</v>
      </c>
      <c r="AB786" s="50">
        <f t="shared" si="154"/>
        <v>1</v>
      </c>
      <c r="AC786" s="85">
        <f t="shared" si="148"/>
        <v>1.8957345971563981</v>
      </c>
      <c r="AD786" s="4">
        <f t="shared" si="149"/>
        <v>0.16207455429497569</v>
      </c>
      <c r="AE786" s="4">
        <f t="shared" si="150"/>
        <v>0.13386880856760375</v>
      </c>
      <c r="AH786" s="41"/>
    </row>
    <row r="787" spans="1:34" ht="15" customHeight="1" x14ac:dyDescent="0.2">
      <c r="B787" s="26" t="s">
        <v>0</v>
      </c>
      <c r="C787" s="15"/>
      <c r="D787" s="28"/>
      <c r="E787" s="28"/>
      <c r="F787" s="9">
        <v>253</v>
      </c>
      <c r="G787" s="9">
        <v>129</v>
      </c>
      <c r="H787" s="9">
        <v>124</v>
      </c>
      <c r="I787" s="9">
        <v>215</v>
      </c>
      <c r="J787" s="55">
        <v>199</v>
      </c>
      <c r="K787" s="9">
        <v>145</v>
      </c>
      <c r="L787" s="87">
        <f t="shared" si="155"/>
        <v>18.713017751479292</v>
      </c>
      <c r="M787" s="19">
        <f t="shared" si="151"/>
        <v>17.551020408163264</v>
      </c>
      <c r="N787" s="5">
        <f t="shared" si="151"/>
        <v>20.097244732576986</v>
      </c>
      <c r="O787" s="5">
        <f t="shared" si="151"/>
        <v>25.116822429906545</v>
      </c>
      <c r="P787" s="5">
        <f t="shared" si="151"/>
        <v>26.639892904953143</v>
      </c>
      <c r="Q787" s="5">
        <f t="shared" si="151"/>
        <v>17.180094786729857</v>
      </c>
      <c r="R787" s="41"/>
      <c r="V787" s="26" t="s">
        <v>0</v>
      </c>
      <c r="W787" s="15"/>
      <c r="X787" s="28"/>
      <c r="Y787" s="28"/>
      <c r="Z787" s="9">
        <f t="shared" si="152"/>
        <v>145</v>
      </c>
      <c r="AA787" s="9">
        <f t="shared" si="153"/>
        <v>124</v>
      </c>
      <c r="AB787" s="55">
        <f t="shared" si="154"/>
        <v>199</v>
      </c>
      <c r="AC787" s="87">
        <f t="shared" si="148"/>
        <v>17.180094786729857</v>
      </c>
      <c r="AD787" s="5">
        <f t="shared" si="149"/>
        <v>20.097244732576986</v>
      </c>
      <c r="AE787" s="5">
        <f t="shared" si="150"/>
        <v>26.639892904953143</v>
      </c>
      <c r="AH787" s="41"/>
    </row>
    <row r="788" spans="1:34" ht="15" customHeight="1" x14ac:dyDescent="0.2">
      <c r="B788" s="30" t="s">
        <v>1</v>
      </c>
      <c r="C788" s="59"/>
      <c r="D788" s="21"/>
      <c r="E788" s="22"/>
      <c r="F788" s="31">
        <f t="shared" ref="F788:Q788" si="156">SUM(F780:F787)</f>
        <v>1352</v>
      </c>
      <c r="G788" s="31">
        <f t="shared" si="156"/>
        <v>735</v>
      </c>
      <c r="H788" s="31">
        <f t="shared" si="156"/>
        <v>617</v>
      </c>
      <c r="I788" s="31">
        <f t="shared" si="156"/>
        <v>856</v>
      </c>
      <c r="J788" s="51">
        <f t="shared" si="156"/>
        <v>747</v>
      </c>
      <c r="K788" s="31">
        <f t="shared" si="156"/>
        <v>844</v>
      </c>
      <c r="L788" s="86">
        <f t="shared" si="156"/>
        <v>100</v>
      </c>
      <c r="M788" s="18">
        <f t="shared" si="156"/>
        <v>100</v>
      </c>
      <c r="N788" s="6">
        <f t="shared" si="156"/>
        <v>100</v>
      </c>
      <c r="O788" s="6">
        <f t="shared" si="156"/>
        <v>99.999999999999986</v>
      </c>
      <c r="P788" s="6">
        <f t="shared" si="156"/>
        <v>99.999999999999986</v>
      </c>
      <c r="Q788" s="6">
        <f t="shared" si="156"/>
        <v>99.999999999999972</v>
      </c>
      <c r="V788" s="30" t="s">
        <v>1</v>
      </c>
      <c r="W788" s="59"/>
      <c r="X788" s="21"/>
      <c r="Y788" s="22"/>
      <c r="Z788" s="31">
        <f t="shared" ref="Z788:AE788" si="157">SUM(Z780:Z787)</f>
        <v>844</v>
      </c>
      <c r="AA788" s="31">
        <f t="shared" si="157"/>
        <v>617</v>
      </c>
      <c r="AB788" s="51">
        <f t="shared" si="157"/>
        <v>747</v>
      </c>
      <c r="AC788" s="86">
        <f t="shared" si="157"/>
        <v>99.999999999999972</v>
      </c>
      <c r="AD788" s="6">
        <f t="shared" si="157"/>
        <v>100</v>
      </c>
      <c r="AE788" s="6">
        <f t="shared" si="157"/>
        <v>99.999999999999986</v>
      </c>
    </row>
    <row r="789" spans="1:34" ht="15" customHeight="1" x14ac:dyDescent="0.2">
      <c r="B789" s="30" t="s">
        <v>394</v>
      </c>
      <c r="C789" s="59"/>
      <c r="D789" s="21"/>
      <c r="E789" s="22"/>
      <c r="F789" s="32">
        <v>1.8817106460418562</v>
      </c>
      <c r="G789" s="32">
        <v>2.3712871287128712</v>
      </c>
      <c r="H789" s="32">
        <v>1.2799188640973631</v>
      </c>
      <c r="I789" s="32">
        <v>1.3088923556942278</v>
      </c>
      <c r="J789" s="32">
        <v>1.1368613138686132</v>
      </c>
      <c r="K789" s="32">
        <v>2.3648068669527897</v>
      </c>
      <c r="V789" s="30" t="s">
        <v>394</v>
      </c>
      <c r="W789" s="59"/>
      <c r="X789" s="21"/>
      <c r="Y789" s="22"/>
      <c r="Z789" s="32">
        <f>K789</f>
        <v>2.3648068669527897</v>
      </c>
      <c r="AA789" s="32">
        <f>H789</f>
        <v>1.2799188640973631</v>
      </c>
      <c r="AB789" s="32">
        <f>J789</f>
        <v>1.1368613138686132</v>
      </c>
    </row>
    <row r="790" spans="1:34" ht="15" customHeight="1" x14ac:dyDescent="0.2">
      <c r="B790" s="30" t="s">
        <v>395</v>
      </c>
      <c r="C790" s="59"/>
      <c r="D790" s="21"/>
      <c r="E790" s="22"/>
      <c r="F790" s="32">
        <v>2.7610146862483309</v>
      </c>
      <c r="G790" s="32">
        <v>3.1933333333333334</v>
      </c>
      <c r="H790" s="32">
        <v>2.1103678929765888</v>
      </c>
      <c r="I790" s="32">
        <v>2.2986301369863016</v>
      </c>
      <c r="J790" s="32">
        <v>2.1335616438356166</v>
      </c>
      <c r="K790" s="32">
        <v>3.1606118546845123</v>
      </c>
      <c r="V790" s="30" t="s">
        <v>395</v>
      </c>
      <c r="W790" s="59"/>
      <c r="X790" s="21"/>
      <c r="Y790" s="22"/>
      <c r="Z790" s="32">
        <f>K790</f>
        <v>3.1606118546845123</v>
      </c>
      <c r="AA790" s="32">
        <f>H790</f>
        <v>2.1103678929765888</v>
      </c>
      <c r="AB790" s="32">
        <f>J790</f>
        <v>2.1335616438356166</v>
      </c>
    </row>
    <row r="791" spans="1:34" ht="15" customHeight="1" x14ac:dyDescent="0.2">
      <c r="B791" s="30" t="s">
        <v>97</v>
      </c>
      <c r="C791" s="59"/>
      <c r="D791" s="21"/>
      <c r="E791" s="22"/>
      <c r="F791" s="31">
        <v>20</v>
      </c>
      <c r="G791" s="31">
        <v>20</v>
      </c>
      <c r="H791" s="31">
        <v>11</v>
      </c>
      <c r="I791" s="31">
        <v>19</v>
      </c>
      <c r="J791" s="31">
        <v>10</v>
      </c>
      <c r="K791" s="31">
        <v>20</v>
      </c>
      <c r="V791" s="30" t="s">
        <v>97</v>
      </c>
      <c r="W791" s="59"/>
      <c r="X791" s="21"/>
      <c r="Y791" s="22"/>
      <c r="Z791" s="31">
        <f>K791</f>
        <v>20</v>
      </c>
      <c r="AA791" s="31">
        <f>H791</f>
        <v>11</v>
      </c>
      <c r="AB791" s="31">
        <f>J791</f>
        <v>10</v>
      </c>
    </row>
    <row r="792" spans="1:34" ht="15" customHeight="1" x14ac:dyDescent="0.2">
      <c r="B792" s="45"/>
      <c r="C792" s="45"/>
      <c r="D792" s="36"/>
      <c r="E792" s="36"/>
      <c r="F792" s="41"/>
      <c r="G792" s="41"/>
      <c r="H792" s="41"/>
      <c r="I792" s="41"/>
      <c r="J792" s="41"/>
      <c r="K792" s="41"/>
      <c r="V792" s="45"/>
      <c r="W792" s="45"/>
      <c r="X792" s="36"/>
      <c r="Y792" s="36"/>
      <c r="Z792" s="41"/>
      <c r="AA792" s="41"/>
      <c r="AB792" s="41"/>
    </row>
    <row r="793" spans="1:34" ht="15" customHeight="1" x14ac:dyDescent="0.2">
      <c r="A793" s="1" t="s">
        <v>753</v>
      </c>
      <c r="B793" s="15"/>
      <c r="C793" s="15"/>
    </row>
    <row r="794" spans="1:34" ht="13.75" customHeight="1" x14ac:dyDescent="0.2">
      <c r="B794" s="47"/>
      <c r="C794" s="25"/>
      <c r="D794" s="25"/>
      <c r="E794" s="25"/>
      <c r="F794" s="242"/>
      <c r="G794" s="243"/>
      <c r="H794" s="66" t="s">
        <v>2</v>
      </c>
      <c r="I794" s="66"/>
      <c r="J794" s="243"/>
      <c r="K794" s="243"/>
      <c r="L794" s="244"/>
      <c r="M794" s="243"/>
      <c r="N794" s="66" t="s">
        <v>3</v>
      </c>
      <c r="O794" s="66"/>
      <c r="P794" s="243"/>
      <c r="Q794" s="245"/>
      <c r="V794" s="47"/>
      <c r="W794" s="25"/>
      <c r="X794" s="25"/>
      <c r="Y794" s="25"/>
      <c r="Z794" s="60"/>
      <c r="AA794" s="63" t="s">
        <v>2</v>
      </c>
      <c r="AB794" s="66"/>
      <c r="AC794" s="82"/>
      <c r="AD794" s="63" t="s">
        <v>3</v>
      </c>
      <c r="AE794" s="64"/>
    </row>
    <row r="795" spans="1:34" ht="22.75" customHeight="1" x14ac:dyDescent="0.2">
      <c r="B795" s="26"/>
      <c r="C795" s="15"/>
      <c r="E795" s="56"/>
      <c r="F795" s="73" t="s">
        <v>356</v>
      </c>
      <c r="G795" s="73" t="s">
        <v>170</v>
      </c>
      <c r="H795" s="73" t="s">
        <v>171</v>
      </c>
      <c r="I795" s="73" t="s">
        <v>357</v>
      </c>
      <c r="J795" s="78" t="s">
        <v>173</v>
      </c>
      <c r="K795" s="73" t="s">
        <v>500</v>
      </c>
      <c r="L795" s="81" t="s">
        <v>356</v>
      </c>
      <c r="M795" s="73" t="s">
        <v>170</v>
      </c>
      <c r="N795" s="73" t="s">
        <v>171</v>
      </c>
      <c r="O795" s="73" t="s">
        <v>357</v>
      </c>
      <c r="P795" s="73" t="s">
        <v>173</v>
      </c>
      <c r="Q795" s="73" t="s">
        <v>500</v>
      </c>
      <c r="V795" s="26"/>
      <c r="W795" s="15"/>
      <c r="Y795" s="56"/>
      <c r="Z795" s="73" t="s">
        <v>450</v>
      </c>
      <c r="AA795" s="73" t="s">
        <v>171</v>
      </c>
      <c r="AB795" s="78" t="s">
        <v>173</v>
      </c>
      <c r="AC795" s="81" t="s">
        <v>450</v>
      </c>
      <c r="AD795" s="73" t="s">
        <v>171</v>
      </c>
      <c r="AE795" s="73" t="s">
        <v>173</v>
      </c>
    </row>
    <row r="796" spans="1:34" ht="12" customHeight="1" x14ac:dyDescent="0.2">
      <c r="B796" s="27"/>
      <c r="C796" s="68"/>
      <c r="D796" s="28"/>
      <c r="E796" s="57"/>
      <c r="F796" s="29"/>
      <c r="G796" s="29"/>
      <c r="H796" s="29"/>
      <c r="I796" s="29"/>
      <c r="J796" s="49"/>
      <c r="K796" s="29"/>
      <c r="L796" s="83">
        <f>$F$770</f>
        <v>942</v>
      </c>
      <c r="M796" s="2">
        <f>$G$770</f>
        <v>622</v>
      </c>
      <c r="N796" s="2">
        <f>$H$770</f>
        <v>320</v>
      </c>
      <c r="O796" s="2">
        <f>$I$770</f>
        <v>600</v>
      </c>
      <c r="P796" s="2">
        <f>$J$770</f>
        <v>493</v>
      </c>
      <c r="Q796" s="2">
        <f>$K$770</f>
        <v>729</v>
      </c>
      <c r="V796" s="27"/>
      <c r="W796" s="68"/>
      <c r="X796" s="28"/>
      <c r="Y796" s="57"/>
      <c r="Z796" s="29"/>
      <c r="AA796" s="29"/>
      <c r="AB796" s="49"/>
      <c r="AC796" s="83">
        <f t="shared" ref="AC796:AC805" si="158">Q796</f>
        <v>729</v>
      </c>
      <c r="AD796" s="2">
        <f t="shared" ref="AD796:AD805" si="159">N796</f>
        <v>320</v>
      </c>
      <c r="AE796" s="2">
        <f t="shared" ref="AE796:AE805" si="160">P796</f>
        <v>493</v>
      </c>
    </row>
    <row r="797" spans="1:34" ht="15" customHeight="1" x14ac:dyDescent="0.2">
      <c r="B797" s="26" t="s">
        <v>154</v>
      </c>
      <c r="C797" s="15"/>
      <c r="F797" s="8">
        <v>206</v>
      </c>
      <c r="G797" s="8">
        <v>112</v>
      </c>
      <c r="H797" s="8">
        <v>94</v>
      </c>
      <c r="I797" s="8">
        <v>192</v>
      </c>
      <c r="J797" s="50">
        <v>174</v>
      </c>
      <c r="K797" s="8">
        <v>130</v>
      </c>
      <c r="L797" s="85">
        <f>F797/L$796*100</f>
        <v>21.868365180467091</v>
      </c>
      <c r="M797" s="17">
        <f t="shared" ref="M797:Q805" si="161">G797/M$796*100</f>
        <v>18.006430868167204</v>
      </c>
      <c r="N797" s="4">
        <f t="shared" si="161"/>
        <v>29.375</v>
      </c>
      <c r="O797" s="4">
        <f t="shared" si="161"/>
        <v>32</v>
      </c>
      <c r="P797" s="4">
        <f t="shared" si="161"/>
        <v>35.294117647058826</v>
      </c>
      <c r="Q797" s="4">
        <f t="shared" si="161"/>
        <v>17.832647462277095</v>
      </c>
      <c r="R797" s="41"/>
      <c r="V797" s="26" t="s">
        <v>154</v>
      </c>
      <c r="W797" s="15"/>
      <c r="Z797" s="8">
        <f t="shared" ref="Z797:Z805" si="162">K797</f>
        <v>130</v>
      </c>
      <c r="AA797" s="8">
        <f t="shared" ref="AA797:AA805" si="163">H797</f>
        <v>94</v>
      </c>
      <c r="AB797" s="50">
        <f t="shared" ref="AB797:AB805" si="164">J797</f>
        <v>174</v>
      </c>
      <c r="AC797" s="85">
        <f t="shared" si="158"/>
        <v>17.832647462277095</v>
      </c>
      <c r="AD797" s="4">
        <f t="shared" si="159"/>
        <v>29.375</v>
      </c>
      <c r="AE797" s="4">
        <f t="shared" si="160"/>
        <v>35.294117647058826</v>
      </c>
      <c r="AH797" s="41"/>
    </row>
    <row r="798" spans="1:34" ht="15" customHeight="1" x14ac:dyDescent="0.2">
      <c r="B798" s="26" t="s">
        <v>76</v>
      </c>
      <c r="C798" s="15"/>
      <c r="F798" s="8">
        <v>157</v>
      </c>
      <c r="G798" s="8">
        <v>135</v>
      </c>
      <c r="H798" s="8">
        <v>22</v>
      </c>
      <c r="I798" s="8">
        <v>69</v>
      </c>
      <c r="J798" s="50">
        <v>38</v>
      </c>
      <c r="K798" s="8">
        <v>166</v>
      </c>
      <c r="L798" s="85">
        <f t="shared" ref="L798:L805" si="165">F798/L$796*100</f>
        <v>16.666666666666664</v>
      </c>
      <c r="M798" s="17">
        <f t="shared" si="161"/>
        <v>21.70418006430868</v>
      </c>
      <c r="N798" s="4">
        <f t="shared" si="161"/>
        <v>6.8750000000000009</v>
      </c>
      <c r="O798" s="4">
        <f t="shared" si="161"/>
        <v>11.5</v>
      </c>
      <c r="P798" s="4">
        <f t="shared" si="161"/>
        <v>7.7079107505070992</v>
      </c>
      <c r="Q798" s="4">
        <f t="shared" si="161"/>
        <v>22.770919067215363</v>
      </c>
      <c r="R798" s="41"/>
      <c r="V798" s="26" t="s">
        <v>76</v>
      </c>
      <c r="W798" s="15"/>
      <c r="Z798" s="8">
        <f t="shared" si="162"/>
        <v>166</v>
      </c>
      <c r="AA798" s="8">
        <f t="shared" si="163"/>
        <v>22</v>
      </c>
      <c r="AB798" s="50">
        <f t="shared" si="164"/>
        <v>38</v>
      </c>
      <c r="AC798" s="85">
        <f t="shared" si="158"/>
        <v>22.770919067215363</v>
      </c>
      <c r="AD798" s="4">
        <f t="shared" si="159"/>
        <v>6.8750000000000009</v>
      </c>
      <c r="AE798" s="4">
        <f t="shared" si="160"/>
        <v>7.7079107505070992</v>
      </c>
      <c r="AH798" s="41"/>
    </row>
    <row r="799" spans="1:34" ht="15" customHeight="1" x14ac:dyDescent="0.2">
      <c r="B799" s="26" t="s">
        <v>77</v>
      </c>
      <c r="C799" s="15"/>
      <c r="F799" s="8">
        <v>160</v>
      </c>
      <c r="G799" s="8">
        <v>138</v>
      </c>
      <c r="H799" s="8">
        <v>22</v>
      </c>
      <c r="I799" s="8">
        <v>76</v>
      </c>
      <c r="J799" s="50">
        <v>56</v>
      </c>
      <c r="K799" s="8">
        <v>158</v>
      </c>
      <c r="L799" s="85">
        <f t="shared" si="165"/>
        <v>16.985138004246284</v>
      </c>
      <c r="M799" s="17">
        <f t="shared" si="161"/>
        <v>22.186495176848876</v>
      </c>
      <c r="N799" s="4">
        <f t="shared" si="161"/>
        <v>6.8750000000000009</v>
      </c>
      <c r="O799" s="4">
        <f t="shared" si="161"/>
        <v>12.666666666666668</v>
      </c>
      <c r="P799" s="4">
        <f t="shared" si="161"/>
        <v>11.359026369168356</v>
      </c>
      <c r="Q799" s="4">
        <f t="shared" si="161"/>
        <v>21.67352537722908</v>
      </c>
      <c r="R799" s="41"/>
      <c r="V799" s="26" t="s">
        <v>77</v>
      </c>
      <c r="W799" s="15"/>
      <c r="Z799" s="8">
        <f t="shared" si="162"/>
        <v>158</v>
      </c>
      <c r="AA799" s="8">
        <f t="shared" si="163"/>
        <v>22</v>
      </c>
      <c r="AB799" s="50">
        <f t="shared" si="164"/>
        <v>56</v>
      </c>
      <c r="AC799" s="85">
        <f t="shared" si="158"/>
        <v>21.67352537722908</v>
      </c>
      <c r="AD799" s="4">
        <f t="shared" si="159"/>
        <v>6.8750000000000009</v>
      </c>
      <c r="AE799" s="4">
        <f t="shared" si="160"/>
        <v>11.359026369168356</v>
      </c>
      <c r="AH799" s="41"/>
    </row>
    <row r="800" spans="1:34" ht="15" customHeight="1" x14ac:dyDescent="0.2">
      <c r="B800" s="26" t="s">
        <v>78</v>
      </c>
      <c r="C800" s="15"/>
      <c r="F800" s="8">
        <v>75</v>
      </c>
      <c r="G800" s="8">
        <v>59</v>
      </c>
      <c r="H800" s="8">
        <v>16</v>
      </c>
      <c r="I800" s="8">
        <v>37</v>
      </c>
      <c r="J800" s="50">
        <v>30</v>
      </c>
      <c r="K800" s="8">
        <v>66</v>
      </c>
      <c r="L800" s="85">
        <f t="shared" si="165"/>
        <v>7.9617834394904454</v>
      </c>
      <c r="M800" s="17">
        <f t="shared" si="161"/>
        <v>9.485530546623794</v>
      </c>
      <c r="N800" s="4">
        <f t="shared" si="161"/>
        <v>5</v>
      </c>
      <c r="O800" s="4">
        <f t="shared" si="161"/>
        <v>6.166666666666667</v>
      </c>
      <c r="P800" s="4">
        <f t="shared" si="161"/>
        <v>6.0851926977687629</v>
      </c>
      <c r="Q800" s="4">
        <f t="shared" si="161"/>
        <v>9.0534979423868318</v>
      </c>
      <c r="R800" s="41"/>
      <c r="V800" s="26" t="s">
        <v>78</v>
      </c>
      <c r="W800" s="15"/>
      <c r="Z800" s="8">
        <f t="shared" si="162"/>
        <v>66</v>
      </c>
      <c r="AA800" s="8">
        <f t="shared" si="163"/>
        <v>16</v>
      </c>
      <c r="AB800" s="50">
        <f t="shared" si="164"/>
        <v>30</v>
      </c>
      <c r="AC800" s="85">
        <f t="shared" si="158"/>
        <v>9.0534979423868318</v>
      </c>
      <c r="AD800" s="4">
        <f t="shared" si="159"/>
        <v>5</v>
      </c>
      <c r="AE800" s="4">
        <f t="shared" si="160"/>
        <v>6.0851926977687629</v>
      </c>
      <c r="AH800" s="41"/>
    </row>
    <row r="801" spans="1:34" ht="15" customHeight="1" x14ac:dyDescent="0.2">
      <c r="B801" s="26" t="s">
        <v>79</v>
      </c>
      <c r="C801" s="15"/>
      <c r="F801" s="8">
        <v>34</v>
      </c>
      <c r="G801" s="8">
        <v>23</v>
      </c>
      <c r="H801" s="8">
        <v>11</v>
      </c>
      <c r="I801" s="8">
        <v>17</v>
      </c>
      <c r="J801" s="50">
        <v>12</v>
      </c>
      <c r="K801" s="8">
        <v>28</v>
      </c>
      <c r="L801" s="85">
        <f t="shared" si="165"/>
        <v>3.6093418259023355</v>
      </c>
      <c r="M801" s="17">
        <f t="shared" si="161"/>
        <v>3.697749196141479</v>
      </c>
      <c r="N801" s="4">
        <f t="shared" si="161"/>
        <v>3.4375000000000004</v>
      </c>
      <c r="O801" s="4">
        <f t="shared" si="161"/>
        <v>2.833333333333333</v>
      </c>
      <c r="P801" s="4">
        <f t="shared" si="161"/>
        <v>2.4340770791075048</v>
      </c>
      <c r="Q801" s="4">
        <f t="shared" si="161"/>
        <v>3.8408779149519892</v>
      </c>
      <c r="R801" s="41"/>
      <c r="V801" s="26" t="s">
        <v>79</v>
      </c>
      <c r="W801" s="15"/>
      <c r="Z801" s="8">
        <f t="shared" si="162"/>
        <v>28</v>
      </c>
      <c r="AA801" s="8">
        <f t="shared" si="163"/>
        <v>11</v>
      </c>
      <c r="AB801" s="50">
        <f t="shared" si="164"/>
        <v>12</v>
      </c>
      <c r="AC801" s="85">
        <f t="shared" si="158"/>
        <v>3.8408779149519892</v>
      </c>
      <c r="AD801" s="4">
        <f t="shared" si="159"/>
        <v>3.4375000000000004</v>
      </c>
      <c r="AE801" s="4">
        <f t="shared" si="160"/>
        <v>2.4340770791075048</v>
      </c>
      <c r="AH801" s="41"/>
    </row>
    <row r="802" spans="1:34" ht="15" customHeight="1" x14ac:dyDescent="0.2">
      <c r="B802" s="26" t="s">
        <v>124</v>
      </c>
      <c r="C802" s="15"/>
      <c r="F802" s="8">
        <v>8</v>
      </c>
      <c r="G802" s="8">
        <v>4</v>
      </c>
      <c r="H802" s="8">
        <v>4</v>
      </c>
      <c r="I802" s="8">
        <v>8</v>
      </c>
      <c r="J802" s="50">
        <v>6</v>
      </c>
      <c r="K802" s="8">
        <v>6</v>
      </c>
      <c r="L802" s="85">
        <f t="shared" si="165"/>
        <v>0.84925690021231426</v>
      </c>
      <c r="M802" s="17">
        <f t="shared" si="161"/>
        <v>0.64308681672025725</v>
      </c>
      <c r="N802" s="4">
        <f t="shared" si="161"/>
        <v>1.25</v>
      </c>
      <c r="O802" s="4">
        <f t="shared" si="161"/>
        <v>1.3333333333333335</v>
      </c>
      <c r="P802" s="4">
        <f t="shared" si="161"/>
        <v>1.2170385395537524</v>
      </c>
      <c r="Q802" s="4">
        <f t="shared" si="161"/>
        <v>0.82304526748971196</v>
      </c>
      <c r="R802" s="41"/>
      <c r="V802" s="26" t="s">
        <v>124</v>
      </c>
      <c r="W802" s="15"/>
      <c r="Z802" s="8">
        <f t="shared" si="162"/>
        <v>6</v>
      </c>
      <c r="AA802" s="8">
        <f t="shared" si="163"/>
        <v>4</v>
      </c>
      <c r="AB802" s="50">
        <f t="shared" si="164"/>
        <v>6</v>
      </c>
      <c r="AC802" s="85">
        <f t="shared" si="158"/>
        <v>0.82304526748971196</v>
      </c>
      <c r="AD802" s="4">
        <f t="shared" si="159"/>
        <v>1.25</v>
      </c>
      <c r="AE802" s="4">
        <f t="shared" si="160"/>
        <v>1.2170385395537524</v>
      </c>
      <c r="AH802" s="41"/>
    </row>
    <row r="803" spans="1:34" ht="15" customHeight="1" x14ac:dyDescent="0.2">
      <c r="B803" s="26" t="s">
        <v>125</v>
      </c>
      <c r="C803" s="15"/>
      <c r="F803" s="8">
        <v>9</v>
      </c>
      <c r="G803" s="8">
        <v>4</v>
      </c>
      <c r="H803" s="8">
        <v>5</v>
      </c>
      <c r="I803" s="8">
        <v>12</v>
      </c>
      <c r="J803" s="50">
        <v>12</v>
      </c>
      <c r="K803" s="8">
        <v>4</v>
      </c>
      <c r="L803" s="85">
        <f t="shared" si="165"/>
        <v>0.95541401273885351</v>
      </c>
      <c r="M803" s="17">
        <f t="shared" si="161"/>
        <v>0.64308681672025725</v>
      </c>
      <c r="N803" s="4">
        <f t="shared" si="161"/>
        <v>1.5625</v>
      </c>
      <c r="O803" s="4">
        <f t="shared" si="161"/>
        <v>2</v>
      </c>
      <c r="P803" s="4">
        <f t="shared" si="161"/>
        <v>2.4340770791075048</v>
      </c>
      <c r="Q803" s="4">
        <f t="shared" si="161"/>
        <v>0.5486968449931412</v>
      </c>
      <c r="R803" s="41"/>
      <c r="V803" s="26" t="s">
        <v>125</v>
      </c>
      <c r="W803" s="15"/>
      <c r="Z803" s="8">
        <f t="shared" si="162"/>
        <v>4</v>
      </c>
      <c r="AA803" s="8">
        <f t="shared" si="163"/>
        <v>5</v>
      </c>
      <c r="AB803" s="50">
        <f t="shared" si="164"/>
        <v>12</v>
      </c>
      <c r="AC803" s="85">
        <f t="shared" si="158"/>
        <v>0.5486968449931412</v>
      </c>
      <c r="AD803" s="4">
        <f t="shared" si="159"/>
        <v>1.5625</v>
      </c>
      <c r="AE803" s="4">
        <f t="shared" si="160"/>
        <v>2.4340770791075048</v>
      </c>
      <c r="AH803" s="41"/>
    </row>
    <row r="804" spans="1:34" ht="15" customHeight="1" x14ac:dyDescent="0.2">
      <c r="B804" s="26" t="s">
        <v>573</v>
      </c>
      <c r="C804" s="15"/>
      <c r="F804" s="8">
        <v>19</v>
      </c>
      <c r="G804" s="8">
        <v>7</v>
      </c>
      <c r="H804" s="8">
        <v>12</v>
      </c>
      <c r="I804" s="8">
        <v>15</v>
      </c>
      <c r="J804" s="50">
        <v>14</v>
      </c>
      <c r="K804" s="8">
        <v>8</v>
      </c>
      <c r="L804" s="85">
        <f t="shared" si="165"/>
        <v>2.0169851380042463</v>
      </c>
      <c r="M804" s="17">
        <f t="shared" si="161"/>
        <v>1.1254019292604502</v>
      </c>
      <c r="N804" s="4">
        <f t="shared" si="161"/>
        <v>3.75</v>
      </c>
      <c r="O804" s="4">
        <f t="shared" si="161"/>
        <v>2.5</v>
      </c>
      <c r="P804" s="4">
        <f t="shared" si="161"/>
        <v>2.8397565922920891</v>
      </c>
      <c r="Q804" s="4">
        <f t="shared" si="161"/>
        <v>1.0973936899862824</v>
      </c>
      <c r="R804" s="41"/>
      <c r="V804" s="26" t="s">
        <v>573</v>
      </c>
      <c r="W804" s="15"/>
      <c r="Z804" s="8">
        <f t="shared" si="162"/>
        <v>8</v>
      </c>
      <c r="AA804" s="8">
        <f t="shared" si="163"/>
        <v>12</v>
      </c>
      <c r="AB804" s="50">
        <f t="shared" si="164"/>
        <v>14</v>
      </c>
      <c r="AC804" s="85">
        <f t="shared" si="158"/>
        <v>1.0973936899862824</v>
      </c>
      <c r="AD804" s="4">
        <f t="shared" si="159"/>
        <v>3.75</v>
      </c>
      <c r="AE804" s="4">
        <f t="shared" si="160"/>
        <v>2.8397565922920891</v>
      </c>
      <c r="AH804" s="41"/>
    </row>
    <row r="805" spans="1:34" ht="15" customHeight="1" x14ac:dyDescent="0.2">
      <c r="B805" s="26" t="s">
        <v>128</v>
      </c>
      <c r="C805" s="15"/>
      <c r="D805" s="28"/>
      <c r="E805" s="28"/>
      <c r="F805" s="9">
        <v>274</v>
      </c>
      <c r="G805" s="9">
        <v>140</v>
      </c>
      <c r="H805" s="9">
        <v>134</v>
      </c>
      <c r="I805" s="9">
        <v>174</v>
      </c>
      <c r="J805" s="55">
        <v>151</v>
      </c>
      <c r="K805" s="9">
        <v>163</v>
      </c>
      <c r="L805" s="87">
        <f t="shared" si="165"/>
        <v>29.087048832271762</v>
      </c>
      <c r="M805" s="19">
        <f t="shared" si="161"/>
        <v>22.508038585209004</v>
      </c>
      <c r="N805" s="5">
        <f t="shared" si="161"/>
        <v>41.875</v>
      </c>
      <c r="O805" s="5">
        <f t="shared" si="161"/>
        <v>28.999999999999996</v>
      </c>
      <c r="P805" s="5">
        <f t="shared" si="161"/>
        <v>30.628803245436103</v>
      </c>
      <c r="Q805" s="5">
        <f t="shared" si="161"/>
        <v>22.359396433470508</v>
      </c>
      <c r="R805" s="41"/>
      <c r="V805" s="26" t="s">
        <v>0</v>
      </c>
      <c r="W805" s="15"/>
      <c r="X805" s="28"/>
      <c r="Y805" s="28"/>
      <c r="Z805" s="9">
        <f t="shared" si="162"/>
        <v>163</v>
      </c>
      <c r="AA805" s="9">
        <f t="shared" si="163"/>
        <v>134</v>
      </c>
      <c r="AB805" s="55">
        <f t="shared" si="164"/>
        <v>151</v>
      </c>
      <c r="AC805" s="87">
        <f t="shared" si="158"/>
        <v>22.359396433470508</v>
      </c>
      <c r="AD805" s="5">
        <f t="shared" si="159"/>
        <v>41.875</v>
      </c>
      <c r="AE805" s="5">
        <f t="shared" si="160"/>
        <v>30.628803245436103</v>
      </c>
      <c r="AH805" s="41"/>
    </row>
    <row r="806" spans="1:34" ht="15" customHeight="1" x14ac:dyDescent="0.2">
      <c r="B806" s="30" t="s">
        <v>1</v>
      </c>
      <c r="C806" s="59"/>
      <c r="D806" s="21"/>
      <c r="E806" s="22"/>
      <c r="F806" s="31">
        <f t="shared" ref="F806:Q806" si="166">SUM(F797:F805)</f>
        <v>942</v>
      </c>
      <c r="G806" s="31">
        <f t="shared" si="166"/>
        <v>622</v>
      </c>
      <c r="H806" s="31">
        <f t="shared" si="166"/>
        <v>320</v>
      </c>
      <c r="I806" s="31">
        <f t="shared" si="166"/>
        <v>600</v>
      </c>
      <c r="J806" s="51">
        <f t="shared" si="166"/>
        <v>493</v>
      </c>
      <c r="K806" s="31">
        <f t="shared" si="166"/>
        <v>729</v>
      </c>
      <c r="L806" s="86">
        <f t="shared" si="166"/>
        <v>99.999999999999986</v>
      </c>
      <c r="M806" s="18">
        <f t="shared" si="166"/>
        <v>100</v>
      </c>
      <c r="N806" s="6">
        <f t="shared" si="166"/>
        <v>100</v>
      </c>
      <c r="O806" s="6">
        <f t="shared" si="166"/>
        <v>100</v>
      </c>
      <c r="P806" s="6">
        <f t="shared" si="166"/>
        <v>100</v>
      </c>
      <c r="Q806" s="6">
        <f t="shared" si="166"/>
        <v>100</v>
      </c>
      <c r="V806" s="30" t="s">
        <v>1</v>
      </c>
      <c r="W806" s="59"/>
      <c r="X806" s="21"/>
      <c r="Y806" s="22"/>
      <c r="Z806" s="31">
        <f t="shared" ref="Z806:AE806" si="167">SUM(Z797:Z805)</f>
        <v>729</v>
      </c>
      <c r="AA806" s="31">
        <f t="shared" si="167"/>
        <v>320</v>
      </c>
      <c r="AB806" s="51">
        <f t="shared" si="167"/>
        <v>493</v>
      </c>
      <c r="AC806" s="86">
        <f t="shared" si="167"/>
        <v>100</v>
      </c>
      <c r="AD806" s="6">
        <f t="shared" si="167"/>
        <v>100</v>
      </c>
      <c r="AE806" s="6">
        <f t="shared" si="167"/>
        <v>100</v>
      </c>
    </row>
    <row r="807" spans="1:34" ht="15" customHeight="1" x14ac:dyDescent="0.2">
      <c r="B807" s="30" t="s">
        <v>603</v>
      </c>
      <c r="C807" s="59"/>
      <c r="D807" s="21"/>
      <c r="E807" s="22"/>
      <c r="F807" s="32">
        <v>12.542376849086182</v>
      </c>
      <c r="G807" s="32">
        <v>11.993134921467156</v>
      </c>
      <c r="H807" s="32">
        <v>13.965681199152678</v>
      </c>
      <c r="I807" s="32">
        <v>12.0997291270349</v>
      </c>
      <c r="J807" s="32">
        <v>12.290884825167705</v>
      </c>
      <c r="K807" s="32">
        <v>11.893450583139016</v>
      </c>
      <c r="V807" s="30" t="s">
        <v>603</v>
      </c>
      <c r="W807" s="59"/>
      <c r="X807" s="21"/>
      <c r="Y807" s="22"/>
      <c r="Z807" s="32">
        <f>K807</f>
        <v>11.893450583139016</v>
      </c>
      <c r="AA807" s="32">
        <f>H807</f>
        <v>13.965681199152678</v>
      </c>
      <c r="AB807" s="32">
        <f>J807</f>
        <v>12.290884825167705</v>
      </c>
    </row>
    <row r="808" spans="1:34" ht="15" customHeight="1" x14ac:dyDescent="0.2">
      <c r="B808" s="30" t="s">
        <v>604</v>
      </c>
      <c r="C808" s="59"/>
      <c r="D808" s="21"/>
      <c r="E808" s="22"/>
      <c r="F808" s="32">
        <v>18.134865227683051</v>
      </c>
      <c r="G808" s="32">
        <v>15.623489276073432</v>
      </c>
      <c r="H808" s="32">
        <v>28.234964163504326</v>
      </c>
      <c r="I808" s="32">
        <v>22.027712000499431</v>
      </c>
      <c r="J808" s="32">
        <v>25.020729822662826</v>
      </c>
      <c r="K808" s="32">
        <v>15.439662912974043</v>
      </c>
      <c r="V808" s="30" t="s">
        <v>604</v>
      </c>
      <c r="W808" s="59"/>
      <c r="X808" s="21"/>
      <c r="Y808" s="22"/>
      <c r="Z808" s="32">
        <f t="shared" ref="Z808:Z809" si="168">K808</f>
        <v>15.439662912974043</v>
      </c>
      <c r="AA808" s="32">
        <f t="shared" ref="AA808:AA809" si="169">H808</f>
        <v>28.234964163504326</v>
      </c>
      <c r="AB808" s="32">
        <f t="shared" ref="AB808:AB809" si="170">J808</f>
        <v>25.020729822662826</v>
      </c>
    </row>
    <row r="809" spans="1:34" ht="15" customHeight="1" x14ac:dyDescent="0.2">
      <c r="B809" s="30" t="s">
        <v>316</v>
      </c>
      <c r="C809" s="59"/>
      <c r="D809" s="21"/>
      <c r="E809" s="22"/>
      <c r="F809" s="32">
        <v>10.392071022092848</v>
      </c>
      <c r="G809" s="32">
        <v>10.599193622459946</v>
      </c>
      <c r="H809" s="32">
        <v>10.848908946680941</v>
      </c>
      <c r="I809" s="32">
        <v>9.2770349831085674</v>
      </c>
      <c r="J809" s="32">
        <v>9.1684397259875947</v>
      </c>
      <c r="K809" s="32">
        <v>10.513291771144909</v>
      </c>
      <c r="V809" s="30" t="s">
        <v>316</v>
      </c>
      <c r="W809" s="59"/>
      <c r="X809" s="21"/>
      <c r="Y809" s="22"/>
      <c r="Z809" s="32">
        <f t="shared" si="168"/>
        <v>10.513291771144909</v>
      </c>
      <c r="AA809" s="32">
        <f t="shared" si="169"/>
        <v>10.848908946680941</v>
      </c>
      <c r="AB809" s="32">
        <f t="shared" si="170"/>
        <v>9.1684397259875947</v>
      </c>
    </row>
    <row r="810" spans="1:34" ht="15" customHeight="1" x14ac:dyDescent="0.2">
      <c r="B810" s="366" t="s">
        <v>956</v>
      </c>
      <c r="C810" s="15"/>
      <c r="F810" s="158"/>
      <c r="G810" s="158"/>
      <c r="H810" s="158"/>
      <c r="I810" s="158"/>
      <c r="J810" s="158"/>
      <c r="K810" s="158"/>
      <c r="V810" s="45"/>
      <c r="W810" s="45"/>
      <c r="X810" s="36"/>
      <c r="Y810" s="36"/>
      <c r="Z810" s="158"/>
      <c r="AA810" s="158"/>
      <c r="AB810" s="158"/>
    </row>
    <row r="811" spans="1:34" ht="15" customHeight="1" x14ac:dyDescent="0.2">
      <c r="B811" s="45"/>
      <c r="C811" s="45"/>
      <c r="D811" s="36"/>
      <c r="E811" s="36"/>
      <c r="F811" s="41"/>
      <c r="G811" s="41"/>
      <c r="H811" s="41"/>
      <c r="I811" s="41"/>
      <c r="J811" s="41"/>
      <c r="K811" s="41"/>
      <c r="V811" s="45"/>
      <c r="W811" s="45"/>
      <c r="X811" s="36"/>
      <c r="Y811" s="36"/>
      <c r="Z811" s="41"/>
      <c r="AA811" s="41"/>
      <c r="AB811" s="41"/>
    </row>
    <row r="812" spans="1:34" ht="15" customHeight="1" x14ac:dyDescent="0.2">
      <c r="A812" s="1" t="s">
        <v>754</v>
      </c>
      <c r="B812" s="15"/>
      <c r="C812" s="15"/>
    </row>
    <row r="813" spans="1:34" ht="13.75" customHeight="1" x14ac:dyDescent="0.2">
      <c r="B813" s="47"/>
      <c r="C813" s="25"/>
      <c r="D813" s="25"/>
      <c r="E813" s="25"/>
      <c r="F813" s="242"/>
      <c r="G813" s="243"/>
      <c r="H813" s="66" t="s">
        <v>2</v>
      </c>
      <c r="I813" s="66"/>
      <c r="J813" s="243"/>
      <c r="K813" s="243"/>
      <c r="L813" s="244"/>
      <c r="M813" s="243"/>
      <c r="N813" s="66" t="s">
        <v>3</v>
      </c>
      <c r="O813" s="66"/>
      <c r="P813" s="243"/>
      <c r="Q813" s="245"/>
      <c r="V813" s="47"/>
      <c r="W813" s="25"/>
      <c r="X813" s="25"/>
      <c r="Y813" s="25"/>
      <c r="Z813" s="60"/>
      <c r="AA813" s="63" t="s">
        <v>2</v>
      </c>
      <c r="AB813" s="66"/>
      <c r="AC813" s="82"/>
      <c r="AD813" s="63" t="s">
        <v>3</v>
      </c>
      <c r="AE813" s="64"/>
    </row>
    <row r="814" spans="1:34" ht="22.75" customHeight="1" x14ac:dyDescent="0.2">
      <c r="B814" s="26"/>
      <c r="C814" s="15"/>
      <c r="E814" s="56"/>
      <c r="F814" s="73" t="s">
        <v>356</v>
      </c>
      <c r="G814" s="73" t="s">
        <v>170</v>
      </c>
      <c r="H814" s="73" t="s">
        <v>171</v>
      </c>
      <c r="I814" s="73" t="s">
        <v>357</v>
      </c>
      <c r="J814" s="78" t="s">
        <v>173</v>
      </c>
      <c r="K814" s="73" t="s">
        <v>500</v>
      </c>
      <c r="L814" s="81" t="s">
        <v>356</v>
      </c>
      <c r="M814" s="73" t="s">
        <v>170</v>
      </c>
      <c r="N814" s="73" t="s">
        <v>171</v>
      </c>
      <c r="O814" s="73" t="s">
        <v>357</v>
      </c>
      <c r="P814" s="73" t="s">
        <v>173</v>
      </c>
      <c r="Q814" s="73" t="s">
        <v>500</v>
      </c>
      <c r="V814" s="26"/>
      <c r="W814" s="15"/>
      <c r="Y814" s="56"/>
      <c r="Z814" s="73" t="s">
        <v>450</v>
      </c>
      <c r="AA814" s="73" t="s">
        <v>171</v>
      </c>
      <c r="AB814" s="78" t="s">
        <v>173</v>
      </c>
      <c r="AC814" s="81" t="s">
        <v>450</v>
      </c>
      <c r="AD814" s="73" t="s">
        <v>171</v>
      </c>
      <c r="AE814" s="73" t="s">
        <v>173</v>
      </c>
    </row>
    <row r="815" spans="1:34" ht="12" customHeight="1" x14ac:dyDescent="0.2">
      <c r="B815" s="27"/>
      <c r="C815" s="68"/>
      <c r="D815" s="28"/>
      <c r="E815" s="57"/>
      <c r="F815" s="29"/>
      <c r="G815" s="29"/>
      <c r="H815" s="29"/>
      <c r="I815" s="29"/>
      <c r="J815" s="49"/>
      <c r="K815" s="29"/>
      <c r="L815" s="83">
        <f>$I$727</f>
        <v>1352</v>
      </c>
      <c r="M815" s="2">
        <f>$J$727</f>
        <v>735</v>
      </c>
      <c r="N815" s="2">
        <f>$K$727</f>
        <v>617</v>
      </c>
      <c r="O815" s="2">
        <f>$L$727</f>
        <v>856</v>
      </c>
      <c r="P815" s="2">
        <f>$M$727</f>
        <v>747</v>
      </c>
      <c r="Q815" s="2">
        <f>$N$727</f>
        <v>844</v>
      </c>
      <c r="V815" s="27"/>
      <c r="W815" s="68"/>
      <c r="X815" s="28"/>
      <c r="Y815" s="57"/>
      <c r="Z815" s="29"/>
      <c r="AA815" s="29"/>
      <c r="AB815" s="49"/>
      <c r="AC815" s="83">
        <f t="shared" ref="AC815:AC816" si="171">Q815</f>
        <v>844</v>
      </c>
      <c r="AD815" s="2">
        <f t="shared" ref="AD815:AD816" si="172">N815</f>
        <v>617</v>
      </c>
      <c r="AE815" s="2">
        <f t="shared" ref="AE815:AE816" si="173">P815</f>
        <v>747</v>
      </c>
    </row>
    <row r="816" spans="1:34" ht="15" customHeight="1" x14ac:dyDescent="0.2">
      <c r="B816" s="26" t="s">
        <v>152</v>
      </c>
      <c r="C816" s="15"/>
      <c r="F816" s="8">
        <v>537</v>
      </c>
      <c r="G816" s="8">
        <v>248</v>
      </c>
      <c r="H816" s="8">
        <v>289</v>
      </c>
      <c r="I816" s="8">
        <v>458</v>
      </c>
      <c r="J816" s="50">
        <v>411</v>
      </c>
      <c r="K816" s="8">
        <v>295</v>
      </c>
      <c r="L816" s="85">
        <f t="shared" ref="L816:L823" si="174">F816/L$815*100</f>
        <v>39.718934911242606</v>
      </c>
      <c r="M816" s="17">
        <f t="shared" ref="M816:M823" si="175">G816/M$815*100</f>
        <v>33.741496598639451</v>
      </c>
      <c r="N816" s="4">
        <f t="shared" ref="N816:N823" si="176">H816/N$815*100</f>
        <v>46.839546191247969</v>
      </c>
      <c r="O816" s="4">
        <f t="shared" ref="O816:O823" si="177">I816/O$815*100</f>
        <v>53.504672897196258</v>
      </c>
      <c r="P816" s="4">
        <f t="shared" ref="P816:P823" si="178">J816/P$815*100</f>
        <v>55.020080321285135</v>
      </c>
      <c r="Q816" s="4">
        <f t="shared" ref="Q816:Q823" si="179">K816/Q$815*100</f>
        <v>34.952606635071085</v>
      </c>
      <c r="R816" s="41"/>
      <c r="V816" s="26" t="s">
        <v>152</v>
      </c>
      <c r="W816" s="15"/>
      <c r="Z816" s="8">
        <f t="shared" ref="Z816" si="180">K816</f>
        <v>295</v>
      </c>
      <c r="AA816" s="8">
        <f t="shared" ref="AA816" si="181">H816</f>
        <v>289</v>
      </c>
      <c r="AB816" s="50">
        <f t="shared" ref="AB816" si="182">J816</f>
        <v>411</v>
      </c>
      <c r="AC816" s="85">
        <f t="shared" si="171"/>
        <v>34.952606635071085</v>
      </c>
      <c r="AD816" s="4">
        <f t="shared" si="172"/>
        <v>46.839546191247969</v>
      </c>
      <c r="AE816" s="4">
        <f t="shared" si="173"/>
        <v>55.020080321285135</v>
      </c>
      <c r="AH816" s="41"/>
    </row>
    <row r="817" spans="1:34" ht="15" customHeight="1" x14ac:dyDescent="0.2">
      <c r="B817" s="26" t="s">
        <v>457</v>
      </c>
      <c r="C817" s="15"/>
      <c r="F817" s="8">
        <v>192</v>
      </c>
      <c r="G817" s="8">
        <v>135</v>
      </c>
      <c r="H817" s="8">
        <v>57</v>
      </c>
      <c r="I817" s="8">
        <v>63</v>
      </c>
      <c r="J817" s="50">
        <v>45</v>
      </c>
      <c r="K817" s="8">
        <v>153</v>
      </c>
      <c r="L817" s="85">
        <f t="shared" si="174"/>
        <v>14.201183431952662</v>
      </c>
      <c r="M817" s="17">
        <f t="shared" si="175"/>
        <v>18.367346938775512</v>
      </c>
      <c r="N817" s="4">
        <f t="shared" si="176"/>
        <v>9.238249594813615</v>
      </c>
      <c r="O817" s="4">
        <f t="shared" si="177"/>
        <v>7.3598130841121492</v>
      </c>
      <c r="P817" s="4">
        <f t="shared" si="178"/>
        <v>6.024096385542169</v>
      </c>
      <c r="Q817" s="4">
        <f t="shared" si="179"/>
        <v>18.127962085308059</v>
      </c>
      <c r="R817" s="41"/>
      <c r="V817" s="26" t="s">
        <v>457</v>
      </c>
      <c r="W817" s="15"/>
      <c r="Z817" s="8">
        <f t="shared" ref="Z817:Z823" si="183">K817</f>
        <v>153</v>
      </c>
      <c r="AA817" s="8">
        <f t="shared" ref="AA817:AA823" si="184">H817</f>
        <v>57</v>
      </c>
      <c r="AB817" s="50">
        <f t="shared" ref="AB817:AB823" si="185">J817</f>
        <v>45</v>
      </c>
      <c r="AC817" s="85">
        <f t="shared" ref="AC817:AC823" si="186">Q817</f>
        <v>18.127962085308059</v>
      </c>
      <c r="AD817" s="4">
        <f t="shared" ref="AD817:AD823" si="187">N817</f>
        <v>9.238249594813615</v>
      </c>
      <c r="AE817" s="4">
        <f t="shared" ref="AE817:AE823" si="188">P817</f>
        <v>6.024096385542169</v>
      </c>
      <c r="AH817" s="41"/>
    </row>
    <row r="818" spans="1:34" ht="15" customHeight="1" x14ac:dyDescent="0.2">
      <c r="B818" s="26" t="s">
        <v>458</v>
      </c>
      <c r="C818" s="15"/>
      <c r="F818" s="8">
        <v>80</v>
      </c>
      <c r="G818" s="8">
        <v>56</v>
      </c>
      <c r="H818" s="8">
        <v>24</v>
      </c>
      <c r="I818" s="8">
        <v>27</v>
      </c>
      <c r="J818" s="50">
        <v>17</v>
      </c>
      <c r="K818" s="8">
        <v>66</v>
      </c>
      <c r="L818" s="85">
        <f t="shared" si="174"/>
        <v>5.9171597633136095</v>
      </c>
      <c r="M818" s="17">
        <f t="shared" si="175"/>
        <v>7.6190476190476195</v>
      </c>
      <c r="N818" s="4">
        <f t="shared" si="176"/>
        <v>3.8897893030794171</v>
      </c>
      <c r="O818" s="4">
        <f t="shared" si="177"/>
        <v>3.1542056074766354</v>
      </c>
      <c r="P818" s="4">
        <f t="shared" si="178"/>
        <v>2.2757697456492636</v>
      </c>
      <c r="Q818" s="4">
        <f t="shared" si="179"/>
        <v>7.8199052132701423</v>
      </c>
      <c r="R818" s="41"/>
      <c r="V818" s="26" t="s">
        <v>458</v>
      </c>
      <c r="W818" s="15"/>
      <c r="Z818" s="8">
        <f t="shared" si="183"/>
        <v>66</v>
      </c>
      <c r="AA818" s="8">
        <f t="shared" si="184"/>
        <v>24</v>
      </c>
      <c r="AB818" s="50">
        <f t="shared" si="185"/>
        <v>17</v>
      </c>
      <c r="AC818" s="85">
        <f t="shared" si="186"/>
        <v>7.8199052132701423</v>
      </c>
      <c r="AD818" s="4">
        <f t="shared" si="187"/>
        <v>3.8897893030794171</v>
      </c>
      <c r="AE818" s="4">
        <f t="shared" si="188"/>
        <v>2.2757697456492636</v>
      </c>
      <c r="AH818" s="41"/>
    </row>
    <row r="819" spans="1:34" ht="15" customHeight="1" x14ac:dyDescent="0.2">
      <c r="B819" s="26" t="s">
        <v>459</v>
      </c>
      <c r="C819" s="15"/>
      <c r="F819" s="8">
        <v>42</v>
      </c>
      <c r="G819" s="8">
        <v>33</v>
      </c>
      <c r="H819" s="8">
        <v>9</v>
      </c>
      <c r="I819" s="8">
        <v>9</v>
      </c>
      <c r="J819" s="50">
        <v>4</v>
      </c>
      <c r="K819" s="8">
        <v>38</v>
      </c>
      <c r="L819" s="85">
        <f t="shared" si="174"/>
        <v>3.1065088757396451</v>
      </c>
      <c r="M819" s="17">
        <f t="shared" si="175"/>
        <v>4.4897959183673466</v>
      </c>
      <c r="N819" s="4">
        <f t="shared" si="176"/>
        <v>1.4586709886547813</v>
      </c>
      <c r="O819" s="4">
        <f t="shared" si="177"/>
        <v>1.0514018691588785</v>
      </c>
      <c r="P819" s="4">
        <f t="shared" si="178"/>
        <v>0.53547523427041499</v>
      </c>
      <c r="Q819" s="4">
        <f t="shared" si="179"/>
        <v>4.5023696682464456</v>
      </c>
      <c r="R819" s="41"/>
      <c r="V819" s="26" t="s">
        <v>459</v>
      </c>
      <c r="W819" s="15"/>
      <c r="Z819" s="8">
        <f t="shared" si="183"/>
        <v>38</v>
      </c>
      <c r="AA819" s="8">
        <f t="shared" si="184"/>
        <v>9</v>
      </c>
      <c r="AB819" s="50">
        <f t="shared" si="185"/>
        <v>4</v>
      </c>
      <c r="AC819" s="85">
        <f t="shared" si="186"/>
        <v>4.5023696682464456</v>
      </c>
      <c r="AD819" s="4">
        <f t="shared" si="187"/>
        <v>1.4586709886547813</v>
      </c>
      <c r="AE819" s="4">
        <f t="shared" si="188"/>
        <v>0.53547523427041499</v>
      </c>
      <c r="AH819" s="41"/>
    </row>
    <row r="820" spans="1:34" ht="15" customHeight="1" x14ac:dyDescent="0.2">
      <c r="B820" s="26" t="s">
        <v>465</v>
      </c>
      <c r="C820" s="15"/>
      <c r="F820" s="8">
        <v>54</v>
      </c>
      <c r="G820" s="8">
        <v>40</v>
      </c>
      <c r="H820" s="8">
        <v>14</v>
      </c>
      <c r="I820" s="8">
        <v>7</v>
      </c>
      <c r="J820" s="50">
        <v>2</v>
      </c>
      <c r="K820" s="8">
        <v>45</v>
      </c>
      <c r="L820" s="85">
        <f t="shared" si="174"/>
        <v>3.9940828402366866</v>
      </c>
      <c r="M820" s="17">
        <f t="shared" si="175"/>
        <v>5.4421768707482991</v>
      </c>
      <c r="N820" s="4">
        <f t="shared" si="176"/>
        <v>2.2690437601296596</v>
      </c>
      <c r="O820" s="4">
        <f t="shared" si="177"/>
        <v>0.81775700934579432</v>
      </c>
      <c r="P820" s="4">
        <f t="shared" si="178"/>
        <v>0.2677376171352075</v>
      </c>
      <c r="Q820" s="4">
        <f t="shared" si="179"/>
        <v>5.3317535545023702</v>
      </c>
      <c r="R820" s="41"/>
      <c r="V820" s="26" t="s">
        <v>465</v>
      </c>
      <c r="W820" s="15"/>
      <c r="Z820" s="8">
        <f t="shared" si="183"/>
        <v>45</v>
      </c>
      <c r="AA820" s="8">
        <f t="shared" si="184"/>
        <v>14</v>
      </c>
      <c r="AB820" s="50">
        <f t="shared" si="185"/>
        <v>2</v>
      </c>
      <c r="AC820" s="85">
        <f t="shared" si="186"/>
        <v>5.3317535545023702</v>
      </c>
      <c r="AD820" s="4">
        <f t="shared" si="187"/>
        <v>2.2690437601296596</v>
      </c>
      <c r="AE820" s="4">
        <f t="shared" si="188"/>
        <v>0.2677376171352075</v>
      </c>
      <c r="AH820" s="41"/>
    </row>
    <row r="821" spans="1:34" ht="15" customHeight="1" x14ac:dyDescent="0.2">
      <c r="B821" s="26" t="s">
        <v>460</v>
      </c>
      <c r="C821" s="15"/>
      <c r="F821" s="8">
        <v>46</v>
      </c>
      <c r="G821" s="8">
        <v>37</v>
      </c>
      <c r="H821" s="8">
        <v>9</v>
      </c>
      <c r="I821" s="8">
        <v>2</v>
      </c>
      <c r="J821" s="50">
        <v>1</v>
      </c>
      <c r="K821" s="8">
        <v>38</v>
      </c>
      <c r="L821" s="85">
        <f t="shared" si="174"/>
        <v>3.4023668639053253</v>
      </c>
      <c r="M821" s="17">
        <f t="shared" si="175"/>
        <v>5.0340136054421762</v>
      </c>
      <c r="N821" s="4">
        <f t="shared" si="176"/>
        <v>1.4586709886547813</v>
      </c>
      <c r="O821" s="4">
        <f t="shared" si="177"/>
        <v>0.23364485981308408</v>
      </c>
      <c r="P821" s="4">
        <f t="shared" si="178"/>
        <v>0.13386880856760375</v>
      </c>
      <c r="Q821" s="4">
        <f t="shared" si="179"/>
        <v>4.5023696682464456</v>
      </c>
      <c r="R821" s="41"/>
      <c r="V821" s="26" t="s">
        <v>460</v>
      </c>
      <c r="W821" s="15"/>
      <c r="Z821" s="8">
        <f t="shared" si="183"/>
        <v>38</v>
      </c>
      <c r="AA821" s="8">
        <f t="shared" si="184"/>
        <v>9</v>
      </c>
      <c r="AB821" s="50">
        <f t="shared" si="185"/>
        <v>1</v>
      </c>
      <c r="AC821" s="85">
        <f t="shared" si="186"/>
        <v>4.5023696682464456</v>
      </c>
      <c r="AD821" s="4">
        <f t="shared" si="187"/>
        <v>1.4586709886547813</v>
      </c>
      <c r="AE821" s="4">
        <f t="shared" si="188"/>
        <v>0.13386880856760375</v>
      </c>
      <c r="AH821" s="41"/>
    </row>
    <row r="822" spans="1:34" ht="15" customHeight="1" x14ac:dyDescent="0.2">
      <c r="B822" s="26" t="s">
        <v>74</v>
      </c>
      <c r="C822" s="15"/>
      <c r="F822" s="8">
        <v>28</v>
      </c>
      <c r="G822" s="8">
        <v>18</v>
      </c>
      <c r="H822" s="8">
        <v>10</v>
      </c>
      <c r="I822" s="8">
        <v>1</v>
      </c>
      <c r="J822" s="50">
        <v>1</v>
      </c>
      <c r="K822" s="8">
        <v>18</v>
      </c>
      <c r="L822" s="85">
        <f t="shared" si="174"/>
        <v>2.0710059171597637</v>
      </c>
      <c r="M822" s="17">
        <f t="shared" si="175"/>
        <v>2.4489795918367347</v>
      </c>
      <c r="N822" s="4">
        <f t="shared" si="176"/>
        <v>1.6207455429497568</v>
      </c>
      <c r="O822" s="4">
        <f t="shared" si="177"/>
        <v>0.11682242990654204</v>
      </c>
      <c r="P822" s="4">
        <f t="shared" si="178"/>
        <v>0.13386880856760375</v>
      </c>
      <c r="Q822" s="4">
        <f t="shared" si="179"/>
        <v>2.1327014218009479</v>
      </c>
      <c r="R822" s="41"/>
      <c r="V822" s="26" t="s">
        <v>74</v>
      </c>
      <c r="W822" s="15"/>
      <c r="Z822" s="8">
        <f t="shared" si="183"/>
        <v>18</v>
      </c>
      <c r="AA822" s="8">
        <f t="shared" si="184"/>
        <v>10</v>
      </c>
      <c r="AB822" s="50">
        <f t="shared" si="185"/>
        <v>1</v>
      </c>
      <c r="AC822" s="85">
        <f t="shared" si="186"/>
        <v>2.1327014218009479</v>
      </c>
      <c r="AD822" s="4">
        <f t="shared" si="187"/>
        <v>1.6207455429497568</v>
      </c>
      <c r="AE822" s="4">
        <f t="shared" si="188"/>
        <v>0.13386880856760375</v>
      </c>
      <c r="AH822" s="41"/>
    </row>
    <row r="823" spans="1:34" ht="15" customHeight="1" x14ac:dyDescent="0.2">
      <c r="B823" s="26" t="s">
        <v>0</v>
      </c>
      <c r="C823" s="15"/>
      <c r="D823" s="28"/>
      <c r="E823" s="28"/>
      <c r="F823" s="9">
        <v>373</v>
      </c>
      <c r="G823" s="9">
        <v>168</v>
      </c>
      <c r="H823" s="9">
        <v>205</v>
      </c>
      <c r="I823" s="9">
        <v>289</v>
      </c>
      <c r="J823" s="55">
        <v>266</v>
      </c>
      <c r="K823" s="9">
        <v>191</v>
      </c>
      <c r="L823" s="87">
        <f t="shared" si="174"/>
        <v>27.588757396449704</v>
      </c>
      <c r="M823" s="19">
        <f t="shared" si="175"/>
        <v>22.857142857142858</v>
      </c>
      <c r="N823" s="5">
        <f t="shared" si="176"/>
        <v>33.225283630470017</v>
      </c>
      <c r="O823" s="5">
        <f t="shared" si="177"/>
        <v>33.761682242990652</v>
      </c>
      <c r="P823" s="5">
        <f t="shared" si="178"/>
        <v>35.609103078982599</v>
      </c>
      <c r="Q823" s="5">
        <f t="shared" si="179"/>
        <v>22.630331753554504</v>
      </c>
      <c r="R823" s="41"/>
      <c r="V823" s="26" t="s">
        <v>0</v>
      </c>
      <c r="W823" s="15"/>
      <c r="X823" s="28"/>
      <c r="Y823" s="28"/>
      <c r="Z823" s="9">
        <f t="shared" si="183"/>
        <v>191</v>
      </c>
      <c r="AA823" s="9">
        <f t="shared" si="184"/>
        <v>205</v>
      </c>
      <c r="AB823" s="55">
        <f t="shared" si="185"/>
        <v>266</v>
      </c>
      <c r="AC823" s="87">
        <f t="shared" si="186"/>
        <v>22.630331753554504</v>
      </c>
      <c r="AD823" s="5">
        <f t="shared" si="187"/>
        <v>33.225283630470017</v>
      </c>
      <c r="AE823" s="5">
        <f t="shared" si="188"/>
        <v>35.609103078982599</v>
      </c>
      <c r="AH823" s="41"/>
    </row>
    <row r="824" spans="1:34" ht="15" customHeight="1" x14ac:dyDescent="0.2">
      <c r="B824" s="30" t="s">
        <v>1</v>
      </c>
      <c r="C824" s="59"/>
      <c r="D824" s="21"/>
      <c r="E824" s="22"/>
      <c r="F824" s="31">
        <f t="shared" ref="F824:Q824" si="189">SUM(F816:F823)</f>
        <v>1352</v>
      </c>
      <c r="G824" s="31">
        <f t="shared" si="189"/>
        <v>735</v>
      </c>
      <c r="H824" s="31">
        <f t="shared" si="189"/>
        <v>617</v>
      </c>
      <c r="I824" s="31">
        <f t="shared" si="189"/>
        <v>856</v>
      </c>
      <c r="J824" s="51">
        <f t="shared" si="189"/>
        <v>747</v>
      </c>
      <c r="K824" s="31">
        <f t="shared" si="189"/>
        <v>844</v>
      </c>
      <c r="L824" s="86">
        <f t="shared" si="189"/>
        <v>100.00000000000001</v>
      </c>
      <c r="M824" s="18">
        <f t="shared" si="189"/>
        <v>99.999999999999986</v>
      </c>
      <c r="N824" s="6">
        <f t="shared" si="189"/>
        <v>100.00000000000001</v>
      </c>
      <c r="O824" s="6">
        <f t="shared" si="189"/>
        <v>100</v>
      </c>
      <c r="P824" s="6">
        <f t="shared" si="189"/>
        <v>99.999999999999986</v>
      </c>
      <c r="Q824" s="6">
        <f t="shared" si="189"/>
        <v>100</v>
      </c>
      <c r="V824" s="30" t="s">
        <v>1</v>
      </c>
      <c r="W824" s="59"/>
      <c r="X824" s="21"/>
      <c r="Y824" s="22"/>
      <c r="Z824" s="31">
        <f t="shared" ref="Z824:AE824" si="190">SUM(Z816:Z823)</f>
        <v>844</v>
      </c>
      <c r="AA824" s="31">
        <f t="shared" si="190"/>
        <v>617</v>
      </c>
      <c r="AB824" s="51">
        <f t="shared" si="190"/>
        <v>747</v>
      </c>
      <c r="AC824" s="86">
        <f t="shared" si="190"/>
        <v>100</v>
      </c>
      <c r="AD824" s="6">
        <f t="shared" si="190"/>
        <v>100.00000000000001</v>
      </c>
      <c r="AE824" s="6">
        <f t="shared" si="190"/>
        <v>99.999999999999986</v>
      </c>
    </row>
    <row r="825" spans="1:34" ht="15" customHeight="1" x14ac:dyDescent="0.2">
      <c r="B825" s="30" t="s">
        <v>394</v>
      </c>
      <c r="C825" s="59"/>
      <c r="D825" s="21"/>
      <c r="E825" s="22"/>
      <c r="F825" s="32">
        <v>1.3953013278855975</v>
      </c>
      <c r="G825" s="32">
        <v>1.7548500881834215</v>
      </c>
      <c r="H825" s="32">
        <v>0.90048543689320393</v>
      </c>
      <c r="I825" s="32">
        <v>0.34920634920634919</v>
      </c>
      <c r="J825" s="32">
        <v>0.24740124740124741</v>
      </c>
      <c r="K825" s="32">
        <v>1.6447166921898928</v>
      </c>
      <c r="V825" s="30" t="s">
        <v>394</v>
      </c>
      <c r="W825" s="59"/>
      <c r="X825" s="21"/>
      <c r="Y825" s="22"/>
      <c r="Z825" s="32">
        <f>K825</f>
        <v>1.6447166921898928</v>
      </c>
      <c r="AA825" s="32">
        <f>H825</f>
        <v>0.90048543689320393</v>
      </c>
      <c r="AB825" s="32">
        <f>J825</f>
        <v>0.24740124740124741</v>
      </c>
    </row>
    <row r="826" spans="1:34" ht="15" customHeight="1" x14ac:dyDescent="0.2">
      <c r="B826" s="30" t="s">
        <v>395</v>
      </c>
      <c r="C826" s="59"/>
      <c r="D826" s="21"/>
      <c r="E826" s="22"/>
      <c r="F826" s="32">
        <v>3.0904977375565612</v>
      </c>
      <c r="G826" s="32">
        <v>3.1191222570532915</v>
      </c>
      <c r="H826" s="32">
        <v>3.0162601626016259</v>
      </c>
      <c r="I826" s="32">
        <v>1.8165137614678899</v>
      </c>
      <c r="J826" s="32">
        <v>1.7</v>
      </c>
      <c r="K826" s="32">
        <v>3</v>
      </c>
      <c r="V826" s="30" t="s">
        <v>395</v>
      </c>
      <c r="W826" s="59"/>
      <c r="X826" s="21"/>
      <c r="Y826" s="22"/>
      <c r="Z826" s="32">
        <f>K826</f>
        <v>3</v>
      </c>
      <c r="AA826" s="32">
        <f>H826</f>
        <v>3.0162601626016259</v>
      </c>
      <c r="AB826" s="32">
        <f>J826</f>
        <v>1.7</v>
      </c>
    </row>
    <row r="827" spans="1:34" ht="15" customHeight="1" x14ac:dyDescent="0.2">
      <c r="B827" s="30" t="s">
        <v>97</v>
      </c>
      <c r="C827" s="59"/>
      <c r="D827" s="21"/>
      <c r="E827" s="22"/>
      <c r="F827" s="31">
        <v>15</v>
      </c>
      <c r="G827" s="31">
        <v>14</v>
      </c>
      <c r="H827" s="31">
        <v>15</v>
      </c>
      <c r="I827" s="31">
        <v>12</v>
      </c>
      <c r="J827" s="31">
        <v>12</v>
      </c>
      <c r="K827" s="31">
        <v>14</v>
      </c>
      <c r="V827" s="30" t="s">
        <v>97</v>
      </c>
      <c r="W827" s="59"/>
      <c r="X827" s="21"/>
      <c r="Y827" s="22"/>
      <c r="Z827" s="31">
        <f>K827</f>
        <v>14</v>
      </c>
      <c r="AA827" s="31">
        <f>H827</f>
        <v>15</v>
      </c>
      <c r="AB827" s="31">
        <f>J827</f>
        <v>12</v>
      </c>
    </row>
    <row r="828" spans="1:34" ht="15" customHeight="1" x14ac:dyDescent="0.2">
      <c r="B828" s="45"/>
      <c r="C828" s="45"/>
      <c r="D828" s="36"/>
      <c r="E828" s="36"/>
      <c r="F828" s="41"/>
      <c r="G828" s="41"/>
      <c r="H828" s="41"/>
      <c r="I828" s="41"/>
      <c r="J828" s="41"/>
      <c r="K828" s="41"/>
      <c r="V828" s="45"/>
      <c r="W828" s="45"/>
      <c r="X828" s="36"/>
      <c r="Y828" s="36"/>
      <c r="Z828" s="41"/>
      <c r="AA828" s="41"/>
      <c r="AB828" s="41"/>
    </row>
    <row r="829" spans="1:34" ht="15" customHeight="1" x14ac:dyDescent="0.2">
      <c r="A829" s="1" t="s">
        <v>755</v>
      </c>
      <c r="B829" s="15"/>
      <c r="C829" s="15"/>
    </row>
    <row r="830" spans="1:34" ht="13.75" customHeight="1" x14ac:dyDescent="0.2">
      <c r="B830" s="47"/>
      <c r="C830" s="25"/>
      <c r="D830" s="25"/>
      <c r="E830" s="25"/>
      <c r="F830" s="242"/>
      <c r="G830" s="243"/>
      <c r="H830" s="66" t="s">
        <v>2</v>
      </c>
      <c r="I830" s="66"/>
      <c r="J830" s="243"/>
      <c r="K830" s="243"/>
      <c r="L830" s="244"/>
      <c r="M830" s="243"/>
      <c r="N830" s="66" t="s">
        <v>3</v>
      </c>
      <c r="O830" s="66"/>
      <c r="P830" s="243"/>
      <c r="Q830" s="245"/>
      <c r="V830" s="47"/>
      <c r="W830" s="25"/>
      <c r="X830" s="25"/>
      <c r="Y830" s="25"/>
      <c r="Z830" s="60"/>
      <c r="AA830" s="63" t="s">
        <v>2</v>
      </c>
      <c r="AB830" s="66"/>
      <c r="AC830" s="82"/>
      <c r="AD830" s="63" t="s">
        <v>3</v>
      </c>
      <c r="AE830" s="64"/>
    </row>
    <row r="831" spans="1:34" ht="22.75" customHeight="1" x14ac:dyDescent="0.2">
      <c r="B831" s="26"/>
      <c r="C831" s="15"/>
      <c r="E831" s="56"/>
      <c r="F831" s="73" t="s">
        <v>356</v>
      </c>
      <c r="G831" s="73" t="s">
        <v>170</v>
      </c>
      <c r="H831" s="73" t="s">
        <v>171</v>
      </c>
      <c r="I831" s="73" t="s">
        <v>357</v>
      </c>
      <c r="J831" s="78" t="s">
        <v>173</v>
      </c>
      <c r="K831" s="73" t="s">
        <v>500</v>
      </c>
      <c r="L831" s="81" t="s">
        <v>356</v>
      </c>
      <c r="M831" s="73" t="s">
        <v>170</v>
      </c>
      <c r="N831" s="73" t="s">
        <v>171</v>
      </c>
      <c r="O831" s="73" t="s">
        <v>357</v>
      </c>
      <c r="P831" s="73" t="s">
        <v>173</v>
      </c>
      <c r="Q831" s="73" t="s">
        <v>500</v>
      </c>
      <c r="V831" s="26"/>
      <c r="W831" s="15"/>
      <c r="Y831" s="56"/>
      <c r="Z831" s="73" t="s">
        <v>450</v>
      </c>
      <c r="AA831" s="73" t="s">
        <v>171</v>
      </c>
      <c r="AB831" s="78" t="s">
        <v>173</v>
      </c>
      <c r="AC831" s="81" t="s">
        <v>450</v>
      </c>
      <c r="AD831" s="73" t="s">
        <v>171</v>
      </c>
      <c r="AE831" s="73" t="s">
        <v>173</v>
      </c>
    </row>
    <row r="832" spans="1:34" ht="12" customHeight="1" x14ac:dyDescent="0.2">
      <c r="B832" s="27"/>
      <c r="C832" s="68"/>
      <c r="D832" s="28"/>
      <c r="E832" s="57"/>
      <c r="F832" s="29"/>
      <c r="G832" s="29"/>
      <c r="H832" s="29"/>
      <c r="I832" s="29"/>
      <c r="J832" s="49"/>
      <c r="K832" s="29"/>
      <c r="L832" s="83">
        <f>$F$842</f>
        <v>973</v>
      </c>
      <c r="M832" s="2">
        <f>$G$842</f>
        <v>622</v>
      </c>
      <c r="N832" s="2">
        <f>$H$842</f>
        <v>351</v>
      </c>
      <c r="O832" s="2">
        <f>$I$842</f>
        <v>378</v>
      </c>
      <c r="P832" s="2">
        <f>$J$842</f>
        <v>271</v>
      </c>
      <c r="Q832" s="2">
        <f>$K$842</f>
        <v>729</v>
      </c>
      <c r="V832" s="27"/>
      <c r="W832" s="68"/>
      <c r="X832" s="28"/>
      <c r="Y832" s="57"/>
      <c r="Z832" s="29"/>
      <c r="AA832" s="29"/>
      <c r="AB832" s="49"/>
      <c r="AC832" s="83">
        <f t="shared" ref="AC832:AC841" si="191">Q832</f>
        <v>729</v>
      </c>
      <c r="AD832" s="2">
        <f t="shared" ref="AD832:AD841" si="192">N832</f>
        <v>351</v>
      </c>
      <c r="AE832" s="2">
        <f t="shared" ref="AE832:AE841" si="193">P832</f>
        <v>271</v>
      </c>
    </row>
    <row r="833" spans="1:34" ht="15" customHeight="1" x14ac:dyDescent="0.2">
      <c r="B833" s="26" t="s">
        <v>154</v>
      </c>
      <c r="C833" s="15"/>
      <c r="F833" s="8">
        <v>373</v>
      </c>
      <c r="G833" s="8">
        <v>232</v>
      </c>
      <c r="H833" s="8">
        <v>141</v>
      </c>
      <c r="I833" s="8">
        <v>159</v>
      </c>
      <c r="J833" s="50">
        <v>114</v>
      </c>
      <c r="K833" s="8">
        <v>277</v>
      </c>
      <c r="L833" s="85">
        <f>F833/L$832*100</f>
        <v>38.335046248715315</v>
      </c>
      <c r="M833" s="17">
        <f t="shared" ref="M833:Q841" si="194">G833/M$832*100</f>
        <v>37.29903536977492</v>
      </c>
      <c r="N833" s="4">
        <f t="shared" si="194"/>
        <v>40.17094017094017</v>
      </c>
      <c r="O833" s="4">
        <f t="shared" si="194"/>
        <v>42.063492063492063</v>
      </c>
      <c r="P833" s="4">
        <f t="shared" si="194"/>
        <v>42.066420664206646</v>
      </c>
      <c r="Q833" s="4">
        <f t="shared" si="194"/>
        <v>37.997256515775035</v>
      </c>
      <c r="R833" s="41"/>
      <c r="V833" s="26" t="s">
        <v>154</v>
      </c>
      <c r="W833" s="15"/>
      <c r="Z833" s="8">
        <f t="shared" ref="Z833:Z841" si="195">K833</f>
        <v>277</v>
      </c>
      <c r="AA833" s="8">
        <f t="shared" ref="AA833:AA841" si="196">H833</f>
        <v>141</v>
      </c>
      <c r="AB833" s="50">
        <f t="shared" ref="AB833:AB841" si="197">J833</f>
        <v>114</v>
      </c>
      <c r="AC833" s="85">
        <f t="shared" si="191"/>
        <v>37.997256515775035</v>
      </c>
      <c r="AD833" s="4">
        <f t="shared" si="192"/>
        <v>40.17094017094017</v>
      </c>
      <c r="AE833" s="4">
        <f t="shared" si="193"/>
        <v>42.066420664206646</v>
      </c>
      <c r="AH833" s="41"/>
    </row>
    <row r="834" spans="1:34" ht="15" customHeight="1" x14ac:dyDescent="0.2">
      <c r="B834" s="26" t="s">
        <v>76</v>
      </c>
      <c r="C834" s="15"/>
      <c r="F834" s="8">
        <v>4</v>
      </c>
      <c r="G834" s="8">
        <v>1</v>
      </c>
      <c r="H834" s="8">
        <v>3</v>
      </c>
      <c r="I834" s="8">
        <v>0</v>
      </c>
      <c r="J834" s="50">
        <v>0</v>
      </c>
      <c r="K834" s="8">
        <v>1</v>
      </c>
      <c r="L834" s="85">
        <f t="shared" ref="L834:L841" si="198">F834/L$832*100</f>
        <v>0.41109969167523125</v>
      </c>
      <c r="M834" s="17">
        <f t="shared" si="194"/>
        <v>0.16077170418006431</v>
      </c>
      <c r="N834" s="4">
        <f t="shared" si="194"/>
        <v>0.85470085470085477</v>
      </c>
      <c r="O834" s="4">
        <f t="shared" si="194"/>
        <v>0</v>
      </c>
      <c r="P834" s="4">
        <f t="shared" si="194"/>
        <v>0</v>
      </c>
      <c r="Q834" s="4">
        <f t="shared" si="194"/>
        <v>0.1371742112482853</v>
      </c>
      <c r="R834" s="41"/>
      <c r="V834" s="26" t="s">
        <v>76</v>
      </c>
      <c r="W834" s="15"/>
      <c r="Z834" s="8">
        <f t="shared" si="195"/>
        <v>1</v>
      </c>
      <c r="AA834" s="8">
        <f t="shared" si="196"/>
        <v>3</v>
      </c>
      <c r="AB834" s="50">
        <f t="shared" si="197"/>
        <v>0</v>
      </c>
      <c r="AC834" s="85">
        <f t="shared" si="191"/>
        <v>0.1371742112482853</v>
      </c>
      <c r="AD834" s="4">
        <f t="shared" si="192"/>
        <v>0.85470085470085477</v>
      </c>
      <c r="AE834" s="4">
        <f t="shared" si="193"/>
        <v>0</v>
      </c>
      <c r="AH834" s="41"/>
    </row>
    <row r="835" spans="1:34" ht="15" customHeight="1" x14ac:dyDescent="0.2">
      <c r="B835" s="26" t="s">
        <v>77</v>
      </c>
      <c r="C835" s="15"/>
      <c r="F835" s="8">
        <v>40</v>
      </c>
      <c r="G835" s="8">
        <v>31</v>
      </c>
      <c r="H835" s="8">
        <v>9</v>
      </c>
      <c r="I835" s="8">
        <v>9</v>
      </c>
      <c r="J835" s="50">
        <v>6</v>
      </c>
      <c r="K835" s="8">
        <v>34</v>
      </c>
      <c r="L835" s="85">
        <f t="shared" si="198"/>
        <v>4.1109969167523124</v>
      </c>
      <c r="M835" s="17">
        <f t="shared" si="194"/>
        <v>4.983922829581994</v>
      </c>
      <c r="N835" s="4">
        <f t="shared" si="194"/>
        <v>2.5641025641025639</v>
      </c>
      <c r="O835" s="4">
        <f t="shared" si="194"/>
        <v>2.3809523809523809</v>
      </c>
      <c r="P835" s="4">
        <f t="shared" si="194"/>
        <v>2.214022140221402</v>
      </c>
      <c r="Q835" s="4">
        <f t="shared" si="194"/>
        <v>4.6639231824417013</v>
      </c>
      <c r="R835" s="41"/>
      <c r="V835" s="26" t="s">
        <v>77</v>
      </c>
      <c r="W835" s="15"/>
      <c r="Z835" s="8">
        <f t="shared" si="195"/>
        <v>34</v>
      </c>
      <c r="AA835" s="8">
        <f t="shared" si="196"/>
        <v>9</v>
      </c>
      <c r="AB835" s="50">
        <f t="shared" si="197"/>
        <v>6</v>
      </c>
      <c r="AC835" s="85">
        <f t="shared" si="191"/>
        <v>4.6639231824417013</v>
      </c>
      <c r="AD835" s="4">
        <f t="shared" si="192"/>
        <v>2.5641025641025639</v>
      </c>
      <c r="AE835" s="4">
        <f t="shared" si="193"/>
        <v>2.214022140221402</v>
      </c>
      <c r="AH835" s="41"/>
    </row>
    <row r="836" spans="1:34" ht="15" customHeight="1" x14ac:dyDescent="0.2">
      <c r="B836" s="26" t="s">
        <v>78</v>
      </c>
      <c r="C836" s="15"/>
      <c r="F836" s="8">
        <v>56</v>
      </c>
      <c r="G836" s="8">
        <v>41</v>
      </c>
      <c r="H836" s="8">
        <v>15</v>
      </c>
      <c r="I836" s="8">
        <v>13</v>
      </c>
      <c r="J836" s="50">
        <v>6</v>
      </c>
      <c r="K836" s="8">
        <v>48</v>
      </c>
      <c r="L836" s="85">
        <f t="shared" si="198"/>
        <v>5.755395683453238</v>
      </c>
      <c r="M836" s="17">
        <f t="shared" si="194"/>
        <v>6.5916398713826361</v>
      </c>
      <c r="N836" s="4">
        <f t="shared" si="194"/>
        <v>4.2735042735042734</v>
      </c>
      <c r="O836" s="4">
        <f t="shared" si="194"/>
        <v>3.4391534391534391</v>
      </c>
      <c r="P836" s="4">
        <f t="shared" si="194"/>
        <v>2.214022140221402</v>
      </c>
      <c r="Q836" s="4">
        <f t="shared" si="194"/>
        <v>6.5843621399176957</v>
      </c>
      <c r="R836" s="41"/>
      <c r="V836" s="26" t="s">
        <v>78</v>
      </c>
      <c r="W836" s="15"/>
      <c r="Z836" s="8">
        <f t="shared" si="195"/>
        <v>48</v>
      </c>
      <c r="AA836" s="8">
        <f t="shared" si="196"/>
        <v>15</v>
      </c>
      <c r="AB836" s="50">
        <f t="shared" si="197"/>
        <v>6</v>
      </c>
      <c r="AC836" s="85">
        <f t="shared" si="191"/>
        <v>6.5843621399176957</v>
      </c>
      <c r="AD836" s="4">
        <f t="shared" si="192"/>
        <v>4.2735042735042734</v>
      </c>
      <c r="AE836" s="4">
        <f t="shared" si="193"/>
        <v>2.214022140221402</v>
      </c>
      <c r="AH836" s="41"/>
    </row>
    <row r="837" spans="1:34" ht="15" customHeight="1" x14ac:dyDescent="0.2">
      <c r="B837" s="26" t="s">
        <v>79</v>
      </c>
      <c r="C837" s="15"/>
      <c r="F837" s="8">
        <v>49</v>
      </c>
      <c r="G837" s="8">
        <v>42</v>
      </c>
      <c r="H837" s="8">
        <v>7</v>
      </c>
      <c r="I837" s="8">
        <v>17</v>
      </c>
      <c r="J837" s="50">
        <v>7</v>
      </c>
      <c r="K837" s="8">
        <v>52</v>
      </c>
      <c r="L837" s="85">
        <f t="shared" si="198"/>
        <v>5.0359712230215825</v>
      </c>
      <c r="M837" s="17">
        <f t="shared" si="194"/>
        <v>6.7524115755627019</v>
      </c>
      <c r="N837" s="4">
        <f t="shared" si="194"/>
        <v>1.9943019943019942</v>
      </c>
      <c r="O837" s="4">
        <f t="shared" si="194"/>
        <v>4.4973544973544968</v>
      </c>
      <c r="P837" s="4">
        <f t="shared" si="194"/>
        <v>2.5830258302583027</v>
      </c>
      <c r="Q837" s="4">
        <f t="shared" si="194"/>
        <v>7.1330589849108366</v>
      </c>
      <c r="R837" s="41"/>
      <c r="V837" s="26" t="s">
        <v>79</v>
      </c>
      <c r="W837" s="15"/>
      <c r="Z837" s="8">
        <f t="shared" si="195"/>
        <v>52</v>
      </c>
      <c r="AA837" s="8">
        <f t="shared" si="196"/>
        <v>7</v>
      </c>
      <c r="AB837" s="50">
        <f t="shared" si="197"/>
        <v>7</v>
      </c>
      <c r="AC837" s="85">
        <f t="shared" si="191"/>
        <v>7.1330589849108366</v>
      </c>
      <c r="AD837" s="4">
        <f t="shared" si="192"/>
        <v>1.9943019943019942</v>
      </c>
      <c r="AE837" s="4">
        <f t="shared" si="193"/>
        <v>2.5830258302583027</v>
      </c>
      <c r="AH837" s="41"/>
    </row>
    <row r="838" spans="1:34" ht="15" customHeight="1" x14ac:dyDescent="0.2">
      <c r="B838" s="26" t="s">
        <v>124</v>
      </c>
      <c r="C838" s="15"/>
      <c r="F838" s="8">
        <v>12</v>
      </c>
      <c r="G838" s="8">
        <v>11</v>
      </c>
      <c r="H838" s="8">
        <v>1</v>
      </c>
      <c r="I838" s="8">
        <v>2</v>
      </c>
      <c r="J838" s="50">
        <v>2</v>
      </c>
      <c r="K838" s="8">
        <v>11</v>
      </c>
      <c r="L838" s="85">
        <f t="shared" si="198"/>
        <v>1.2332990750256936</v>
      </c>
      <c r="M838" s="17">
        <f t="shared" si="194"/>
        <v>1.7684887459807075</v>
      </c>
      <c r="N838" s="4">
        <f t="shared" si="194"/>
        <v>0.28490028490028491</v>
      </c>
      <c r="O838" s="4">
        <f t="shared" si="194"/>
        <v>0.52910052910052907</v>
      </c>
      <c r="P838" s="4">
        <f t="shared" si="194"/>
        <v>0.73800738007380073</v>
      </c>
      <c r="Q838" s="4">
        <f t="shared" si="194"/>
        <v>1.5089163237311385</v>
      </c>
      <c r="R838" s="41"/>
      <c r="V838" s="26" t="s">
        <v>124</v>
      </c>
      <c r="W838" s="15"/>
      <c r="Z838" s="8">
        <f t="shared" si="195"/>
        <v>11</v>
      </c>
      <c r="AA838" s="8">
        <f t="shared" si="196"/>
        <v>1</v>
      </c>
      <c r="AB838" s="50">
        <f t="shared" si="197"/>
        <v>2</v>
      </c>
      <c r="AC838" s="85">
        <f t="shared" si="191"/>
        <v>1.5089163237311385</v>
      </c>
      <c r="AD838" s="4">
        <f t="shared" si="192"/>
        <v>0.28490028490028491</v>
      </c>
      <c r="AE838" s="4">
        <f t="shared" si="193"/>
        <v>0.73800738007380073</v>
      </c>
      <c r="AH838" s="41"/>
    </row>
    <row r="839" spans="1:34" ht="15" customHeight="1" x14ac:dyDescent="0.2">
      <c r="B839" s="26" t="s">
        <v>125</v>
      </c>
      <c r="C839" s="15"/>
      <c r="F839" s="8">
        <v>33</v>
      </c>
      <c r="G839" s="8">
        <v>21</v>
      </c>
      <c r="H839" s="8">
        <v>12</v>
      </c>
      <c r="I839" s="8">
        <v>8</v>
      </c>
      <c r="J839" s="50">
        <v>6</v>
      </c>
      <c r="K839" s="8">
        <v>23</v>
      </c>
      <c r="L839" s="85">
        <f t="shared" si="198"/>
        <v>3.3915724563206582</v>
      </c>
      <c r="M839" s="17">
        <f t="shared" si="194"/>
        <v>3.3762057877813509</v>
      </c>
      <c r="N839" s="4">
        <f t="shared" si="194"/>
        <v>3.4188034188034191</v>
      </c>
      <c r="O839" s="4">
        <f t="shared" si="194"/>
        <v>2.1164021164021163</v>
      </c>
      <c r="P839" s="4">
        <f t="shared" si="194"/>
        <v>2.214022140221402</v>
      </c>
      <c r="Q839" s="4">
        <f t="shared" si="194"/>
        <v>3.155006858710562</v>
      </c>
      <c r="R839" s="41"/>
      <c r="V839" s="26" t="s">
        <v>125</v>
      </c>
      <c r="W839" s="15"/>
      <c r="Z839" s="8">
        <f t="shared" si="195"/>
        <v>23</v>
      </c>
      <c r="AA839" s="8">
        <f t="shared" si="196"/>
        <v>12</v>
      </c>
      <c r="AB839" s="50">
        <f t="shared" si="197"/>
        <v>6</v>
      </c>
      <c r="AC839" s="85">
        <f t="shared" si="191"/>
        <v>3.155006858710562</v>
      </c>
      <c r="AD839" s="4">
        <f t="shared" si="192"/>
        <v>3.4188034188034191</v>
      </c>
      <c r="AE839" s="4">
        <f t="shared" si="193"/>
        <v>2.214022140221402</v>
      </c>
      <c r="AH839" s="41"/>
    </row>
    <row r="840" spans="1:34" ht="15" customHeight="1" x14ac:dyDescent="0.2">
      <c r="B840" s="26" t="s">
        <v>573</v>
      </c>
      <c r="C840" s="15"/>
      <c r="F840" s="8">
        <v>39</v>
      </c>
      <c r="G840" s="8">
        <v>26</v>
      </c>
      <c r="H840" s="8">
        <v>13</v>
      </c>
      <c r="I840" s="8">
        <v>15</v>
      </c>
      <c r="J840" s="50">
        <v>10</v>
      </c>
      <c r="K840" s="8">
        <v>31</v>
      </c>
      <c r="L840" s="85">
        <f t="shared" si="198"/>
        <v>4.0082219938335042</v>
      </c>
      <c r="M840" s="17">
        <f t="shared" si="194"/>
        <v>4.180064308681672</v>
      </c>
      <c r="N840" s="4">
        <f t="shared" si="194"/>
        <v>3.7037037037037033</v>
      </c>
      <c r="O840" s="4">
        <f t="shared" si="194"/>
        <v>3.9682539682539679</v>
      </c>
      <c r="P840" s="4">
        <f t="shared" si="194"/>
        <v>3.6900369003690034</v>
      </c>
      <c r="Q840" s="4">
        <f t="shared" si="194"/>
        <v>4.252400548696845</v>
      </c>
      <c r="R840" s="41"/>
      <c r="V840" s="26" t="s">
        <v>573</v>
      </c>
      <c r="W840" s="15"/>
      <c r="Z840" s="8">
        <f t="shared" si="195"/>
        <v>31</v>
      </c>
      <c r="AA840" s="8">
        <f t="shared" si="196"/>
        <v>13</v>
      </c>
      <c r="AB840" s="50">
        <f t="shared" si="197"/>
        <v>10</v>
      </c>
      <c r="AC840" s="85">
        <f t="shared" si="191"/>
        <v>4.252400548696845</v>
      </c>
      <c r="AD840" s="4">
        <f t="shared" si="192"/>
        <v>3.7037037037037033</v>
      </c>
      <c r="AE840" s="4">
        <f t="shared" si="193"/>
        <v>3.6900369003690034</v>
      </c>
      <c r="AH840" s="41"/>
    </row>
    <row r="841" spans="1:34" ht="15" customHeight="1" x14ac:dyDescent="0.2">
      <c r="B841" s="26" t="s">
        <v>128</v>
      </c>
      <c r="C841" s="15"/>
      <c r="D841" s="28"/>
      <c r="E841" s="28"/>
      <c r="F841" s="9">
        <v>367</v>
      </c>
      <c r="G841" s="9">
        <v>217</v>
      </c>
      <c r="H841" s="9">
        <v>150</v>
      </c>
      <c r="I841" s="9">
        <v>155</v>
      </c>
      <c r="J841" s="55">
        <v>120</v>
      </c>
      <c r="K841" s="9">
        <v>252</v>
      </c>
      <c r="L841" s="87">
        <f t="shared" si="198"/>
        <v>37.718396711202466</v>
      </c>
      <c r="M841" s="19">
        <f t="shared" si="194"/>
        <v>34.887459807073959</v>
      </c>
      <c r="N841" s="5">
        <f t="shared" si="194"/>
        <v>42.735042735042732</v>
      </c>
      <c r="O841" s="5">
        <f t="shared" si="194"/>
        <v>41.005291005291006</v>
      </c>
      <c r="P841" s="5">
        <f t="shared" si="194"/>
        <v>44.280442804428041</v>
      </c>
      <c r="Q841" s="5">
        <f t="shared" si="194"/>
        <v>34.567901234567898</v>
      </c>
      <c r="R841" s="41"/>
      <c r="V841" s="26" t="s">
        <v>0</v>
      </c>
      <c r="W841" s="15"/>
      <c r="X841" s="28"/>
      <c r="Y841" s="28"/>
      <c r="Z841" s="9">
        <f t="shared" si="195"/>
        <v>252</v>
      </c>
      <c r="AA841" s="9">
        <f t="shared" si="196"/>
        <v>150</v>
      </c>
      <c r="AB841" s="55">
        <f t="shared" si="197"/>
        <v>120</v>
      </c>
      <c r="AC841" s="87">
        <f t="shared" si="191"/>
        <v>34.567901234567898</v>
      </c>
      <c r="AD841" s="5">
        <f t="shared" si="192"/>
        <v>42.735042735042732</v>
      </c>
      <c r="AE841" s="5">
        <f t="shared" si="193"/>
        <v>44.280442804428041</v>
      </c>
      <c r="AH841" s="41"/>
    </row>
    <row r="842" spans="1:34" ht="15" customHeight="1" x14ac:dyDescent="0.2">
      <c r="B842" s="30" t="s">
        <v>1</v>
      </c>
      <c r="C842" s="59"/>
      <c r="D842" s="21"/>
      <c r="E842" s="22"/>
      <c r="F842" s="31">
        <f t="shared" ref="F842:Q842" si="199">SUM(F833:F841)</f>
        <v>973</v>
      </c>
      <c r="G842" s="31">
        <f t="shared" si="199"/>
        <v>622</v>
      </c>
      <c r="H842" s="31">
        <f t="shared" si="199"/>
        <v>351</v>
      </c>
      <c r="I842" s="31">
        <f t="shared" si="199"/>
        <v>378</v>
      </c>
      <c r="J842" s="51">
        <f t="shared" si="199"/>
        <v>271</v>
      </c>
      <c r="K842" s="31">
        <f t="shared" si="199"/>
        <v>729</v>
      </c>
      <c r="L842" s="86">
        <f t="shared" si="199"/>
        <v>100</v>
      </c>
      <c r="M842" s="18">
        <f t="shared" si="199"/>
        <v>100</v>
      </c>
      <c r="N842" s="6">
        <f t="shared" si="199"/>
        <v>99.999999999999986</v>
      </c>
      <c r="O842" s="6">
        <f t="shared" si="199"/>
        <v>100</v>
      </c>
      <c r="P842" s="6">
        <f t="shared" si="199"/>
        <v>100</v>
      </c>
      <c r="Q842" s="6">
        <f t="shared" si="199"/>
        <v>100</v>
      </c>
      <c r="V842" s="30" t="s">
        <v>1</v>
      </c>
      <c r="W842" s="59"/>
      <c r="X842" s="21"/>
      <c r="Y842" s="22"/>
      <c r="Z842" s="31">
        <f t="shared" ref="Z842:AE842" si="200">SUM(Z833:Z841)</f>
        <v>729</v>
      </c>
      <c r="AA842" s="31">
        <f t="shared" si="200"/>
        <v>351</v>
      </c>
      <c r="AB842" s="51">
        <f t="shared" si="200"/>
        <v>271</v>
      </c>
      <c r="AC842" s="86">
        <f t="shared" si="200"/>
        <v>100</v>
      </c>
      <c r="AD842" s="6">
        <f t="shared" si="200"/>
        <v>99.999999999999986</v>
      </c>
      <c r="AE842" s="6">
        <f t="shared" si="200"/>
        <v>100</v>
      </c>
    </row>
    <row r="843" spans="1:34" ht="15" customHeight="1" x14ac:dyDescent="0.2">
      <c r="B843" s="30" t="s">
        <v>603</v>
      </c>
      <c r="C843" s="59"/>
      <c r="D843" s="21"/>
      <c r="E843" s="22"/>
      <c r="F843" s="32">
        <v>15.384018564603076</v>
      </c>
      <c r="G843" s="32">
        <v>16.467220707961449</v>
      </c>
      <c r="H843" s="32">
        <v>13.201447081716786</v>
      </c>
      <c r="I843" s="32">
        <v>12.662240599460331</v>
      </c>
      <c r="J843" s="32">
        <v>11.821645977275114</v>
      </c>
      <c r="K843" s="32">
        <v>16.158984272191823</v>
      </c>
      <c r="V843" s="30" t="s">
        <v>603</v>
      </c>
      <c r="W843" s="59"/>
      <c r="X843" s="21"/>
      <c r="Y843" s="22"/>
      <c r="Z843" s="32">
        <f>K843</f>
        <v>16.158984272191823</v>
      </c>
      <c r="AA843" s="32">
        <f>H843</f>
        <v>13.201447081716786</v>
      </c>
      <c r="AB843" s="32">
        <f>J843</f>
        <v>11.821645977275114</v>
      </c>
    </row>
    <row r="844" spans="1:34" ht="15" customHeight="1" x14ac:dyDescent="0.2">
      <c r="B844" s="30" t="s">
        <v>604</v>
      </c>
      <c r="C844" s="59"/>
      <c r="D844" s="21"/>
      <c r="E844" s="22"/>
      <c r="F844" s="32">
        <v>40.011653434117868</v>
      </c>
      <c r="G844" s="32">
        <v>38.550429981065818</v>
      </c>
      <c r="H844" s="32">
        <v>44.224847723751239</v>
      </c>
      <c r="I844" s="32">
        <v>44.119994588744589</v>
      </c>
      <c r="J844" s="32">
        <v>48.245095745095739</v>
      </c>
      <c r="K844" s="32">
        <v>38.539177489177497</v>
      </c>
      <c r="V844" s="30" t="s">
        <v>604</v>
      </c>
      <c r="W844" s="59"/>
      <c r="X844" s="21"/>
      <c r="Y844" s="22"/>
      <c r="Z844" s="32">
        <f t="shared" ref="Z844:Z845" si="201">K844</f>
        <v>38.539177489177497</v>
      </c>
      <c r="AA844" s="32">
        <f t="shared" ref="AA844:AA845" si="202">H844</f>
        <v>44.224847723751239</v>
      </c>
      <c r="AB844" s="32">
        <f t="shared" ref="AB844:AB845" si="203">J844</f>
        <v>48.245095745095739</v>
      </c>
    </row>
    <row r="845" spans="1:34" ht="15" customHeight="1" x14ac:dyDescent="0.2">
      <c r="B845" s="30" t="s">
        <v>316</v>
      </c>
      <c r="C845" s="59"/>
      <c r="D845" s="21"/>
      <c r="E845" s="22"/>
      <c r="F845" s="32">
        <v>11.580064560713298</v>
      </c>
      <c r="G845" s="32">
        <v>12.860888730751745</v>
      </c>
      <c r="H845" s="32">
        <v>9.1353086377075918</v>
      </c>
      <c r="I845" s="32">
        <v>8.6998987745256411</v>
      </c>
      <c r="J845" s="32">
        <v>7.9202083399163676</v>
      </c>
      <c r="K845" s="32">
        <v>12.68252629041492</v>
      </c>
      <c r="V845" s="30" t="s">
        <v>316</v>
      </c>
      <c r="W845" s="59"/>
      <c r="X845" s="21"/>
      <c r="Y845" s="22"/>
      <c r="Z845" s="32">
        <f t="shared" si="201"/>
        <v>12.68252629041492</v>
      </c>
      <c r="AA845" s="32">
        <f t="shared" si="202"/>
        <v>9.1353086377075918</v>
      </c>
      <c r="AB845" s="32">
        <f t="shared" si="203"/>
        <v>7.9202083399163676</v>
      </c>
    </row>
    <row r="846" spans="1:34" ht="15" customHeight="1" x14ac:dyDescent="0.2">
      <c r="B846" s="366" t="s">
        <v>957</v>
      </c>
      <c r="C846" s="15"/>
      <c r="F846" s="158"/>
      <c r="G846" s="158"/>
      <c r="H846" s="158"/>
      <c r="I846" s="158"/>
      <c r="J846" s="158"/>
      <c r="K846" s="158"/>
      <c r="V846" s="45"/>
      <c r="W846" s="45"/>
      <c r="X846" s="36"/>
      <c r="Y846" s="36"/>
      <c r="Z846" s="158"/>
      <c r="AA846" s="158"/>
      <c r="AB846" s="158"/>
    </row>
    <row r="847" spans="1:34" ht="15" customHeight="1" x14ac:dyDescent="0.2">
      <c r="B847" s="45"/>
      <c r="C847" s="45"/>
      <c r="D847" s="36"/>
      <c r="E847" s="36"/>
      <c r="F847" s="41"/>
      <c r="G847" s="41"/>
      <c r="H847" s="41"/>
      <c r="I847" s="41"/>
      <c r="J847" s="41"/>
      <c r="K847" s="41"/>
      <c r="V847" s="45"/>
      <c r="W847" s="45"/>
      <c r="X847" s="36"/>
      <c r="Y847" s="36"/>
      <c r="Z847" s="41"/>
      <c r="AA847" s="41"/>
      <c r="AB847" s="41"/>
    </row>
    <row r="848" spans="1:34" ht="15" customHeight="1" x14ac:dyDescent="0.2">
      <c r="A848" s="1" t="s">
        <v>756</v>
      </c>
      <c r="B848" s="15"/>
      <c r="C848" s="15"/>
    </row>
    <row r="849" spans="2:34" ht="13.75" customHeight="1" x14ac:dyDescent="0.2">
      <c r="B849" s="47"/>
      <c r="C849" s="25"/>
      <c r="D849" s="25"/>
      <c r="E849" s="25"/>
      <c r="F849" s="242"/>
      <c r="G849" s="243"/>
      <c r="H849" s="66" t="s">
        <v>2</v>
      </c>
      <c r="I849" s="66"/>
      <c r="J849" s="243"/>
      <c r="K849" s="243"/>
      <c r="L849" s="244"/>
      <c r="M849" s="243"/>
      <c r="N849" s="66" t="s">
        <v>3</v>
      </c>
      <c r="O849" s="66"/>
      <c r="P849" s="243"/>
      <c r="Q849" s="245"/>
      <c r="V849" s="47"/>
      <c r="W849" s="25"/>
      <c r="X849" s="25"/>
      <c r="Y849" s="25"/>
      <c r="Z849" s="60"/>
      <c r="AA849" s="63" t="s">
        <v>2</v>
      </c>
      <c r="AB849" s="66"/>
      <c r="AC849" s="82"/>
      <c r="AD849" s="63" t="s">
        <v>3</v>
      </c>
      <c r="AE849" s="64"/>
    </row>
    <row r="850" spans="2:34" ht="22.75" customHeight="1" x14ac:dyDescent="0.2">
      <c r="B850" s="26"/>
      <c r="C850" s="15"/>
      <c r="E850" s="56"/>
      <c r="F850" s="73" t="s">
        <v>356</v>
      </c>
      <c r="G850" s="73" t="s">
        <v>170</v>
      </c>
      <c r="H850" s="73" t="s">
        <v>171</v>
      </c>
      <c r="I850" s="73" t="s">
        <v>357</v>
      </c>
      <c r="J850" s="78" t="s">
        <v>173</v>
      </c>
      <c r="K850" s="73" t="s">
        <v>500</v>
      </c>
      <c r="L850" s="81" t="s">
        <v>356</v>
      </c>
      <c r="M850" s="73" t="s">
        <v>170</v>
      </c>
      <c r="N850" s="73" t="s">
        <v>171</v>
      </c>
      <c r="O850" s="73" t="s">
        <v>357</v>
      </c>
      <c r="P850" s="73" t="s">
        <v>173</v>
      </c>
      <c r="Q850" s="73" t="s">
        <v>500</v>
      </c>
      <c r="V850" s="26"/>
      <c r="W850" s="15"/>
      <c r="Y850" s="56"/>
      <c r="Z850" s="73" t="s">
        <v>450</v>
      </c>
      <c r="AA850" s="73" t="s">
        <v>171</v>
      </c>
      <c r="AB850" s="78" t="s">
        <v>173</v>
      </c>
      <c r="AC850" s="81" t="s">
        <v>450</v>
      </c>
      <c r="AD850" s="73" t="s">
        <v>171</v>
      </c>
      <c r="AE850" s="73" t="s">
        <v>173</v>
      </c>
    </row>
    <row r="851" spans="2:34" ht="12" customHeight="1" x14ac:dyDescent="0.2">
      <c r="B851" s="27"/>
      <c r="C851" s="68"/>
      <c r="D851" s="28"/>
      <c r="E851" s="57"/>
      <c r="F851" s="29"/>
      <c r="G851" s="29"/>
      <c r="H851" s="29"/>
      <c r="I851" s="29"/>
      <c r="J851" s="49"/>
      <c r="K851" s="29"/>
      <c r="L851" s="83">
        <f>$I$727</f>
        <v>1352</v>
      </c>
      <c r="M851" s="2">
        <f>$J$727</f>
        <v>735</v>
      </c>
      <c r="N851" s="2">
        <f>$K$727</f>
        <v>617</v>
      </c>
      <c r="O851" s="2">
        <f>$L$727</f>
        <v>856</v>
      </c>
      <c r="P851" s="2">
        <f>$M$727</f>
        <v>747</v>
      </c>
      <c r="Q851" s="2">
        <f>$N$727</f>
        <v>844</v>
      </c>
      <c r="V851" s="27"/>
      <c r="W851" s="68"/>
      <c r="X851" s="28"/>
      <c r="Y851" s="57"/>
      <c r="Z851" s="29"/>
      <c r="AA851" s="29"/>
      <c r="AB851" s="49"/>
      <c r="AC851" s="83">
        <f t="shared" ref="AC851:AC852" si="204">Q851</f>
        <v>844</v>
      </c>
      <c r="AD851" s="2">
        <f t="shared" ref="AD851:AD852" si="205">N851</f>
        <v>617</v>
      </c>
      <c r="AE851" s="2">
        <f t="shared" ref="AE851:AE852" si="206">P851</f>
        <v>747</v>
      </c>
    </row>
    <row r="852" spans="2:34" ht="15" customHeight="1" x14ac:dyDescent="0.2">
      <c r="B852" s="26" t="s">
        <v>152</v>
      </c>
      <c r="C852" s="15"/>
      <c r="F852" s="8">
        <v>658</v>
      </c>
      <c r="G852" s="8">
        <v>339</v>
      </c>
      <c r="H852" s="8">
        <v>319</v>
      </c>
      <c r="I852" s="8">
        <v>472</v>
      </c>
      <c r="J852" s="50">
        <v>421</v>
      </c>
      <c r="K852" s="8">
        <v>390</v>
      </c>
      <c r="L852" s="85">
        <f t="shared" ref="L852:Q852" si="207">F852/L$815*100</f>
        <v>48.668639053254438</v>
      </c>
      <c r="M852" s="17">
        <f t="shared" si="207"/>
        <v>46.122448979591837</v>
      </c>
      <c r="N852" s="4">
        <f t="shared" si="207"/>
        <v>51.701782820097243</v>
      </c>
      <c r="O852" s="4">
        <f t="shared" si="207"/>
        <v>55.140186915887845</v>
      </c>
      <c r="P852" s="4">
        <f t="shared" si="207"/>
        <v>56.358768406961183</v>
      </c>
      <c r="Q852" s="4">
        <f t="shared" si="207"/>
        <v>46.208530805687204</v>
      </c>
      <c r="R852" s="41"/>
      <c r="V852" s="26" t="s">
        <v>152</v>
      </c>
      <c r="W852" s="15"/>
      <c r="Z852" s="8">
        <f t="shared" ref="Z852" si="208">K852</f>
        <v>390</v>
      </c>
      <c r="AA852" s="8">
        <f t="shared" ref="AA852" si="209">H852</f>
        <v>319</v>
      </c>
      <c r="AB852" s="50">
        <f t="shared" ref="AB852" si="210">J852</f>
        <v>421</v>
      </c>
      <c r="AC852" s="85">
        <f t="shared" si="204"/>
        <v>46.208530805687204</v>
      </c>
      <c r="AD852" s="4">
        <f t="shared" si="205"/>
        <v>51.701782820097243</v>
      </c>
      <c r="AE852" s="4">
        <f t="shared" si="206"/>
        <v>56.358768406961183</v>
      </c>
      <c r="AH852" s="41"/>
    </row>
    <row r="853" spans="2:34" ht="15" customHeight="1" x14ac:dyDescent="0.2">
      <c r="B853" s="26" t="s">
        <v>457</v>
      </c>
      <c r="C853" s="15"/>
      <c r="F853" s="8">
        <v>175</v>
      </c>
      <c r="G853" s="8">
        <v>121</v>
      </c>
      <c r="H853" s="8">
        <v>54</v>
      </c>
      <c r="I853" s="8">
        <v>74</v>
      </c>
      <c r="J853" s="50">
        <v>47</v>
      </c>
      <c r="K853" s="8">
        <v>148</v>
      </c>
      <c r="L853" s="85">
        <f t="shared" ref="L853:L859" si="211">F853/L$815*100</f>
        <v>12.94378698224852</v>
      </c>
      <c r="M853" s="17">
        <f t="shared" ref="M853:M859" si="212">G853/M$815*100</f>
        <v>16.462585034013603</v>
      </c>
      <c r="N853" s="4">
        <f t="shared" ref="N853:N859" si="213">H853/N$815*100</f>
        <v>8.7520259319286886</v>
      </c>
      <c r="O853" s="4">
        <f t="shared" ref="O853:O859" si="214">I853/O$815*100</f>
        <v>8.6448598130841123</v>
      </c>
      <c r="P853" s="4">
        <f t="shared" ref="P853:P859" si="215">J853/P$815*100</f>
        <v>6.2918340026773762</v>
      </c>
      <c r="Q853" s="4">
        <f t="shared" ref="Q853:Q859" si="216">K853/Q$815*100</f>
        <v>17.535545023696685</v>
      </c>
      <c r="R853" s="41"/>
      <c r="V853" s="26" t="s">
        <v>457</v>
      </c>
      <c r="W853" s="15"/>
      <c r="Z853" s="8">
        <f t="shared" ref="Z853:Z859" si="217">K853</f>
        <v>148</v>
      </c>
      <c r="AA853" s="8">
        <f t="shared" ref="AA853:AA859" si="218">H853</f>
        <v>54</v>
      </c>
      <c r="AB853" s="50">
        <f t="shared" ref="AB853:AB859" si="219">J853</f>
        <v>47</v>
      </c>
      <c r="AC853" s="85">
        <f t="shared" ref="AC853:AC859" si="220">Q853</f>
        <v>17.535545023696685</v>
      </c>
      <c r="AD853" s="4">
        <f t="shared" ref="AD853:AD859" si="221">N853</f>
        <v>8.7520259319286886</v>
      </c>
      <c r="AE853" s="4">
        <f t="shared" ref="AE853:AE859" si="222">P853</f>
        <v>6.2918340026773762</v>
      </c>
      <c r="AH853" s="41"/>
    </row>
    <row r="854" spans="2:34" ht="15" customHeight="1" x14ac:dyDescent="0.2">
      <c r="B854" s="26" t="s">
        <v>458</v>
      </c>
      <c r="C854" s="15"/>
      <c r="F854" s="8">
        <v>80</v>
      </c>
      <c r="G854" s="8">
        <v>58</v>
      </c>
      <c r="H854" s="8">
        <v>22</v>
      </c>
      <c r="I854" s="8">
        <v>10</v>
      </c>
      <c r="J854" s="50">
        <v>5</v>
      </c>
      <c r="K854" s="8">
        <v>63</v>
      </c>
      <c r="L854" s="85">
        <f t="shared" si="211"/>
        <v>5.9171597633136095</v>
      </c>
      <c r="M854" s="17">
        <f t="shared" si="212"/>
        <v>7.891156462585033</v>
      </c>
      <c r="N854" s="4">
        <f t="shared" si="213"/>
        <v>3.5656401944894651</v>
      </c>
      <c r="O854" s="4">
        <f t="shared" si="214"/>
        <v>1.1682242990654206</v>
      </c>
      <c r="P854" s="4">
        <f t="shared" si="215"/>
        <v>0.66934404283801874</v>
      </c>
      <c r="Q854" s="4">
        <f t="shared" si="216"/>
        <v>7.4644549763033172</v>
      </c>
      <c r="R854" s="41"/>
      <c r="V854" s="26" t="s">
        <v>458</v>
      </c>
      <c r="W854" s="15"/>
      <c r="Z854" s="8">
        <f t="shared" si="217"/>
        <v>63</v>
      </c>
      <c r="AA854" s="8">
        <f t="shared" si="218"/>
        <v>22</v>
      </c>
      <c r="AB854" s="50">
        <f t="shared" si="219"/>
        <v>5</v>
      </c>
      <c r="AC854" s="85">
        <f t="shared" si="220"/>
        <v>7.4644549763033172</v>
      </c>
      <c r="AD854" s="4">
        <f t="shared" si="221"/>
        <v>3.5656401944894651</v>
      </c>
      <c r="AE854" s="4">
        <f t="shared" si="222"/>
        <v>0.66934404283801874</v>
      </c>
      <c r="AH854" s="41"/>
    </row>
    <row r="855" spans="2:34" ht="15" customHeight="1" x14ac:dyDescent="0.2">
      <c r="B855" s="26" t="s">
        <v>459</v>
      </c>
      <c r="C855" s="15"/>
      <c r="F855" s="8">
        <v>30</v>
      </c>
      <c r="G855" s="8">
        <v>23</v>
      </c>
      <c r="H855" s="8">
        <v>7</v>
      </c>
      <c r="I855" s="8">
        <v>7</v>
      </c>
      <c r="J855" s="50">
        <v>4</v>
      </c>
      <c r="K855" s="8">
        <v>26</v>
      </c>
      <c r="L855" s="85">
        <f t="shared" si="211"/>
        <v>2.2189349112426036</v>
      </c>
      <c r="M855" s="17">
        <f t="shared" si="212"/>
        <v>3.1292517006802725</v>
      </c>
      <c r="N855" s="4">
        <f t="shared" si="213"/>
        <v>1.1345218800648298</v>
      </c>
      <c r="O855" s="4">
        <f t="shared" si="214"/>
        <v>0.81775700934579432</v>
      </c>
      <c r="P855" s="4">
        <f t="shared" si="215"/>
        <v>0.53547523427041499</v>
      </c>
      <c r="Q855" s="4">
        <f t="shared" si="216"/>
        <v>3.080568720379147</v>
      </c>
      <c r="R855" s="41"/>
      <c r="V855" s="26" t="s">
        <v>459</v>
      </c>
      <c r="W855" s="15"/>
      <c r="Z855" s="8">
        <f t="shared" si="217"/>
        <v>26</v>
      </c>
      <c r="AA855" s="8">
        <f t="shared" si="218"/>
        <v>7</v>
      </c>
      <c r="AB855" s="50">
        <f t="shared" si="219"/>
        <v>4</v>
      </c>
      <c r="AC855" s="85">
        <f t="shared" si="220"/>
        <v>3.080568720379147</v>
      </c>
      <c r="AD855" s="4">
        <f t="shared" si="221"/>
        <v>1.1345218800648298</v>
      </c>
      <c r="AE855" s="4">
        <f t="shared" si="222"/>
        <v>0.53547523427041499</v>
      </c>
      <c r="AH855" s="41"/>
    </row>
    <row r="856" spans="2:34" ht="15" customHeight="1" x14ac:dyDescent="0.2">
      <c r="B856" s="26" t="s">
        <v>465</v>
      </c>
      <c r="C856" s="15"/>
      <c r="F856" s="8">
        <v>19</v>
      </c>
      <c r="G856" s="8">
        <v>16</v>
      </c>
      <c r="H856" s="8">
        <v>3</v>
      </c>
      <c r="I856" s="8">
        <v>2</v>
      </c>
      <c r="J856" s="50">
        <v>2</v>
      </c>
      <c r="K856" s="8">
        <v>16</v>
      </c>
      <c r="L856" s="85">
        <f t="shared" si="211"/>
        <v>1.4053254437869822</v>
      </c>
      <c r="M856" s="17">
        <f t="shared" si="212"/>
        <v>2.1768707482993195</v>
      </c>
      <c r="N856" s="4">
        <f t="shared" si="213"/>
        <v>0.48622366288492713</v>
      </c>
      <c r="O856" s="4">
        <f t="shared" si="214"/>
        <v>0.23364485981308408</v>
      </c>
      <c r="P856" s="4">
        <f t="shared" si="215"/>
        <v>0.2677376171352075</v>
      </c>
      <c r="Q856" s="4">
        <f t="shared" si="216"/>
        <v>1.8957345971563981</v>
      </c>
      <c r="R856" s="41"/>
      <c r="V856" s="26" t="s">
        <v>465</v>
      </c>
      <c r="W856" s="15"/>
      <c r="Z856" s="8">
        <f t="shared" si="217"/>
        <v>16</v>
      </c>
      <c r="AA856" s="8">
        <f t="shared" si="218"/>
        <v>3</v>
      </c>
      <c r="AB856" s="50">
        <f t="shared" si="219"/>
        <v>2</v>
      </c>
      <c r="AC856" s="85">
        <f t="shared" si="220"/>
        <v>1.8957345971563981</v>
      </c>
      <c r="AD856" s="4">
        <f t="shared" si="221"/>
        <v>0.48622366288492713</v>
      </c>
      <c r="AE856" s="4">
        <f t="shared" si="222"/>
        <v>0.2677376171352075</v>
      </c>
      <c r="AH856" s="41"/>
    </row>
    <row r="857" spans="2:34" ht="15" customHeight="1" x14ac:dyDescent="0.2">
      <c r="B857" s="26" t="s">
        <v>460</v>
      </c>
      <c r="C857" s="15"/>
      <c r="F857" s="8">
        <v>9</v>
      </c>
      <c r="G857" s="8">
        <v>6</v>
      </c>
      <c r="H857" s="8">
        <v>3</v>
      </c>
      <c r="I857" s="8">
        <v>1</v>
      </c>
      <c r="J857" s="50">
        <v>0</v>
      </c>
      <c r="K857" s="8">
        <v>7</v>
      </c>
      <c r="L857" s="85">
        <f t="shared" si="211"/>
        <v>0.66568047337278113</v>
      </c>
      <c r="M857" s="17">
        <f t="shared" si="212"/>
        <v>0.81632653061224492</v>
      </c>
      <c r="N857" s="4">
        <f t="shared" si="213"/>
        <v>0.48622366288492713</v>
      </c>
      <c r="O857" s="4">
        <f t="shared" si="214"/>
        <v>0.11682242990654204</v>
      </c>
      <c r="P857" s="4">
        <f t="shared" si="215"/>
        <v>0</v>
      </c>
      <c r="Q857" s="4">
        <f t="shared" si="216"/>
        <v>0.82938388625592419</v>
      </c>
      <c r="R857" s="41"/>
      <c r="V857" s="26" t="s">
        <v>460</v>
      </c>
      <c r="W857" s="15"/>
      <c r="Z857" s="8">
        <f t="shared" si="217"/>
        <v>7</v>
      </c>
      <c r="AA857" s="8">
        <f t="shared" si="218"/>
        <v>3</v>
      </c>
      <c r="AB857" s="50">
        <f t="shared" si="219"/>
        <v>0</v>
      </c>
      <c r="AC857" s="85">
        <f t="shared" si="220"/>
        <v>0.82938388625592419</v>
      </c>
      <c r="AD857" s="4">
        <f t="shared" si="221"/>
        <v>0.48622366288492713</v>
      </c>
      <c r="AE857" s="4">
        <f t="shared" si="222"/>
        <v>0</v>
      </c>
      <c r="AH857" s="41"/>
    </row>
    <row r="858" spans="2:34" ht="15" customHeight="1" x14ac:dyDescent="0.2">
      <c r="B858" s="26" t="s">
        <v>74</v>
      </c>
      <c r="C858" s="15"/>
      <c r="F858" s="8">
        <v>2</v>
      </c>
      <c r="G858" s="8">
        <v>2</v>
      </c>
      <c r="H858" s="8">
        <v>0</v>
      </c>
      <c r="I858" s="8">
        <v>0</v>
      </c>
      <c r="J858" s="50">
        <v>0</v>
      </c>
      <c r="K858" s="8">
        <v>2</v>
      </c>
      <c r="L858" s="85">
        <f t="shared" si="211"/>
        <v>0.14792899408284024</v>
      </c>
      <c r="M858" s="17">
        <f t="shared" si="212"/>
        <v>0.27210884353741494</v>
      </c>
      <c r="N858" s="4">
        <f t="shared" si="213"/>
        <v>0</v>
      </c>
      <c r="O858" s="4">
        <f t="shared" si="214"/>
        <v>0</v>
      </c>
      <c r="P858" s="4">
        <f t="shared" si="215"/>
        <v>0</v>
      </c>
      <c r="Q858" s="4">
        <f t="shared" si="216"/>
        <v>0.23696682464454977</v>
      </c>
      <c r="R858" s="41"/>
      <c r="V858" s="26" t="s">
        <v>74</v>
      </c>
      <c r="W858" s="15"/>
      <c r="Z858" s="8">
        <f t="shared" si="217"/>
        <v>2</v>
      </c>
      <c r="AA858" s="8">
        <f t="shared" si="218"/>
        <v>0</v>
      </c>
      <c r="AB858" s="50">
        <f t="shared" si="219"/>
        <v>0</v>
      </c>
      <c r="AC858" s="85">
        <f t="shared" si="220"/>
        <v>0.23696682464454977</v>
      </c>
      <c r="AD858" s="4">
        <f t="shared" si="221"/>
        <v>0</v>
      </c>
      <c r="AE858" s="4">
        <f t="shared" si="222"/>
        <v>0</v>
      </c>
      <c r="AH858" s="41"/>
    </row>
    <row r="859" spans="2:34" ht="15" customHeight="1" x14ac:dyDescent="0.2">
      <c r="B859" s="26" t="s">
        <v>0</v>
      </c>
      <c r="C859" s="15"/>
      <c r="D859" s="28"/>
      <c r="E859" s="28"/>
      <c r="F859" s="9">
        <v>379</v>
      </c>
      <c r="G859" s="9">
        <v>170</v>
      </c>
      <c r="H859" s="9">
        <v>209</v>
      </c>
      <c r="I859" s="9">
        <v>290</v>
      </c>
      <c r="J859" s="55">
        <v>268</v>
      </c>
      <c r="K859" s="9">
        <v>192</v>
      </c>
      <c r="L859" s="87">
        <f t="shared" si="211"/>
        <v>28.032544378698226</v>
      </c>
      <c r="M859" s="19">
        <f t="shared" si="212"/>
        <v>23.129251700680271</v>
      </c>
      <c r="N859" s="5">
        <f t="shared" si="213"/>
        <v>33.873581847649916</v>
      </c>
      <c r="O859" s="5">
        <f t="shared" si="214"/>
        <v>33.878504672897201</v>
      </c>
      <c r="P859" s="5">
        <f t="shared" si="215"/>
        <v>35.87684069611781</v>
      </c>
      <c r="Q859" s="5">
        <f t="shared" si="216"/>
        <v>22.748815165876778</v>
      </c>
      <c r="R859" s="41"/>
      <c r="V859" s="26" t="s">
        <v>0</v>
      </c>
      <c r="W859" s="15"/>
      <c r="X859" s="28"/>
      <c r="Y859" s="28"/>
      <c r="Z859" s="9">
        <f t="shared" si="217"/>
        <v>192</v>
      </c>
      <c r="AA859" s="9">
        <f t="shared" si="218"/>
        <v>209</v>
      </c>
      <c r="AB859" s="55">
        <f t="shared" si="219"/>
        <v>268</v>
      </c>
      <c r="AC859" s="87">
        <f t="shared" si="220"/>
        <v>22.748815165876778</v>
      </c>
      <c r="AD859" s="5">
        <f t="shared" si="221"/>
        <v>33.873581847649916</v>
      </c>
      <c r="AE859" s="5">
        <f t="shared" si="222"/>
        <v>35.87684069611781</v>
      </c>
      <c r="AH859" s="41"/>
    </row>
    <row r="860" spans="2:34" ht="15" customHeight="1" x14ac:dyDescent="0.2">
      <c r="B860" s="30" t="s">
        <v>1</v>
      </c>
      <c r="C860" s="59"/>
      <c r="D860" s="21"/>
      <c r="E860" s="22"/>
      <c r="F860" s="31">
        <f t="shared" ref="F860:Q860" si="223">SUM(F852:F859)</f>
        <v>1352</v>
      </c>
      <c r="G860" s="31">
        <f t="shared" si="223"/>
        <v>735</v>
      </c>
      <c r="H860" s="31">
        <f t="shared" si="223"/>
        <v>617</v>
      </c>
      <c r="I860" s="31">
        <f t="shared" si="223"/>
        <v>856</v>
      </c>
      <c r="J860" s="51">
        <f t="shared" si="223"/>
        <v>747</v>
      </c>
      <c r="K860" s="31">
        <f t="shared" si="223"/>
        <v>844</v>
      </c>
      <c r="L860" s="86">
        <f t="shared" si="223"/>
        <v>100</v>
      </c>
      <c r="M860" s="18">
        <f t="shared" si="223"/>
        <v>99.999999999999986</v>
      </c>
      <c r="N860" s="6">
        <f t="shared" si="223"/>
        <v>99.999999999999986</v>
      </c>
      <c r="O860" s="6">
        <f t="shared" si="223"/>
        <v>100</v>
      </c>
      <c r="P860" s="6">
        <f t="shared" si="223"/>
        <v>100.00000000000001</v>
      </c>
      <c r="Q860" s="6">
        <f t="shared" si="223"/>
        <v>100</v>
      </c>
      <c r="V860" s="30" t="s">
        <v>1</v>
      </c>
      <c r="W860" s="59"/>
      <c r="X860" s="21"/>
      <c r="Y860" s="22"/>
      <c r="Z860" s="31">
        <f t="shared" ref="Z860:AE860" si="224">SUM(Z852:Z859)</f>
        <v>844</v>
      </c>
      <c r="AA860" s="31">
        <f t="shared" si="224"/>
        <v>617</v>
      </c>
      <c r="AB860" s="51">
        <f t="shared" si="224"/>
        <v>747</v>
      </c>
      <c r="AC860" s="86">
        <f t="shared" si="224"/>
        <v>100</v>
      </c>
      <c r="AD860" s="6">
        <f t="shared" si="224"/>
        <v>99.999999999999986</v>
      </c>
      <c r="AE860" s="6">
        <f t="shared" si="224"/>
        <v>100.00000000000001</v>
      </c>
    </row>
    <row r="861" spans="2:34" ht="15" customHeight="1" x14ac:dyDescent="0.2">
      <c r="B861" s="30" t="s">
        <v>394</v>
      </c>
      <c r="C861" s="59"/>
      <c r="D861" s="21"/>
      <c r="E861" s="22"/>
      <c r="F861" s="32">
        <v>0.61151079136690645</v>
      </c>
      <c r="G861" s="32">
        <v>0.78407079646017697</v>
      </c>
      <c r="H861" s="32">
        <v>0.37254901960784315</v>
      </c>
      <c r="I861" s="32">
        <v>0.2314487632508834</v>
      </c>
      <c r="J861" s="32">
        <v>0.1649269311064718</v>
      </c>
      <c r="K861" s="32">
        <v>0.75920245398773001</v>
      </c>
      <c r="V861" s="30" t="s">
        <v>394</v>
      </c>
      <c r="W861" s="59"/>
      <c r="X861" s="21"/>
      <c r="Y861" s="22"/>
      <c r="Z861" s="32">
        <f>K861</f>
        <v>0.75920245398773001</v>
      </c>
      <c r="AA861" s="32">
        <f>H861</f>
        <v>0.37254901960784315</v>
      </c>
      <c r="AB861" s="32">
        <f>J861</f>
        <v>0.1649269311064718</v>
      </c>
    </row>
    <row r="862" spans="2:34" ht="15" customHeight="1" x14ac:dyDescent="0.2">
      <c r="B862" s="30" t="s">
        <v>395</v>
      </c>
      <c r="C862" s="59"/>
      <c r="D862" s="21"/>
      <c r="E862" s="22"/>
      <c r="F862" s="32">
        <v>1.8888888888888888</v>
      </c>
      <c r="G862" s="32">
        <v>1.9601769911504425</v>
      </c>
      <c r="H862" s="32">
        <v>1.7078651685393258</v>
      </c>
      <c r="I862" s="32">
        <v>1.3936170212765957</v>
      </c>
      <c r="J862" s="32">
        <v>1.3620689655172413</v>
      </c>
      <c r="K862" s="32">
        <v>1.8893129770992367</v>
      </c>
      <c r="V862" s="30" t="s">
        <v>395</v>
      </c>
      <c r="W862" s="59"/>
      <c r="X862" s="21"/>
      <c r="Y862" s="22"/>
      <c r="Z862" s="32">
        <f>K862</f>
        <v>1.8893129770992367</v>
      </c>
      <c r="AA862" s="32">
        <f>H862</f>
        <v>1.7078651685393258</v>
      </c>
      <c r="AB862" s="32">
        <f>J862</f>
        <v>1.3620689655172413</v>
      </c>
    </row>
    <row r="863" spans="2:34" ht="15" customHeight="1" x14ac:dyDescent="0.2">
      <c r="B863" s="30" t="s">
        <v>97</v>
      </c>
      <c r="C863" s="59"/>
      <c r="D863" s="21"/>
      <c r="E863" s="22"/>
      <c r="F863" s="31">
        <v>12</v>
      </c>
      <c r="G863" s="31">
        <v>12</v>
      </c>
      <c r="H863" s="31">
        <v>8</v>
      </c>
      <c r="I863" s="31">
        <v>6</v>
      </c>
      <c r="J863" s="31">
        <v>5</v>
      </c>
      <c r="K863" s="31">
        <v>12</v>
      </c>
      <c r="V863" s="30" t="s">
        <v>97</v>
      </c>
      <c r="W863" s="59"/>
      <c r="X863" s="21"/>
      <c r="Y863" s="22"/>
      <c r="Z863" s="31">
        <f>K863</f>
        <v>12</v>
      </c>
      <c r="AA863" s="31">
        <f>H863</f>
        <v>8</v>
      </c>
      <c r="AB863" s="31">
        <f>J863</f>
        <v>5</v>
      </c>
    </row>
    <row r="864" spans="2:34" ht="15" customHeight="1" x14ac:dyDescent="0.2">
      <c r="B864" s="45"/>
      <c r="C864" s="45"/>
      <c r="D864" s="36"/>
      <c r="E864" s="36"/>
      <c r="F864" s="41"/>
      <c r="G864" s="41"/>
      <c r="H864" s="41"/>
      <c r="I864" s="41"/>
      <c r="J864" s="41"/>
      <c r="K864" s="41"/>
      <c r="V864" s="45"/>
      <c r="W864" s="45"/>
      <c r="X864" s="36"/>
      <c r="Y864" s="36"/>
      <c r="Z864" s="41"/>
      <c r="AA864" s="41"/>
      <c r="AB864" s="41"/>
    </row>
    <row r="865" spans="1:34" ht="15" customHeight="1" x14ac:dyDescent="0.2">
      <c r="A865" s="1" t="s">
        <v>757</v>
      </c>
      <c r="B865" s="15"/>
      <c r="C865" s="15"/>
    </row>
    <row r="866" spans="1:34" ht="13.75" customHeight="1" x14ac:dyDescent="0.2">
      <c r="B866" s="47"/>
      <c r="C866" s="25"/>
      <c r="D866" s="25"/>
      <c r="E866" s="25"/>
      <c r="F866" s="242"/>
      <c r="G866" s="243"/>
      <c r="H866" s="66" t="s">
        <v>2</v>
      </c>
      <c r="I866" s="66"/>
      <c r="J866" s="243"/>
      <c r="K866" s="243"/>
      <c r="L866" s="244"/>
      <c r="M866" s="243"/>
      <c r="N866" s="66" t="s">
        <v>3</v>
      </c>
      <c r="O866" s="66"/>
      <c r="P866" s="243"/>
      <c r="Q866" s="245"/>
      <c r="V866" s="47"/>
      <c r="W866" s="25"/>
      <c r="X866" s="25"/>
      <c r="Y866" s="25"/>
      <c r="Z866" s="60"/>
      <c r="AA866" s="63" t="s">
        <v>2</v>
      </c>
      <c r="AB866" s="66"/>
      <c r="AC866" s="82"/>
      <c r="AD866" s="63" t="s">
        <v>3</v>
      </c>
      <c r="AE866" s="64"/>
    </row>
    <row r="867" spans="1:34" ht="22.75" customHeight="1" x14ac:dyDescent="0.2">
      <c r="B867" s="26"/>
      <c r="C867" s="15"/>
      <c r="E867" s="56"/>
      <c r="F867" s="73" t="s">
        <v>356</v>
      </c>
      <c r="G867" s="73" t="s">
        <v>170</v>
      </c>
      <c r="H867" s="73" t="s">
        <v>171</v>
      </c>
      <c r="I867" s="73" t="s">
        <v>357</v>
      </c>
      <c r="J867" s="78" t="s">
        <v>173</v>
      </c>
      <c r="K867" s="73" t="s">
        <v>500</v>
      </c>
      <c r="L867" s="81" t="s">
        <v>356</v>
      </c>
      <c r="M867" s="73" t="s">
        <v>170</v>
      </c>
      <c r="N867" s="73" t="s">
        <v>171</v>
      </c>
      <c r="O867" s="73" t="s">
        <v>357</v>
      </c>
      <c r="P867" s="73" t="s">
        <v>173</v>
      </c>
      <c r="Q867" s="73" t="s">
        <v>500</v>
      </c>
      <c r="V867" s="26"/>
      <c r="W867" s="15"/>
      <c r="Y867" s="56"/>
      <c r="Z867" s="73" t="s">
        <v>450</v>
      </c>
      <c r="AA867" s="73" t="s">
        <v>171</v>
      </c>
      <c r="AB867" s="78" t="s">
        <v>173</v>
      </c>
      <c r="AC867" s="81" t="s">
        <v>450</v>
      </c>
      <c r="AD867" s="73" t="s">
        <v>171</v>
      </c>
      <c r="AE867" s="73" t="s">
        <v>173</v>
      </c>
    </row>
    <row r="868" spans="1:34" ht="12" customHeight="1" x14ac:dyDescent="0.2">
      <c r="B868" s="27"/>
      <c r="C868" s="68"/>
      <c r="D868" s="28"/>
      <c r="E868" s="57"/>
      <c r="F868" s="29"/>
      <c r="G868" s="29"/>
      <c r="H868" s="29"/>
      <c r="I868" s="29"/>
      <c r="J868" s="49"/>
      <c r="K868" s="29"/>
      <c r="L868" s="83">
        <f>$F$842</f>
        <v>973</v>
      </c>
      <c r="M868" s="2">
        <f>$G$842</f>
        <v>622</v>
      </c>
      <c r="N868" s="2">
        <f>$H$842</f>
        <v>351</v>
      </c>
      <c r="O868" s="2">
        <f>$I$842</f>
        <v>378</v>
      </c>
      <c r="P868" s="2">
        <f>$J$842</f>
        <v>271</v>
      </c>
      <c r="Q868" s="2">
        <f>$K$842</f>
        <v>729</v>
      </c>
      <c r="V868" s="27"/>
      <c r="W868" s="68"/>
      <c r="X868" s="28"/>
      <c r="Y868" s="57"/>
      <c r="Z868" s="29"/>
      <c r="AA868" s="29"/>
      <c r="AB868" s="49"/>
      <c r="AC868" s="83">
        <f t="shared" ref="AC868:AC877" si="225">Q868</f>
        <v>729</v>
      </c>
      <c r="AD868" s="2">
        <f t="shared" ref="AD868:AD877" si="226">N868</f>
        <v>351</v>
      </c>
      <c r="AE868" s="2">
        <f t="shared" ref="AE868:AE877" si="227">P868</f>
        <v>271</v>
      </c>
    </row>
    <row r="869" spans="1:34" ht="15" customHeight="1" x14ac:dyDescent="0.2">
      <c r="B869" s="26" t="s">
        <v>154</v>
      </c>
      <c r="C869" s="15"/>
      <c r="F869" s="8">
        <v>424</v>
      </c>
      <c r="G869" s="8">
        <v>272</v>
      </c>
      <c r="H869" s="8">
        <v>152</v>
      </c>
      <c r="I869" s="8">
        <v>165</v>
      </c>
      <c r="J869" s="50">
        <v>117</v>
      </c>
      <c r="K869" s="8">
        <v>320</v>
      </c>
      <c r="L869" s="85">
        <f>F869/L$868*100</f>
        <v>43.576567317574508</v>
      </c>
      <c r="M869" s="17">
        <f t="shared" ref="M869:Q877" si="228">G869/M$868*100</f>
        <v>43.729903536977496</v>
      </c>
      <c r="N869" s="4">
        <f t="shared" si="228"/>
        <v>43.304843304843303</v>
      </c>
      <c r="O869" s="4">
        <f t="shared" si="228"/>
        <v>43.650793650793652</v>
      </c>
      <c r="P869" s="4">
        <f t="shared" si="228"/>
        <v>43.17343173431734</v>
      </c>
      <c r="Q869" s="4">
        <f t="shared" si="228"/>
        <v>43.895747599451305</v>
      </c>
      <c r="R869" s="41"/>
      <c r="V869" s="26" t="s">
        <v>154</v>
      </c>
      <c r="W869" s="15"/>
      <c r="Z869" s="8">
        <f t="shared" ref="Z869:Z877" si="229">K869</f>
        <v>320</v>
      </c>
      <c r="AA869" s="8">
        <f t="shared" ref="AA869:AA877" si="230">H869</f>
        <v>152</v>
      </c>
      <c r="AB869" s="50">
        <f t="shared" ref="AB869:AB877" si="231">J869</f>
        <v>117</v>
      </c>
      <c r="AC869" s="85">
        <f t="shared" si="225"/>
        <v>43.895747599451305</v>
      </c>
      <c r="AD869" s="4">
        <f t="shared" si="226"/>
        <v>43.304843304843303</v>
      </c>
      <c r="AE869" s="4">
        <f t="shared" si="227"/>
        <v>43.17343173431734</v>
      </c>
      <c r="AH869" s="41"/>
    </row>
    <row r="870" spans="1:34" ht="15" customHeight="1" x14ac:dyDescent="0.2">
      <c r="B870" s="26" t="s">
        <v>76</v>
      </c>
      <c r="C870" s="15"/>
      <c r="F870" s="8">
        <v>7</v>
      </c>
      <c r="G870" s="8">
        <v>7</v>
      </c>
      <c r="H870" s="8">
        <v>0</v>
      </c>
      <c r="I870" s="8">
        <v>0</v>
      </c>
      <c r="J870" s="50">
        <v>0</v>
      </c>
      <c r="K870" s="8">
        <v>7</v>
      </c>
      <c r="L870" s="85">
        <f t="shared" ref="L870:L877" si="232">F870/L$868*100</f>
        <v>0.71942446043165476</v>
      </c>
      <c r="M870" s="17">
        <f t="shared" si="228"/>
        <v>1.1254019292604502</v>
      </c>
      <c r="N870" s="4">
        <f t="shared" si="228"/>
        <v>0</v>
      </c>
      <c r="O870" s="4">
        <f t="shared" si="228"/>
        <v>0</v>
      </c>
      <c r="P870" s="4">
        <f t="shared" si="228"/>
        <v>0</v>
      </c>
      <c r="Q870" s="4">
        <f t="shared" si="228"/>
        <v>0.96021947873799729</v>
      </c>
      <c r="R870" s="41"/>
      <c r="V870" s="26" t="s">
        <v>76</v>
      </c>
      <c r="W870" s="15"/>
      <c r="Z870" s="8">
        <f t="shared" si="229"/>
        <v>7</v>
      </c>
      <c r="AA870" s="8">
        <f t="shared" si="230"/>
        <v>0</v>
      </c>
      <c r="AB870" s="50">
        <f t="shared" si="231"/>
        <v>0</v>
      </c>
      <c r="AC870" s="85">
        <f t="shared" si="225"/>
        <v>0.96021947873799729</v>
      </c>
      <c r="AD870" s="4">
        <f t="shared" si="226"/>
        <v>0</v>
      </c>
      <c r="AE870" s="4">
        <f t="shared" si="227"/>
        <v>0</v>
      </c>
      <c r="AH870" s="41"/>
    </row>
    <row r="871" spans="1:34" ht="15" customHeight="1" x14ac:dyDescent="0.2">
      <c r="B871" s="26" t="s">
        <v>77</v>
      </c>
      <c r="C871" s="15"/>
      <c r="F871" s="8">
        <v>37</v>
      </c>
      <c r="G871" s="8">
        <v>26</v>
      </c>
      <c r="H871" s="8">
        <v>11</v>
      </c>
      <c r="I871" s="8">
        <v>11</v>
      </c>
      <c r="J871" s="50">
        <v>7</v>
      </c>
      <c r="K871" s="8">
        <v>30</v>
      </c>
      <c r="L871" s="85">
        <f t="shared" si="232"/>
        <v>3.8026721479958892</v>
      </c>
      <c r="M871" s="17">
        <f t="shared" si="228"/>
        <v>4.180064308681672</v>
      </c>
      <c r="N871" s="4">
        <f t="shared" si="228"/>
        <v>3.133903133903134</v>
      </c>
      <c r="O871" s="4">
        <f t="shared" si="228"/>
        <v>2.9100529100529098</v>
      </c>
      <c r="P871" s="4">
        <f t="shared" si="228"/>
        <v>2.5830258302583027</v>
      </c>
      <c r="Q871" s="4">
        <f t="shared" si="228"/>
        <v>4.1152263374485596</v>
      </c>
      <c r="R871" s="41"/>
      <c r="V871" s="26" t="s">
        <v>77</v>
      </c>
      <c r="W871" s="15"/>
      <c r="Z871" s="8">
        <f t="shared" si="229"/>
        <v>30</v>
      </c>
      <c r="AA871" s="8">
        <f t="shared" si="230"/>
        <v>11</v>
      </c>
      <c r="AB871" s="50">
        <f t="shared" si="231"/>
        <v>7</v>
      </c>
      <c r="AC871" s="85">
        <f t="shared" si="225"/>
        <v>4.1152263374485596</v>
      </c>
      <c r="AD871" s="4">
        <f t="shared" si="226"/>
        <v>3.133903133903134</v>
      </c>
      <c r="AE871" s="4">
        <f t="shared" si="227"/>
        <v>2.5830258302583027</v>
      </c>
      <c r="AH871" s="41"/>
    </row>
    <row r="872" spans="1:34" ht="15" customHeight="1" x14ac:dyDescent="0.2">
      <c r="B872" s="26" t="s">
        <v>78</v>
      </c>
      <c r="C872" s="15"/>
      <c r="F872" s="8">
        <v>50</v>
      </c>
      <c r="G872" s="8">
        <v>42</v>
      </c>
      <c r="H872" s="8">
        <v>8</v>
      </c>
      <c r="I872" s="8">
        <v>16</v>
      </c>
      <c r="J872" s="50">
        <v>8</v>
      </c>
      <c r="K872" s="8">
        <v>50</v>
      </c>
      <c r="L872" s="85">
        <f t="shared" si="232"/>
        <v>5.1387461459403907</v>
      </c>
      <c r="M872" s="17">
        <f t="shared" si="228"/>
        <v>6.7524115755627019</v>
      </c>
      <c r="N872" s="4">
        <f t="shared" si="228"/>
        <v>2.2792022792022792</v>
      </c>
      <c r="O872" s="4">
        <f t="shared" si="228"/>
        <v>4.2328042328042326</v>
      </c>
      <c r="P872" s="4">
        <f t="shared" si="228"/>
        <v>2.9520295202952029</v>
      </c>
      <c r="Q872" s="4">
        <f t="shared" si="228"/>
        <v>6.8587105624142666</v>
      </c>
      <c r="R872" s="41"/>
      <c r="V872" s="26" t="s">
        <v>78</v>
      </c>
      <c r="W872" s="15"/>
      <c r="Z872" s="8">
        <f t="shared" si="229"/>
        <v>50</v>
      </c>
      <c r="AA872" s="8">
        <f t="shared" si="230"/>
        <v>8</v>
      </c>
      <c r="AB872" s="50">
        <f t="shared" si="231"/>
        <v>8</v>
      </c>
      <c r="AC872" s="85">
        <f t="shared" si="225"/>
        <v>6.8587105624142666</v>
      </c>
      <c r="AD872" s="4">
        <f t="shared" si="226"/>
        <v>2.2792022792022792</v>
      </c>
      <c r="AE872" s="4">
        <f t="shared" si="227"/>
        <v>2.9520295202952029</v>
      </c>
      <c r="AH872" s="41"/>
    </row>
    <row r="873" spans="1:34" ht="15" customHeight="1" x14ac:dyDescent="0.2">
      <c r="B873" s="26" t="s">
        <v>79</v>
      </c>
      <c r="C873" s="15"/>
      <c r="F873" s="8">
        <v>41</v>
      </c>
      <c r="G873" s="8">
        <v>28</v>
      </c>
      <c r="H873" s="8">
        <v>13</v>
      </c>
      <c r="I873" s="8">
        <v>18</v>
      </c>
      <c r="J873" s="50">
        <v>8</v>
      </c>
      <c r="K873" s="8">
        <v>38</v>
      </c>
      <c r="L873" s="85">
        <f t="shared" si="232"/>
        <v>4.2137718396711206</v>
      </c>
      <c r="M873" s="17">
        <f t="shared" si="228"/>
        <v>4.501607717041801</v>
      </c>
      <c r="N873" s="4">
        <f t="shared" si="228"/>
        <v>3.7037037037037033</v>
      </c>
      <c r="O873" s="4">
        <f t="shared" si="228"/>
        <v>4.7619047619047619</v>
      </c>
      <c r="P873" s="4">
        <f t="shared" si="228"/>
        <v>2.9520295202952029</v>
      </c>
      <c r="Q873" s="4">
        <f t="shared" si="228"/>
        <v>5.2126200274348422</v>
      </c>
      <c r="R873" s="41"/>
      <c r="V873" s="26" t="s">
        <v>79</v>
      </c>
      <c r="W873" s="15"/>
      <c r="Z873" s="8">
        <f t="shared" si="229"/>
        <v>38</v>
      </c>
      <c r="AA873" s="8">
        <f t="shared" si="230"/>
        <v>13</v>
      </c>
      <c r="AB873" s="50">
        <f t="shared" si="231"/>
        <v>8</v>
      </c>
      <c r="AC873" s="85">
        <f t="shared" si="225"/>
        <v>5.2126200274348422</v>
      </c>
      <c r="AD873" s="4">
        <f t="shared" si="226"/>
        <v>3.7037037037037033</v>
      </c>
      <c r="AE873" s="4">
        <f t="shared" si="227"/>
        <v>2.9520295202952029</v>
      </c>
      <c r="AH873" s="41"/>
    </row>
    <row r="874" spans="1:34" ht="15" customHeight="1" x14ac:dyDescent="0.2">
      <c r="B874" s="26" t="s">
        <v>124</v>
      </c>
      <c r="C874" s="15"/>
      <c r="F874" s="8">
        <v>11</v>
      </c>
      <c r="G874" s="8">
        <v>8</v>
      </c>
      <c r="H874" s="8">
        <v>3</v>
      </c>
      <c r="I874" s="8">
        <v>1</v>
      </c>
      <c r="J874" s="50">
        <v>1</v>
      </c>
      <c r="K874" s="8">
        <v>8</v>
      </c>
      <c r="L874" s="85">
        <f t="shared" si="232"/>
        <v>1.1305241521068858</v>
      </c>
      <c r="M874" s="17">
        <f t="shared" si="228"/>
        <v>1.2861736334405145</v>
      </c>
      <c r="N874" s="4">
        <f t="shared" si="228"/>
        <v>0.85470085470085477</v>
      </c>
      <c r="O874" s="4">
        <f t="shared" si="228"/>
        <v>0.26455026455026454</v>
      </c>
      <c r="P874" s="4">
        <f t="shared" si="228"/>
        <v>0.36900369003690037</v>
      </c>
      <c r="Q874" s="4">
        <f t="shared" si="228"/>
        <v>1.0973936899862824</v>
      </c>
      <c r="R874" s="41"/>
      <c r="V874" s="26" t="s">
        <v>124</v>
      </c>
      <c r="W874" s="15"/>
      <c r="Z874" s="8">
        <f t="shared" si="229"/>
        <v>8</v>
      </c>
      <c r="AA874" s="8">
        <f t="shared" si="230"/>
        <v>3</v>
      </c>
      <c r="AB874" s="50">
        <f t="shared" si="231"/>
        <v>1</v>
      </c>
      <c r="AC874" s="85">
        <f t="shared" si="225"/>
        <v>1.0973936899862824</v>
      </c>
      <c r="AD874" s="4">
        <f t="shared" si="226"/>
        <v>0.85470085470085477</v>
      </c>
      <c r="AE874" s="4">
        <f t="shared" si="227"/>
        <v>0.36900369003690037</v>
      </c>
      <c r="AH874" s="41"/>
    </row>
    <row r="875" spans="1:34" ht="15" customHeight="1" x14ac:dyDescent="0.2">
      <c r="B875" s="26" t="s">
        <v>125</v>
      </c>
      <c r="C875" s="15"/>
      <c r="F875" s="8">
        <v>23</v>
      </c>
      <c r="G875" s="8">
        <v>13</v>
      </c>
      <c r="H875" s="8">
        <v>10</v>
      </c>
      <c r="I875" s="8">
        <v>8</v>
      </c>
      <c r="J875" s="50">
        <v>7</v>
      </c>
      <c r="K875" s="8">
        <v>14</v>
      </c>
      <c r="L875" s="85">
        <f t="shared" si="232"/>
        <v>2.3638232271325799</v>
      </c>
      <c r="M875" s="17">
        <f t="shared" si="228"/>
        <v>2.090032154340836</v>
      </c>
      <c r="N875" s="4">
        <f t="shared" si="228"/>
        <v>2.8490028490028489</v>
      </c>
      <c r="O875" s="4">
        <f t="shared" si="228"/>
        <v>2.1164021164021163</v>
      </c>
      <c r="P875" s="4">
        <f t="shared" si="228"/>
        <v>2.5830258302583027</v>
      </c>
      <c r="Q875" s="4">
        <f t="shared" si="228"/>
        <v>1.9204389574759946</v>
      </c>
      <c r="R875" s="41"/>
      <c r="V875" s="26" t="s">
        <v>125</v>
      </c>
      <c r="W875" s="15"/>
      <c r="Z875" s="8">
        <f t="shared" si="229"/>
        <v>14</v>
      </c>
      <c r="AA875" s="8">
        <f t="shared" si="230"/>
        <v>10</v>
      </c>
      <c r="AB875" s="50">
        <f t="shared" si="231"/>
        <v>7</v>
      </c>
      <c r="AC875" s="85">
        <f t="shared" si="225"/>
        <v>1.9204389574759946</v>
      </c>
      <c r="AD875" s="4">
        <f t="shared" si="226"/>
        <v>2.8490028490028489</v>
      </c>
      <c r="AE875" s="4">
        <f t="shared" si="227"/>
        <v>2.5830258302583027</v>
      </c>
      <c r="AH875" s="41"/>
    </row>
    <row r="876" spans="1:34" ht="15" customHeight="1" x14ac:dyDescent="0.2">
      <c r="B876" s="26" t="s">
        <v>573</v>
      </c>
      <c r="C876" s="15"/>
      <c r="F876" s="8">
        <v>31</v>
      </c>
      <c r="G876" s="8">
        <v>18</v>
      </c>
      <c r="H876" s="8">
        <v>13</v>
      </c>
      <c r="I876" s="8">
        <v>13</v>
      </c>
      <c r="J876" s="50">
        <v>6</v>
      </c>
      <c r="K876" s="8">
        <v>25</v>
      </c>
      <c r="L876" s="85">
        <f t="shared" si="232"/>
        <v>3.1860226104830422</v>
      </c>
      <c r="M876" s="17">
        <f t="shared" si="228"/>
        <v>2.8938906752411575</v>
      </c>
      <c r="N876" s="4">
        <f t="shared" si="228"/>
        <v>3.7037037037037033</v>
      </c>
      <c r="O876" s="4">
        <f t="shared" si="228"/>
        <v>3.4391534391534391</v>
      </c>
      <c r="P876" s="4">
        <f t="shared" si="228"/>
        <v>2.214022140221402</v>
      </c>
      <c r="Q876" s="4">
        <f t="shared" si="228"/>
        <v>3.4293552812071333</v>
      </c>
      <c r="R876" s="41"/>
      <c r="V876" s="26" t="s">
        <v>573</v>
      </c>
      <c r="W876" s="15"/>
      <c r="Z876" s="8">
        <f t="shared" si="229"/>
        <v>25</v>
      </c>
      <c r="AA876" s="8">
        <f t="shared" si="230"/>
        <v>13</v>
      </c>
      <c r="AB876" s="50">
        <f t="shared" si="231"/>
        <v>6</v>
      </c>
      <c r="AC876" s="85">
        <f t="shared" si="225"/>
        <v>3.4293552812071333</v>
      </c>
      <c r="AD876" s="4">
        <f t="shared" si="226"/>
        <v>3.7037037037037033</v>
      </c>
      <c r="AE876" s="4">
        <f t="shared" si="227"/>
        <v>2.214022140221402</v>
      </c>
      <c r="AH876" s="41"/>
    </row>
    <row r="877" spans="1:34" ht="15" customHeight="1" x14ac:dyDescent="0.2">
      <c r="B877" s="26" t="s">
        <v>128</v>
      </c>
      <c r="C877" s="15"/>
      <c r="D877" s="28"/>
      <c r="E877" s="28"/>
      <c r="F877" s="9">
        <v>349</v>
      </c>
      <c r="G877" s="9">
        <v>208</v>
      </c>
      <c r="H877" s="9">
        <v>141</v>
      </c>
      <c r="I877" s="9">
        <v>146</v>
      </c>
      <c r="J877" s="55">
        <v>117</v>
      </c>
      <c r="K877" s="9">
        <v>237</v>
      </c>
      <c r="L877" s="87">
        <f t="shared" si="232"/>
        <v>35.868448098663926</v>
      </c>
      <c r="M877" s="19">
        <f t="shared" si="228"/>
        <v>33.440514469453376</v>
      </c>
      <c r="N877" s="5">
        <f t="shared" si="228"/>
        <v>40.17094017094017</v>
      </c>
      <c r="O877" s="5">
        <f t="shared" si="228"/>
        <v>38.62433862433862</v>
      </c>
      <c r="P877" s="5">
        <f t="shared" si="228"/>
        <v>43.17343173431734</v>
      </c>
      <c r="Q877" s="5">
        <f t="shared" si="228"/>
        <v>32.510288065843625</v>
      </c>
      <c r="R877" s="41"/>
      <c r="V877" s="26" t="s">
        <v>0</v>
      </c>
      <c r="W877" s="15"/>
      <c r="X877" s="28"/>
      <c r="Y877" s="28"/>
      <c r="Z877" s="9">
        <f t="shared" si="229"/>
        <v>237</v>
      </c>
      <c r="AA877" s="9">
        <f t="shared" si="230"/>
        <v>141</v>
      </c>
      <c r="AB877" s="55">
        <f t="shared" si="231"/>
        <v>117</v>
      </c>
      <c r="AC877" s="87">
        <f t="shared" si="225"/>
        <v>32.510288065843625</v>
      </c>
      <c r="AD877" s="5">
        <f t="shared" si="226"/>
        <v>40.17094017094017</v>
      </c>
      <c r="AE877" s="5">
        <f t="shared" si="227"/>
        <v>43.17343173431734</v>
      </c>
      <c r="AH877" s="41"/>
    </row>
    <row r="878" spans="1:34" ht="15" customHeight="1" x14ac:dyDescent="0.2">
      <c r="B878" s="30" t="s">
        <v>1</v>
      </c>
      <c r="C878" s="59"/>
      <c r="D878" s="21"/>
      <c r="E878" s="22"/>
      <c r="F878" s="31">
        <f t="shared" ref="F878:Q878" si="233">SUM(F869:F877)</f>
        <v>973</v>
      </c>
      <c r="G878" s="31">
        <f t="shared" si="233"/>
        <v>622</v>
      </c>
      <c r="H878" s="31">
        <f t="shared" si="233"/>
        <v>351</v>
      </c>
      <c r="I878" s="31">
        <f t="shared" si="233"/>
        <v>378</v>
      </c>
      <c r="J878" s="51">
        <f t="shared" si="233"/>
        <v>271</v>
      </c>
      <c r="K878" s="31">
        <f t="shared" si="233"/>
        <v>729</v>
      </c>
      <c r="L878" s="86">
        <f t="shared" si="233"/>
        <v>100</v>
      </c>
      <c r="M878" s="18">
        <f t="shared" si="233"/>
        <v>100</v>
      </c>
      <c r="N878" s="6">
        <f t="shared" si="233"/>
        <v>100</v>
      </c>
      <c r="O878" s="6">
        <f t="shared" si="233"/>
        <v>100</v>
      </c>
      <c r="P878" s="6">
        <f t="shared" si="233"/>
        <v>100</v>
      </c>
      <c r="Q878" s="6">
        <f t="shared" si="233"/>
        <v>100.00000000000001</v>
      </c>
      <c r="V878" s="30" t="s">
        <v>1</v>
      </c>
      <c r="W878" s="59"/>
      <c r="X878" s="21"/>
      <c r="Y878" s="22"/>
      <c r="Z878" s="31">
        <f t="shared" ref="Z878:AE878" si="234">SUM(Z869:Z877)</f>
        <v>729</v>
      </c>
      <c r="AA878" s="31">
        <f t="shared" si="234"/>
        <v>351</v>
      </c>
      <c r="AB878" s="51">
        <f t="shared" si="234"/>
        <v>271</v>
      </c>
      <c r="AC878" s="86">
        <f t="shared" si="234"/>
        <v>100.00000000000001</v>
      </c>
      <c r="AD878" s="6">
        <f t="shared" si="234"/>
        <v>100</v>
      </c>
      <c r="AE878" s="6">
        <f t="shared" si="234"/>
        <v>100</v>
      </c>
    </row>
    <row r="879" spans="1:34" ht="15" customHeight="1" x14ac:dyDescent="0.2">
      <c r="B879" s="30" t="s">
        <v>603</v>
      </c>
      <c r="C879" s="59"/>
      <c r="D879" s="21"/>
      <c r="E879" s="22"/>
      <c r="F879" s="32">
        <v>11.804993006599785</v>
      </c>
      <c r="G879" s="32">
        <v>11.61711577472447</v>
      </c>
      <c r="H879" s="32">
        <v>12.1753795494397</v>
      </c>
      <c r="I879" s="32">
        <v>11.737728267900676</v>
      </c>
      <c r="J879" s="32">
        <v>9.5110427090946601</v>
      </c>
      <c r="K879" s="32">
        <v>12.333207950586001</v>
      </c>
      <c r="V879" s="30" t="s">
        <v>603</v>
      </c>
      <c r="W879" s="59"/>
      <c r="X879" s="21"/>
      <c r="Y879" s="22"/>
      <c r="Z879" s="32">
        <f>K879</f>
        <v>12.333207950586001</v>
      </c>
      <c r="AA879" s="32">
        <f>H879</f>
        <v>12.1753795494397</v>
      </c>
      <c r="AB879" s="32">
        <f>J879</f>
        <v>9.5110427090946601</v>
      </c>
    </row>
    <row r="880" spans="1:34" ht="15" customHeight="1" x14ac:dyDescent="0.2">
      <c r="B880" s="30" t="s">
        <v>604</v>
      </c>
      <c r="C880" s="59"/>
      <c r="D880" s="21"/>
      <c r="E880" s="22"/>
      <c r="F880" s="32">
        <v>36.831578180591329</v>
      </c>
      <c r="G880" s="32">
        <v>33.869619230534717</v>
      </c>
      <c r="H880" s="32">
        <v>44.083270782454086</v>
      </c>
      <c r="I880" s="32">
        <v>40.644074002282942</v>
      </c>
      <c r="J880" s="32">
        <v>39.586502086502094</v>
      </c>
      <c r="K880" s="32">
        <v>35.278711114466937</v>
      </c>
      <c r="V880" s="30" t="s">
        <v>604</v>
      </c>
      <c r="W880" s="59"/>
      <c r="X880" s="21"/>
      <c r="Y880" s="22"/>
      <c r="Z880" s="32">
        <f t="shared" ref="Z880:Z881" si="235">K880</f>
        <v>35.278711114466937</v>
      </c>
      <c r="AA880" s="32">
        <f t="shared" ref="AA880:AA881" si="236">H880</f>
        <v>44.083270782454086</v>
      </c>
      <c r="AB880" s="32">
        <f t="shared" ref="AB880:AB881" si="237">J880</f>
        <v>39.586502086502094</v>
      </c>
    </row>
    <row r="881" spans="1:34" ht="15" customHeight="1" x14ac:dyDescent="0.2">
      <c r="B881" s="30" t="s">
        <v>316</v>
      </c>
      <c r="C881" s="59"/>
      <c r="D881" s="21"/>
      <c r="E881" s="22"/>
      <c r="F881" s="32">
        <v>8.383123907683748</v>
      </c>
      <c r="G881" s="32">
        <v>8.5666587571667812</v>
      </c>
      <c r="H881" s="32">
        <v>8.4306826599070348</v>
      </c>
      <c r="I881" s="32">
        <v>8.0467601181886899</v>
      </c>
      <c r="J881" s="32">
        <v>6.3510358688930113</v>
      </c>
      <c r="K881" s="32">
        <v>9.0118730743730673</v>
      </c>
      <c r="V881" s="30" t="s">
        <v>316</v>
      </c>
      <c r="W881" s="59"/>
      <c r="X881" s="21"/>
      <c r="Y881" s="22"/>
      <c r="Z881" s="32">
        <f t="shared" si="235"/>
        <v>9.0118730743730673</v>
      </c>
      <c r="AA881" s="32">
        <f t="shared" si="236"/>
        <v>8.4306826599070348</v>
      </c>
      <c r="AB881" s="32">
        <f t="shared" si="237"/>
        <v>6.3510358688930113</v>
      </c>
    </row>
    <row r="882" spans="1:34" ht="15" customHeight="1" x14ac:dyDescent="0.2">
      <c r="B882" s="366" t="s">
        <v>956</v>
      </c>
      <c r="C882" s="15"/>
      <c r="F882" s="158"/>
      <c r="G882" s="158"/>
      <c r="H882" s="158"/>
      <c r="I882" s="158"/>
      <c r="J882" s="158"/>
      <c r="K882" s="158"/>
      <c r="V882" s="45"/>
      <c r="W882" s="45"/>
      <c r="X882" s="36"/>
      <c r="Y882" s="36"/>
      <c r="Z882" s="158"/>
      <c r="AA882" s="158"/>
      <c r="AB882" s="158"/>
    </row>
    <row r="883" spans="1:34" ht="15" customHeight="1" x14ac:dyDescent="0.2">
      <c r="B883" s="45"/>
      <c r="C883" s="45"/>
      <c r="D883" s="36"/>
      <c r="E883" s="36"/>
      <c r="F883" s="41"/>
      <c r="G883" s="41"/>
      <c r="H883" s="41"/>
      <c r="I883" s="41"/>
      <c r="J883" s="41"/>
      <c r="K883" s="41"/>
      <c r="V883" s="45"/>
      <c r="W883" s="45"/>
      <c r="X883" s="36"/>
      <c r="Y883" s="36"/>
      <c r="Z883" s="41"/>
      <c r="AA883" s="41"/>
      <c r="AB883" s="41"/>
    </row>
    <row r="884" spans="1:34" ht="15" customHeight="1" x14ac:dyDescent="0.2">
      <c r="A884" s="1" t="s">
        <v>761</v>
      </c>
      <c r="B884" s="15"/>
    </row>
    <row r="885" spans="1:34" ht="13.75" customHeight="1" x14ac:dyDescent="0.2">
      <c r="B885" s="47"/>
      <c r="C885" s="25"/>
      <c r="D885" s="25"/>
      <c r="E885" s="25"/>
      <c r="F885" s="242"/>
      <c r="G885" s="243"/>
      <c r="H885" s="66" t="s">
        <v>2</v>
      </c>
      <c r="I885" s="66"/>
      <c r="J885" s="243"/>
      <c r="K885" s="243"/>
      <c r="L885" s="244"/>
      <c r="M885" s="243"/>
      <c r="N885" s="66" t="s">
        <v>3</v>
      </c>
      <c r="O885" s="66"/>
      <c r="P885" s="243"/>
      <c r="Q885" s="245"/>
      <c r="V885" s="47"/>
      <c r="W885" s="25"/>
      <c r="X885" s="25"/>
      <c r="Y885" s="25"/>
      <c r="Z885" s="60"/>
      <c r="AA885" s="63" t="s">
        <v>2</v>
      </c>
      <c r="AB885" s="66"/>
      <c r="AC885" s="82"/>
      <c r="AD885" s="63" t="s">
        <v>3</v>
      </c>
      <c r="AE885" s="64"/>
    </row>
    <row r="886" spans="1:34" ht="22.75" customHeight="1" x14ac:dyDescent="0.2">
      <c r="B886" s="26"/>
      <c r="E886" s="56"/>
      <c r="F886" s="73" t="s">
        <v>356</v>
      </c>
      <c r="G886" s="73" t="s">
        <v>170</v>
      </c>
      <c r="H886" s="73" t="s">
        <v>171</v>
      </c>
      <c r="I886" s="73" t="s">
        <v>357</v>
      </c>
      <c r="J886" s="78" t="s">
        <v>173</v>
      </c>
      <c r="K886" s="73" t="s">
        <v>500</v>
      </c>
      <c r="L886" s="81" t="s">
        <v>356</v>
      </c>
      <c r="M886" s="73" t="s">
        <v>170</v>
      </c>
      <c r="N886" s="73" t="s">
        <v>171</v>
      </c>
      <c r="O886" s="73" t="s">
        <v>357</v>
      </c>
      <c r="P886" s="73" t="s">
        <v>173</v>
      </c>
      <c r="Q886" s="73" t="s">
        <v>500</v>
      </c>
      <c r="V886" s="26"/>
      <c r="Y886" s="56"/>
      <c r="Z886" s="73" t="s">
        <v>471</v>
      </c>
      <c r="AA886" s="73" t="s">
        <v>171</v>
      </c>
      <c r="AB886" s="78" t="s">
        <v>173</v>
      </c>
      <c r="AC886" s="81" t="s">
        <v>471</v>
      </c>
      <c r="AD886" s="73" t="s">
        <v>171</v>
      </c>
      <c r="AE886" s="73" t="s">
        <v>173</v>
      </c>
    </row>
    <row r="887" spans="1:34" ht="12" customHeight="1" x14ac:dyDescent="0.2">
      <c r="B887" s="27"/>
      <c r="C887" s="28"/>
      <c r="D887" s="28"/>
      <c r="E887" s="57"/>
      <c r="F887" s="29"/>
      <c r="G887" s="29"/>
      <c r="H887" s="29"/>
      <c r="I887" s="29"/>
      <c r="J887" s="49"/>
      <c r="K887" s="29"/>
      <c r="L887" s="83">
        <f>$F$896</f>
        <v>1352</v>
      </c>
      <c r="M887" s="2">
        <f>$G$896</f>
        <v>735</v>
      </c>
      <c r="N887" s="2">
        <f>$H$896</f>
        <v>617</v>
      </c>
      <c r="O887" s="2">
        <f>$I$896</f>
        <v>856</v>
      </c>
      <c r="P887" s="2">
        <f>$J$896</f>
        <v>747</v>
      </c>
      <c r="Q887" s="2">
        <f>$K$896</f>
        <v>844</v>
      </c>
      <c r="V887" s="27"/>
      <c r="W887" s="28"/>
      <c r="X887" s="28"/>
      <c r="Y887" s="57"/>
      <c r="Z887" s="29"/>
      <c r="AA887" s="29"/>
      <c r="AB887" s="49"/>
      <c r="AC887" s="83">
        <f t="shared" ref="AC887:AC895" si="238">Q887</f>
        <v>844</v>
      </c>
      <c r="AD887" s="2">
        <f t="shared" ref="AD887:AD895" si="239">N887</f>
        <v>617</v>
      </c>
      <c r="AE887" s="2">
        <f t="shared" ref="AE887:AE895" si="240">P887</f>
        <v>747</v>
      </c>
    </row>
    <row r="888" spans="1:34" ht="15" customHeight="1" x14ac:dyDescent="0.2">
      <c r="B888" s="26" t="s">
        <v>292</v>
      </c>
      <c r="F888" s="8">
        <v>0</v>
      </c>
      <c r="G888" s="8">
        <v>0</v>
      </c>
      <c r="H888" s="8">
        <v>0</v>
      </c>
      <c r="I888" s="8">
        <v>25</v>
      </c>
      <c r="J888" s="50">
        <v>25</v>
      </c>
      <c r="K888" s="8">
        <v>0</v>
      </c>
      <c r="L888" s="85">
        <f t="shared" ref="L888:Q895" si="241">F888/L$887*100</f>
        <v>0</v>
      </c>
      <c r="M888" s="17">
        <f t="shared" si="241"/>
        <v>0</v>
      </c>
      <c r="N888" s="4">
        <f t="shared" si="241"/>
        <v>0</v>
      </c>
      <c r="O888" s="4">
        <f t="shared" si="241"/>
        <v>2.9205607476635516</v>
      </c>
      <c r="P888" s="4">
        <f t="shared" si="241"/>
        <v>3.3467202141900936</v>
      </c>
      <c r="Q888" s="4">
        <f t="shared" si="241"/>
        <v>0</v>
      </c>
      <c r="V888" s="26" t="s">
        <v>292</v>
      </c>
      <c r="Z888" s="8">
        <f t="shared" ref="Z888:Z895" si="242">K888</f>
        <v>0</v>
      </c>
      <c r="AA888" s="8">
        <f t="shared" ref="AA888:AA895" si="243">H888</f>
        <v>0</v>
      </c>
      <c r="AB888" s="50">
        <f t="shared" ref="AB888:AB895" si="244">J888</f>
        <v>25</v>
      </c>
      <c r="AC888" s="267">
        <f t="shared" si="238"/>
        <v>0</v>
      </c>
      <c r="AD888" s="268">
        <f t="shared" si="239"/>
        <v>0</v>
      </c>
      <c r="AE888" s="268">
        <f t="shared" si="240"/>
        <v>3.3467202141900936</v>
      </c>
      <c r="AG888" s="41"/>
    </row>
    <row r="889" spans="1:34" ht="15" customHeight="1" x14ac:dyDescent="0.2">
      <c r="B889" s="26" t="s">
        <v>53</v>
      </c>
      <c r="F889" s="8">
        <v>324</v>
      </c>
      <c r="G889" s="8">
        <v>132</v>
      </c>
      <c r="H889" s="8">
        <v>192</v>
      </c>
      <c r="I889" s="8">
        <v>325</v>
      </c>
      <c r="J889" s="50">
        <v>287</v>
      </c>
      <c r="K889" s="8">
        <v>170</v>
      </c>
      <c r="L889" s="85">
        <f t="shared" si="241"/>
        <v>23.964497041420117</v>
      </c>
      <c r="M889" s="17">
        <f t="shared" si="241"/>
        <v>17.959183673469386</v>
      </c>
      <c r="N889" s="4">
        <f t="shared" si="241"/>
        <v>31.118314424635336</v>
      </c>
      <c r="O889" s="4">
        <f t="shared" si="241"/>
        <v>37.967289719626166</v>
      </c>
      <c r="P889" s="4">
        <f t="shared" si="241"/>
        <v>38.420348058902277</v>
      </c>
      <c r="Q889" s="4">
        <f t="shared" si="241"/>
        <v>20.142180094786731</v>
      </c>
      <c r="V889" s="26" t="s">
        <v>53</v>
      </c>
      <c r="Z889" s="8">
        <f t="shared" si="242"/>
        <v>170</v>
      </c>
      <c r="AA889" s="8">
        <f t="shared" si="243"/>
        <v>192</v>
      </c>
      <c r="AB889" s="50">
        <f t="shared" si="244"/>
        <v>287</v>
      </c>
      <c r="AC889" s="267">
        <f t="shared" si="238"/>
        <v>20.142180094786731</v>
      </c>
      <c r="AD889" s="268">
        <f t="shared" si="239"/>
        <v>31.118314424635336</v>
      </c>
      <c r="AE889" s="268">
        <f t="shared" si="240"/>
        <v>38.420348058902277</v>
      </c>
      <c r="AG889" s="41"/>
    </row>
    <row r="890" spans="1:34" ht="15" customHeight="1" x14ac:dyDescent="0.2">
      <c r="B890" s="26" t="s">
        <v>54</v>
      </c>
      <c r="F890" s="8">
        <v>340</v>
      </c>
      <c r="G890" s="8">
        <v>150</v>
      </c>
      <c r="H890" s="8">
        <v>190</v>
      </c>
      <c r="I890" s="8">
        <v>168</v>
      </c>
      <c r="J890" s="50">
        <v>145</v>
      </c>
      <c r="K890" s="8">
        <v>173</v>
      </c>
      <c r="L890" s="85">
        <f t="shared" si="241"/>
        <v>25.147928994082839</v>
      </c>
      <c r="M890" s="17">
        <f t="shared" si="241"/>
        <v>20.408163265306122</v>
      </c>
      <c r="N890" s="4">
        <f t="shared" si="241"/>
        <v>30.79416531604538</v>
      </c>
      <c r="O890" s="4">
        <f t="shared" si="241"/>
        <v>19.626168224299064</v>
      </c>
      <c r="P890" s="4">
        <f t="shared" si="241"/>
        <v>19.410977242302543</v>
      </c>
      <c r="Q890" s="4">
        <f t="shared" si="241"/>
        <v>20.497630331753555</v>
      </c>
      <c r="V890" s="26" t="s">
        <v>54</v>
      </c>
      <c r="Z890" s="8">
        <f t="shared" si="242"/>
        <v>173</v>
      </c>
      <c r="AA890" s="8">
        <f t="shared" si="243"/>
        <v>190</v>
      </c>
      <c r="AB890" s="50">
        <f t="shared" si="244"/>
        <v>145</v>
      </c>
      <c r="AC890" s="267">
        <f t="shared" si="238"/>
        <v>20.497630331753555</v>
      </c>
      <c r="AD890" s="268">
        <f t="shared" si="239"/>
        <v>30.79416531604538</v>
      </c>
      <c r="AE890" s="268">
        <f t="shared" si="240"/>
        <v>19.410977242302543</v>
      </c>
      <c r="AG890" s="41"/>
    </row>
    <row r="891" spans="1:34" ht="15" customHeight="1" x14ac:dyDescent="0.2">
      <c r="B891" s="26" t="s">
        <v>99</v>
      </c>
      <c r="F891" s="8">
        <v>217</v>
      </c>
      <c r="G891" s="8">
        <v>118</v>
      </c>
      <c r="H891" s="8">
        <v>99</v>
      </c>
      <c r="I891" s="8">
        <v>106</v>
      </c>
      <c r="J891" s="50">
        <v>93</v>
      </c>
      <c r="K891" s="8">
        <v>131</v>
      </c>
      <c r="L891" s="85">
        <f t="shared" si="241"/>
        <v>16.050295857988164</v>
      </c>
      <c r="M891" s="17">
        <f t="shared" si="241"/>
        <v>16.054421768707485</v>
      </c>
      <c r="N891" s="4">
        <f t="shared" si="241"/>
        <v>16.045380875202593</v>
      </c>
      <c r="O891" s="4">
        <f t="shared" si="241"/>
        <v>12.383177570093459</v>
      </c>
      <c r="P891" s="4">
        <f t="shared" si="241"/>
        <v>12.449799196787147</v>
      </c>
      <c r="Q891" s="4">
        <f t="shared" si="241"/>
        <v>15.521327014218009</v>
      </c>
      <c r="V891" s="26" t="s">
        <v>99</v>
      </c>
      <c r="Z891" s="8">
        <f t="shared" si="242"/>
        <v>131</v>
      </c>
      <c r="AA891" s="8">
        <f t="shared" si="243"/>
        <v>99</v>
      </c>
      <c r="AB891" s="50">
        <f t="shared" si="244"/>
        <v>93</v>
      </c>
      <c r="AC891" s="267">
        <f t="shared" si="238"/>
        <v>15.521327014218009</v>
      </c>
      <c r="AD891" s="268">
        <f t="shared" si="239"/>
        <v>16.045380875202593</v>
      </c>
      <c r="AE891" s="268">
        <f t="shared" si="240"/>
        <v>12.449799196787147</v>
      </c>
      <c r="AG891" s="41"/>
    </row>
    <row r="892" spans="1:34" ht="15" customHeight="1" x14ac:dyDescent="0.2">
      <c r="B892" s="26" t="s">
        <v>100</v>
      </c>
      <c r="F892" s="8">
        <v>124</v>
      </c>
      <c r="G892" s="8">
        <v>81</v>
      </c>
      <c r="H892" s="8">
        <v>43</v>
      </c>
      <c r="I892" s="8">
        <v>44</v>
      </c>
      <c r="J892" s="50">
        <v>37</v>
      </c>
      <c r="K892" s="8">
        <v>88</v>
      </c>
      <c r="L892" s="85">
        <f t="shared" si="241"/>
        <v>9.1715976331360949</v>
      </c>
      <c r="M892" s="17">
        <f t="shared" si="241"/>
        <v>11.020408163265307</v>
      </c>
      <c r="N892" s="4">
        <f t="shared" si="241"/>
        <v>6.9692058346839545</v>
      </c>
      <c r="O892" s="4">
        <f t="shared" si="241"/>
        <v>5.1401869158878499</v>
      </c>
      <c r="P892" s="4">
        <f t="shared" si="241"/>
        <v>4.9531459170013381</v>
      </c>
      <c r="Q892" s="4">
        <f t="shared" si="241"/>
        <v>10.42654028436019</v>
      </c>
      <c r="V892" s="26" t="s">
        <v>100</v>
      </c>
      <c r="Z892" s="8">
        <f t="shared" si="242"/>
        <v>88</v>
      </c>
      <c r="AA892" s="8">
        <f t="shared" si="243"/>
        <v>43</v>
      </c>
      <c r="AB892" s="50">
        <f t="shared" si="244"/>
        <v>37</v>
      </c>
      <c r="AC892" s="267">
        <f t="shared" si="238"/>
        <v>10.42654028436019</v>
      </c>
      <c r="AD892" s="268">
        <f t="shared" si="239"/>
        <v>6.9692058346839545</v>
      </c>
      <c r="AE892" s="268">
        <f t="shared" si="240"/>
        <v>4.9531459170013381</v>
      </c>
      <c r="AG892" s="41"/>
    </row>
    <row r="893" spans="1:34" ht="15" customHeight="1" x14ac:dyDescent="0.2">
      <c r="B893" s="26" t="s">
        <v>445</v>
      </c>
      <c r="F893" s="8">
        <v>153</v>
      </c>
      <c r="G893" s="8">
        <v>124</v>
      </c>
      <c r="H893" s="8">
        <v>29</v>
      </c>
      <c r="I893" s="8">
        <v>54</v>
      </c>
      <c r="J893" s="50">
        <v>39</v>
      </c>
      <c r="K893" s="8">
        <v>139</v>
      </c>
      <c r="L893" s="85">
        <f t="shared" si="241"/>
        <v>11.316568047337277</v>
      </c>
      <c r="M893" s="17">
        <f t="shared" si="241"/>
        <v>16.870748299319725</v>
      </c>
      <c r="N893" s="4">
        <f t="shared" si="241"/>
        <v>4.7001620745542949</v>
      </c>
      <c r="O893" s="4">
        <f t="shared" si="241"/>
        <v>6.3084112149532707</v>
      </c>
      <c r="P893" s="4">
        <f t="shared" si="241"/>
        <v>5.2208835341365463</v>
      </c>
      <c r="Q893" s="4">
        <f t="shared" si="241"/>
        <v>16.469194312796208</v>
      </c>
      <c r="V893" s="26" t="s">
        <v>445</v>
      </c>
      <c r="Z893" s="8">
        <f t="shared" si="242"/>
        <v>139</v>
      </c>
      <c r="AA893" s="8">
        <f t="shared" si="243"/>
        <v>29</v>
      </c>
      <c r="AB893" s="50">
        <f t="shared" si="244"/>
        <v>39</v>
      </c>
      <c r="AC893" s="267">
        <f t="shared" si="238"/>
        <v>16.469194312796208</v>
      </c>
      <c r="AD893" s="268">
        <f t="shared" si="239"/>
        <v>4.7001620745542949</v>
      </c>
      <c r="AE893" s="268">
        <f t="shared" si="240"/>
        <v>5.2208835341365463</v>
      </c>
      <c r="AG893" s="41"/>
    </row>
    <row r="894" spans="1:34" ht="15" customHeight="1" x14ac:dyDescent="0.2">
      <c r="B894" s="26" t="s">
        <v>102</v>
      </c>
      <c r="F894" s="8">
        <v>12</v>
      </c>
      <c r="G894" s="8">
        <v>7</v>
      </c>
      <c r="H894" s="8">
        <v>5</v>
      </c>
      <c r="I894" s="8">
        <v>4</v>
      </c>
      <c r="J894" s="50">
        <v>3</v>
      </c>
      <c r="K894" s="8">
        <v>8</v>
      </c>
      <c r="L894" s="85">
        <f t="shared" si="241"/>
        <v>0.8875739644970414</v>
      </c>
      <c r="M894" s="17">
        <f t="shared" si="241"/>
        <v>0.95238095238095244</v>
      </c>
      <c r="N894" s="4">
        <f t="shared" si="241"/>
        <v>0.81037277147487841</v>
      </c>
      <c r="O894" s="4">
        <f t="shared" si="241"/>
        <v>0.46728971962616817</v>
      </c>
      <c r="P894" s="4">
        <f t="shared" si="241"/>
        <v>0.40160642570281119</v>
      </c>
      <c r="Q894" s="4">
        <f t="shared" si="241"/>
        <v>0.94786729857819907</v>
      </c>
      <c r="S894" s="254"/>
      <c r="T894" s="254"/>
      <c r="V894" s="26" t="s">
        <v>102</v>
      </c>
      <c r="Z894" s="8">
        <f t="shared" si="242"/>
        <v>8</v>
      </c>
      <c r="AA894" s="8">
        <f t="shared" si="243"/>
        <v>5</v>
      </c>
      <c r="AB894" s="50">
        <f t="shared" si="244"/>
        <v>3</v>
      </c>
      <c r="AC894" s="267">
        <f t="shared" si="238"/>
        <v>0.94786729857819907</v>
      </c>
      <c r="AD894" s="268">
        <f t="shared" si="239"/>
        <v>0.81037277147487841</v>
      </c>
      <c r="AE894" s="268">
        <f t="shared" si="240"/>
        <v>0.40160642570281119</v>
      </c>
      <c r="AG894" s="41"/>
      <c r="AH894" s="254"/>
    </row>
    <row r="895" spans="1:34" ht="15" customHeight="1" x14ac:dyDescent="0.2">
      <c r="B895" s="26" t="s">
        <v>128</v>
      </c>
      <c r="C895" s="28"/>
      <c r="D895" s="28"/>
      <c r="E895" s="28"/>
      <c r="F895" s="9">
        <v>182</v>
      </c>
      <c r="G895" s="9">
        <v>123</v>
      </c>
      <c r="H895" s="9">
        <v>59</v>
      </c>
      <c r="I895" s="9">
        <v>130</v>
      </c>
      <c r="J895" s="55">
        <v>118</v>
      </c>
      <c r="K895" s="9">
        <v>135</v>
      </c>
      <c r="L895" s="87">
        <f t="shared" si="241"/>
        <v>13.461538461538462</v>
      </c>
      <c r="M895" s="19">
        <f t="shared" si="241"/>
        <v>16.73469387755102</v>
      </c>
      <c r="N895" s="5">
        <f t="shared" si="241"/>
        <v>9.5623987034035665</v>
      </c>
      <c r="O895" s="5">
        <f t="shared" si="241"/>
        <v>15.186915887850466</v>
      </c>
      <c r="P895" s="5">
        <f t="shared" si="241"/>
        <v>15.796519410977242</v>
      </c>
      <c r="Q895" s="5">
        <f t="shared" si="241"/>
        <v>15.995260663507107</v>
      </c>
      <c r="V895" s="26" t="s">
        <v>128</v>
      </c>
      <c r="W895" s="28"/>
      <c r="X895" s="28"/>
      <c r="Y895" s="28"/>
      <c r="Z895" s="9">
        <f t="shared" si="242"/>
        <v>135</v>
      </c>
      <c r="AA895" s="9">
        <f t="shared" si="243"/>
        <v>59</v>
      </c>
      <c r="AB895" s="55">
        <f t="shared" si="244"/>
        <v>118</v>
      </c>
      <c r="AC895" s="269">
        <f t="shared" si="238"/>
        <v>15.995260663507107</v>
      </c>
      <c r="AD895" s="270">
        <f t="shared" si="239"/>
        <v>9.5623987034035665</v>
      </c>
      <c r="AE895" s="270">
        <f t="shared" si="240"/>
        <v>15.796519410977242</v>
      </c>
      <c r="AG895" s="41"/>
    </row>
    <row r="896" spans="1:34" ht="15" customHeight="1" x14ac:dyDescent="0.2">
      <c r="B896" s="30" t="s">
        <v>1</v>
      </c>
      <c r="C896" s="21"/>
      <c r="D896" s="21"/>
      <c r="E896" s="22"/>
      <c r="F896" s="31">
        <f t="shared" ref="F896:Q896" si="245">SUM(F888:F895)</f>
        <v>1352</v>
      </c>
      <c r="G896" s="31">
        <f t="shared" si="245"/>
        <v>735</v>
      </c>
      <c r="H896" s="31">
        <f t="shared" si="245"/>
        <v>617</v>
      </c>
      <c r="I896" s="31">
        <f t="shared" si="245"/>
        <v>856</v>
      </c>
      <c r="J896" s="51">
        <f t="shared" si="245"/>
        <v>747</v>
      </c>
      <c r="K896" s="31">
        <f t="shared" si="245"/>
        <v>844</v>
      </c>
      <c r="L896" s="86">
        <f t="shared" si="245"/>
        <v>100</v>
      </c>
      <c r="M896" s="18">
        <f t="shared" si="245"/>
        <v>100</v>
      </c>
      <c r="N896" s="6">
        <f t="shared" si="245"/>
        <v>100</v>
      </c>
      <c r="O896" s="6">
        <f t="shared" si="245"/>
        <v>99.999999999999986</v>
      </c>
      <c r="P896" s="6">
        <f t="shared" si="245"/>
        <v>99.999999999999986</v>
      </c>
      <c r="Q896" s="6">
        <f t="shared" si="245"/>
        <v>100</v>
      </c>
      <c r="V896" s="30" t="s">
        <v>1</v>
      </c>
      <c r="W896" s="21"/>
      <c r="X896" s="21"/>
      <c r="Y896" s="22"/>
      <c r="Z896" s="31">
        <f t="shared" ref="Z896:AE896" si="246">SUM(Z888:Z895)</f>
        <v>844</v>
      </c>
      <c r="AA896" s="31">
        <f t="shared" si="246"/>
        <v>617</v>
      </c>
      <c r="AB896" s="51">
        <f t="shared" si="246"/>
        <v>747</v>
      </c>
      <c r="AC896" s="86">
        <f t="shared" si="246"/>
        <v>100</v>
      </c>
      <c r="AD896" s="6">
        <f t="shared" si="246"/>
        <v>100</v>
      </c>
      <c r="AE896" s="6">
        <f t="shared" si="246"/>
        <v>99.999999999999986</v>
      </c>
    </row>
    <row r="897" spans="1:33" ht="15" customHeight="1" x14ac:dyDescent="0.2">
      <c r="B897" s="30" t="s">
        <v>635</v>
      </c>
      <c r="C897" s="21"/>
      <c r="D897" s="21"/>
      <c r="E897" s="22"/>
      <c r="F897" s="32">
        <v>2.72991452991453</v>
      </c>
      <c r="G897" s="32">
        <v>3.1584967320261437</v>
      </c>
      <c r="H897" s="32">
        <v>2.2598566308243728</v>
      </c>
      <c r="I897" s="32">
        <v>2.0991735537190084</v>
      </c>
      <c r="J897" s="32">
        <v>2.0222575516693162</v>
      </c>
      <c r="K897" s="32">
        <v>3.0818053596614949</v>
      </c>
      <c r="V897" s="30" t="s">
        <v>635</v>
      </c>
      <c r="W897" s="21"/>
      <c r="X897" s="21"/>
      <c r="Y897" s="22"/>
      <c r="Z897" s="32">
        <f>K897</f>
        <v>3.0818053596614949</v>
      </c>
      <c r="AA897" s="32">
        <f>H897</f>
        <v>2.2598566308243728</v>
      </c>
      <c r="AB897" s="32">
        <f>J897</f>
        <v>2.0222575516693162</v>
      </c>
    </row>
    <row r="898" spans="1:33" ht="15" customHeight="1" x14ac:dyDescent="0.2">
      <c r="B898" s="30" t="s">
        <v>636</v>
      </c>
      <c r="C898" s="21"/>
      <c r="D898" s="21"/>
      <c r="E898" s="22"/>
      <c r="F898" s="32">
        <v>2.72991452991453</v>
      </c>
      <c r="G898" s="32">
        <v>3.1584967320261437</v>
      </c>
      <c r="H898" s="32">
        <v>2.2598566308243728</v>
      </c>
      <c r="I898" s="32">
        <v>2.1740370898716121</v>
      </c>
      <c r="J898" s="32">
        <v>2.1059602649006623</v>
      </c>
      <c r="K898" s="32">
        <v>3.0818053596614949</v>
      </c>
      <c r="V898" s="30" t="s">
        <v>636</v>
      </c>
      <c r="W898" s="21"/>
      <c r="X898" s="21"/>
      <c r="Y898" s="22"/>
      <c r="Z898" s="32">
        <f>K898</f>
        <v>3.0818053596614949</v>
      </c>
      <c r="AA898" s="32">
        <f>H898</f>
        <v>2.2598566308243728</v>
      </c>
      <c r="AB898" s="32">
        <f>J898</f>
        <v>2.1059602649006623</v>
      </c>
    </row>
    <row r="899" spans="1:33" ht="15" customHeight="1" x14ac:dyDescent="0.2">
      <c r="B899" s="30" t="s">
        <v>98</v>
      </c>
      <c r="C899" s="21"/>
      <c r="D899" s="21"/>
      <c r="E899" s="22"/>
      <c r="F899" s="31">
        <v>24</v>
      </c>
      <c r="G899" s="31">
        <v>24</v>
      </c>
      <c r="H899" s="31">
        <v>13</v>
      </c>
      <c r="I899" s="31">
        <v>13</v>
      </c>
      <c r="J899" s="31">
        <v>13</v>
      </c>
      <c r="K899" s="31">
        <v>24</v>
      </c>
      <c r="V899" s="30" t="s">
        <v>98</v>
      </c>
      <c r="W899" s="21"/>
      <c r="X899" s="21"/>
      <c r="Y899" s="22"/>
      <c r="Z899" s="31">
        <f>K899</f>
        <v>24</v>
      </c>
      <c r="AA899" s="31">
        <f>H899</f>
        <v>13</v>
      </c>
      <c r="AB899" s="31">
        <f>J899</f>
        <v>13</v>
      </c>
    </row>
    <row r="901" spans="1:33" ht="15" customHeight="1" x14ac:dyDescent="0.2">
      <c r="A901" s="35" t="s">
        <v>762</v>
      </c>
    </row>
    <row r="902" spans="1:33" ht="15" customHeight="1" x14ac:dyDescent="0.2">
      <c r="A902" s="1" t="s">
        <v>763</v>
      </c>
      <c r="B902" s="15"/>
      <c r="V902" s="15"/>
    </row>
    <row r="903" spans="1:33" ht="13.75" customHeight="1" x14ac:dyDescent="0.2">
      <c r="B903" s="47"/>
      <c r="C903" s="25"/>
      <c r="D903" s="25"/>
      <c r="E903" s="25"/>
      <c r="F903" s="242"/>
      <c r="G903" s="243"/>
      <c r="H903" s="66" t="s">
        <v>2</v>
      </c>
      <c r="I903" s="66"/>
      <c r="J903" s="243"/>
      <c r="K903" s="243"/>
      <c r="L903" s="244"/>
      <c r="M903" s="243"/>
      <c r="N903" s="66" t="s">
        <v>3</v>
      </c>
      <c r="O903" s="66"/>
      <c r="P903" s="243"/>
      <c r="Q903" s="245"/>
      <c r="V903" s="47"/>
      <c r="W903" s="25"/>
      <c r="X903" s="25"/>
      <c r="Y903" s="25"/>
      <c r="Z903" s="60"/>
      <c r="AA903" s="63" t="s">
        <v>2</v>
      </c>
      <c r="AB903" s="66"/>
      <c r="AC903" s="82"/>
      <c r="AD903" s="63" t="s">
        <v>3</v>
      </c>
      <c r="AE903" s="64"/>
    </row>
    <row r="904" spans="1:33" ht="22.75" customHeight="1" x14ac:dyDescent="0.2">
      <c r="B904" s="26"/>
      <c r="E904" s="56"/>
      <c r="F904" s="73" t="s">
        <v>356</v>
      </c>
      <c r="G904" s="73" t="s">
        <v>170</v>
      </c>
      <c r="H904" s="73" t="s">
        <v>171</v>
      </c>
      <c r="I904" s="73" t="s">
        <v>357</v>
      </c>
      <c r="J904" s="78" t="s">
        <v>173</v>
      </c>
      <c r="K904" s="73" t="s">
        <v>500</v>
      </c>
      <c r="L904" s="81" t="s">
        <v>356</v>
      </c>
      <c r="M904" s="73" t="s">
        <v>170</v>
      </c>
      <c r="N904" s="73" t="s">
        <v>171</v>
      </c>
      <c r="O904" s="73" t="s">
        <v>357</v>
      </c>
      <c r="P904" s="73" t="s">
        <v>173</v>
      </c>
      <c r="Q904" s="73" t="s">
        <v>500</v>
      </c>
      <c r="V904" s="26"/>
      <c r="Y904" s="56"/>
      <c r="Z904" s="73" t="s">
        <v>471</v>
      </c>
      <c r="AA904" s="73" t="s">
        <v>171</v>
      </c>
      <c r="AB904" s="78" t="s">
        <v>173</v>
      </c>
      <c r="AC904" s="81" t="s">
        <v>471</v>
      </c>
      <c r="AD904" s="73" t="s">
        <v>171</v>
      </c>
      <c r="AE904" s="73" t="s">
        <v>173</v>
      </c>
    </row>
    <row r="905" spans="1:33" ht="12" customHeight="1" x14ac:dyDescent="0.2">
      <c r="B905" s="27"/>
      <c r="C905" s="28"/>
      <c r="D905" s="28"/>
      <c r="E905" s="57"/>
      <c r="F905" s="29"/>
      <c r="G905" s="29"/>
      <c r="H905" s="29"/>
      <c r="I905" s="29"/>
      <c r="J905" s="49"/>
      <c r="K905" s="29"/>
      <c r="L905" s="83">
        <f t="shared" ref="L905:Q905" si="247">F$896-F$888</f>
        <v>1352</v>
      </c>
      <c r="M905" s="2">
        <f t="shared" si="247"/>
        <v>735</v>
      </c>
      <c r="N905" s="2">
        <f t="shared" si="247"/>
        <v>617</v>
      </c>
      <c r="O905" s="2">
        <f t="shared" si="247"/>
        <v>831</v>
      </c>
      <c r="P905" s="2">
        <f t="shared" si="247"/>
        <v>722</v>
      </c>
      <c r="Q905" s="2">
        <f t="shared" si="247"/>
        <v>844</v>
      </c>
      <c r="V905" s="27"/>
      <c r="W905" s="28"/>
      <c r="X905" s="28"/>
      <c r="Y905" s="57"/>
      <c r="Z905" s="29"/>
      <c r="AA905" s="29"/>
      <c r="AB905" s="49"/>
      <c r="AC905" s="83">
        <f t="shared" ref="AC905:AC910" si="248">Q905</f>
        <v>844</v>
      </c>
      <c r="AD905" s="2">
        <f t="shared" ref="AD905:AD910" si="249">N905</f>
        <v>617</v>
      </c>
      <c r="AE905" s="2">
        <f t="shared" ref="AE905:AE910" si="250">P905</f>
        <v>722</v>
      </c>
    </row>
    <row r="906" spans="1:33" ht="15" customHeight="1" x14ac:dyDescent="0.2">
      <c r="B906" s="26" t="s">
        <v>446</v>
      </c>
      <c r="F906" s="8">
        <v>175</v>
      </c>
      <c r="G906" s="8">
        <v>77</v>
      </c>
      <c r="H906" s="8">
        <v>98</v>
      </c>
      <c r="I906" s="8">
        <v>125</v>
      </c>
      <c r="J906" s="50">
        <v>107</v>
      </c>
      <c r="K906" s="8">
        <v>95</v>
      </c>
      <c r="L906" s="85">
        <f t="shared" ref="L906:Q910" si="251">F906/L$905*100</f>
        <v>12.94378698224852</v>
      </c>
      <c r="M906" s="17">
        <f t="shared" si="251"/>
        <v>10.476190476190476</v>
      </c>
      <c r="N906" s="4">
        <f t="shared" si="251"/>
        <v>15.883306320907616</v>
      </c>
      <c r="O906" s="4">
        <f t="shared" si="251"/>
        <v>15.042117930204574</v>
      </c>
      <c r="P906" s="4">
        <f t="shared" si="251"/>
        <v>14.819944598337949</v>
      </c>
      <c r="Q906" s="4">
        <f t="shared" si="251"/>
        <v>11.255924170616113</v>
      </c>
      <c r="V906" s="26" t="s">
        <v>446</v>
      </c>
      <c r="Z906" s="8">
        <f>K906</f>
        <v>95</v>
      </c>
      <c r="AA906" s="8">
        <f>H906</f>
        <v>98</v>
      </c>
      <c r="AB906" s="50">
        <f>J906</f>
        <v>107</v>
      </c>
      <c r="AC906" s="85">
        <f t="shared" si="248"/>
        <v>11.255924170616113</v>
      </c>
      <c r="AD906" s="4">
        <f t="shared" si="249"/>
        <v>15.883306320907616</v>
      </c>
      <c r="AE906" s="4">
        <f t="shared" si="250"/>
        <v>14.819944598337949</v>
      </c>
      <c r="AG906" s="41"/>
    </row>
    <row r="907" spans="1:33" ht="15" customHeight="1" x14ac:dyDescent="0.2">
      <c r="B907" s="26" t="s">
        <v>447</v>
      </c>
      <c r="F907" s="8">
        <v>291</v>
      </c>
      <c r="G907" s="8">
        <v>128</v>
      </c>
      <c r="H907" s="8">
        <v>163</v>
      </c>
      <c r="I907" s="8">
        <v>202</v>
      </c>
      <c r="J907" s="50">
        <v>168</v>
      </c>
      <c r="K907" s="8">
        <v>162</v>
      </c>
      <c r="L907" s="85">
        <f t="shared" si="251"/>
        <v>21.523668639053252</v>
      </c>
      <c r="M907" s="17">
        <f t="shared" si="251"/>
        <v>17.414965986394556</v>
      </c>
      <c r="N907" s="4">
        <f t="shared" si="251"/>
        <v>26.418152350081037</v>
      </c>
      <c r="O907" s="4">
        <f t="shared" si="251"/>
        <v>24.308062575210592</v>
      </c>
      <c r="P907" s="4">
        <f t="shared" si="251"/>
        <v>23.26869806094183</v>
      </c>
      <c r="Q907" s="4">
        <f t="shared" si="251"/>
        <v>19.194312796208532</v>
      </c>
      <c r="V907" s="26" t="s">
        <v>447</v>
      </c>
      <c r="Z907" s="8">
        <f>K907</f>
        <v>162</v>
      </c>
      <c r="AA907" s="8">
        <f>H907</f>
        <v>163</v>
      </c>
      <c r="AB907" s="50">
        <f>J907</f>
        <v>168</v>
      </c>
      <c r="AC907" s="85">
        <f t="shared" si="248"/>
        <v>19.194312796208532</v>
      </c>
      <c r="AD907" s="4">
        <f t="shared" si="249"/>
        <v>26.418152350081037</v>
      </c>
      <c r="AE907" s="4">
        <f t="shared" si="250"/>
        <v>23.26869806094183</v>
      </c>
      <c r="AG907" s="41"/>
    </row>
    <row r="908" spans="1:33" ht="15" customHeight="1" x14ac:dyDescent="0.2">
      <c r="B908" s="26" t="s">
        <v>448</v>
      </c>
      <c r="F908" s="8">
        <v>442</v>
      </c>
      <c r="G908" s="8">
        <v>266</v>
      </c>
      <c r="H908" s="8">
        <v>176</v>
      </c>
      <c r="I908" s="8">
        <v>205</v>
      </c>
      <c r="J908" s="50">
        <v>178</v>
      </c>
      <c r="K908" s="8">
        <v>293</v>
      </c>
      <c r="L908" s="85">
        <f t="shared" si="251"/>
        <v>32.692307692307693</v>
      </c>
      <c r="M908" s="17">
        <f t="shared" si="251"/>
        <v>36.19047619047619</v>
      </c>
      <c r="N908" s="4">
        <f t="shared" si="251"/>
        <v>28.525121555915721</v>
      </c>
      <c r="O908" s="4">
        <f t="shared" si="251"/>
        <v>24.669073405535499</v>
      </c>
      <c r="P908" s="4">
        <f t="shared" si="251"/>
        <v>24.653739612188367</v>
      </c>
      <c r="Q908" s="4">
        <f t="shared" si="251"/>
        <v>34.715639810426538</v>
      </c>
      <c r="V908" s="26" t="s">
        <v>448</v>
      </c>
      <c r="Z908" s="8">
        <f>K908</f>
        <v>293</v>
      </c>
      <c r="AA908" s="8">
        <f>H908</f>
        <v>176</v>
      </c>
      <c r="AB908" s="50">
        <f>J908</f>
        <v>178</v>
      </c>
      <c r="AC908" s="85">
        <f t="shared" si="248"/>
        <v>34.715639810426538</v>
      </c>
      <c r="AD908" s="4">
        <f t="shared" si="249"/>
        <v>28.525121555915721</v>
      </c>
      <c r="AE908" s="4">
        <f t="shared" si="250"/>
        <v>24.653739612188367</v>
      </c>
      <c r="AG908" s="41"/>
    </row>
    <row r="909" spans="1:33" ht="15" customHeight="1" x14ac:dyDescent="0.2">
      <c r="B909" s="26" t="s">
        <v>449</v>
      </c>
      <c r="F909" s="8">
        <v>266</v>
      </c>
      <c r="G909" s="8">
        <v>129</v>
      </c>
      <c r="H909" s="8">
        <v>137</v>
      </c>
      <c r="I909" s="8">
        <v>173</v>
      </c>
      <c r="J909" s="50">
        <v>150</v>
      </c>
      <c r="K909" s="8">
        <v>152</v>
      </c>
      <c r="L909" s="85">
        <f t="shared" si="251"/>
        <v>19.674556213017752</v>
      </c>
      <c r="M909" s="17">
        <f t="shared" si="251"/>
        <v>17.551020408163264</v>
      </c>
      <c r="N909" s="4">
        <f t="shared" si="251"/>
        <v>22.204213938411669</v>
      </c>
      <c r="O909" s="4">
        <f t="shared" si="251"/>
        <v>20.818291215403129</v>
      </c>
      <c r="P909" s="4">
        <f t="shared" si="251"/>
        <v>20.775623268698059</v>
      </c>
      <c r="Q909" s="4">
        <f t="shared" si="251"/>
        <v>18.009478672985782</v>
      </c>
      <c r="V909" s="26" t="s">
        <v>449</v>
      </c>
      <c r="Z909" s="8">
        <f>K909</f>
        <v>152</v>
      </c>
      <c r="AA909" s="8">
        <f>H909</f>
        <v>137</v>
      </c>
      <c r="AB909" s="50">
        <f>J909</f>
        <v>150</v>
      </c>
      <c r="AC909" s="85">
        <f t="shared" si="248"/>
        <v>18.009478672985782</v>
      </c>
      <c r="AD909" s="4">
        <f t="shared" si="249"/>
        <v>22.204213938411669</v>
      </c>
      <c r="AE909" s="4">
        <f t="shared" si="250"/>
        <v>20.775623268698059</v>
      </c>
      <c r="AG909" s="41"/>
    </row>
    <row r="910" spans="1:33" ht="15" customHeight="1" x14ac:dyDescent="0.2">
      <c r="B910" s="26" t="s">
        <v>0</v>
      </c>
      <c r="C910" s="28"/>
      <c r="D910" s="28"/>
      <c r="E910" s="28"/>
      <c r="F910" s="9">
        <v>178</v>
      </c>
      <c r="G910" s="9">
        <v>135</v>
      </c>
      <c r="H910" s="9">
        <v>43</v>
      </c>
      <c r="I910" s="9">
        <v>126</v>
      </c>
      <c r="J910" s="55">
        <v>119</v>
      </c>
      <c r="K910" s="9">
        <v>142</v>
      </c>
      <c r="L910" s="87">
        <f t="shared" si="251"/>
        <v>13.165680473372781</v>
      </c>
      <c r="M910" s="19">
        <f t="shared" si="251"/>
        <v>18.367346938775512</v>
      </c>
      <c r="N910" s="5">
        <f t="shared" si="251"/>
        <v>6.9692058346839545</v>
      </c>
      <c r="O910" s="5">
        <f t="shared" si="251"/>
        <v>15.162454873646208</v>
      </c>
      <c r="P910" s="5">
        <f t="shared" si="251"/>
        <v>16.481994459833796</v>
      </c>
      <c r="Q910" s="5">
        <f t="shared" si="251"/>
        <v>16.824644549763033</v>
      </c>
      <c r="V910" s="26" t="s">
        <v>0</v>
      </c>
      <c r="W910" s="28"/>
      <c r="X910" s="28"/>
      <c r="Y910" s="28"/>
      <c r="Z910" s="9">
        <f>K910</f>
        <v>142</v>
      </c>
      <c r="AA910" s="9">
        <f>H910</f>
        <v>43</v>
      </c>
      <c r="AB910" s="55">
        <f>J910</f>
        <v>119</v>
      </c>
      <c r="AC910" s="87">
        <f t="shared" si="248"/>
        <v>16.824644549763033</v>
      </c>
      <c r="AD910" s="5">
        <f t="shared" si="249"/>
        <v>6.9692058346839545</v>
      </c>
      <c r="AE910" s="5">
        <f t="shared" si="250"/>
        <v>16.481994459833796</v>
      </c>
      <c r="AG910" s="41"/>
    </row>
    <row r="911" spans="1:33" ht="15" customHeight="1" x14ac:dyDescent="0.2">
      <c r="B911" s="30" t="s">
        <v>1</v>
      </c>
      <c r="C911" s="21"/>
      <c r="D911" s="21"/>
      <c r="E911" s="22"/>
      <c r="F911" s="31">
        <f t="shared" ref="F911:Q911" si="252">SUM(F906:F910)</f>
        <v>1352</v>
      </c>
      <c r="G911" s="31">
        <f t="shared" si="252"/>
        <v>735</v>
      </c>
      <c r="H911" s="31">
        <f t="shared" si="252"/>
        <v>617</v>
      </c>
      <c r="I911" s="31">
        <f t="shared" si="252"/>
        <v>831</v>
      </c>
      <c r="J911" s="51">
        <f t="shared" si="252"/>
        <v>722</v>
      </c>
      <c r="K911" s="31">
        <f t="shared" si="252"/>
        <v>844</v>
      </c>
      <c r="L911" s="86">
        <f t="shared" si="252"/>
        <v>100</v>
      </c>
      <c r="M911" s="18">
        <f t="shared" si="252"/>
        <v>100</v>
      </c>
      <c r="N911" s="6">
        <f t="shared" si="252"/>
        <v>100</v>
      </c>
      <c r="O911" s="6">
        <f t="shared" si="252"/>
        <v>100.00000000000001</v>
      </c>
      <c r="P911" s="6">
        <f t="shared" si="252"/>
        <v>100</v>
      </c>
      <c r="Q911" s="6">
        <f t="shared" si="252"/>
        <v>100</v>
      </c>
      <c r="V911" s="30" t="s">
        <v>1</v>
      </c>
      <c r="W911" s="21"/>
      <c r="X911" s="21"/>
      <c r="Y911" s="22"/>
      <c r="Z911" s="31">
        <f t="shared" ref="Z911:AE911" si="253">SUM(Z906:Z910)</f>
        <v>844</v>
      </c>
      <c r="AA911" s="31">
        <f t="shared" si="253"/>
        <v>617</v>
      </c>
      <c r="AB911" s="51">
        <f t="shared" si="253"/>
        <v>722</v>
      </c>
      <c r="AC911" s="86">
        <f t="shared" si="253"/>
        <v>100</v>
      </c>
      <c r="AD911" s="6">
        <f t="shared" si="253"/>
        <v>100</v>
      </c>
      <c r="AE911" s="6">
        <f t="shared" si="253"/>
        <v>100</v>
      </c>
    </row>
    <row r="913" spans="1:33" ht="15" customHeight="1" x14ac:dyDescent="0.2">
      <c r="A913" s="35" t="s">
        <v>762</v>
      </c>
    </row>
    <row r="914" spans="1:33" ht="15" customHeight="1" x14ac:dyDescent="0.2">
      <c r="A914" s="1" t="s">
        <v>764</v>
      </c>
      <c r="B914" s="15"/>
      <c r="V914" s="15"/>
    </row>
    <row r="915" spans="1:33" ht="13.75" customHeight="1" x14ac:dyDescent="0.2">
      <c r="B915" s="47"/>
      <c r="C915" s="25"/>
      <c r="D915" s="25"/>
      <c r="E915" s="25"/>
      <c r="F915" s="242"/>
      <c r="G915" s="243"/>
      <c r="H915" s="66" t="s">
        <v>2</v>
      </c>
      <c r="I915" s="66"/>
      <c r="J915" s="243"/>
      <c r="K915" s="243"/>
      <c r="L915" s="244"/>
      <c r="M915" s="243"/>
      <c r="N915" s="66" t="s">
        <v>3</v>
      </c>
      <c r="O915" s="66"/>
      <c r="P915" s="243"/>
      <c r="Q915" s="245"/>
      <c r="V915" s="47"/>
      <c r="W915" s="25"/>
      <c r="X915" s="25"/>
      <c r="Y915" s="25"/>
      <c r="Z915" s="60"/>
      <c r="AA915" s="63" t="s">
        <v>2</v>
      </c>
      <c r="AB915" s="66"/>
      <c r="AC915" s="82"/>
      <c r="AD915" s="63" t="s">
        <v>3</v>
      </c>
      <c r="AE915" s="64"/>
    </row>
    <row r="916" spans="1:33" ht="22.75" customHeight="1" x14ac:dyDescent="0.2">
      <c r="B916" s="26"/>
      <c r="E916" s="56"/>
      <c r="F916" s="73" t="s">
        <v>356</v>
      </c>
      <c r="G916" s="73" t="s">
        <v>170</v>
      </c>
      <c r="H916" s="73" t="s">
        <v>171</v>
      </c>
      <c r="I916" s="73" t="s">
        <v>357</v>
      </c>
      <c r="J916" s="78" t="s">
        <v>173</v>
      </c>
      <c r="K916" s="73" t="s">
        <v>500</v>
      </c>
      <c r="L916" s="81" t="s">
        <v>356</v>
      </c>
      <c r="M916" s="73" t="s">
        <v>170</v>
      </c>
      <c r="N916" s="73" t="s">
        <v>171</v>
      </c>
      <c r="O916" s="73" t="s">
        <v>357</v>
      </c>
      <c r="P916" s="73" t="s">
        <v>173</v>
      </c>
      <c r="Q916" s="73" t="s">
        <v>500</v>
      </c>
      <c r="V916" s="26"/>
      <c r="Y916" s="56"/>
      <c r="Z916" s="73" t="s">
        <v>471</v>
      </c>
      <c r="AA916" s="73" t="s">
        <v>171</v>
      </c>
      <c r="AB916" s="78" t="s">
        <v>173</v>
      </c>
      <c r="AC916" s="81" t="s">
        <v>471</v>
      </c>
      <c r="AD916" s="73" t="s">
        <v>171</v>
      </c>
      <c r="AE916" s="73" t="s">
        <v>173</v>
      </c>
    </row>
    <row r="917" spans="1:33" ht="12" customHeight="1" x14ac:dyDescent="0.2">
      <c r="B917" s="27"/>
      <c r="C917" s="28"/>
      <c r="D917" s="28"/>
      <c r="E917" s="57"/>
      <c r="F917" s="29"/>
      <c r="G917" s="29"/>
      <c r="H917" s="29"/>
      <c r="I917" s="29"/>
      <c r="J917" s="49"/>
      <c r="K917" s="29"/>
      <c r="L917" s="83">
        <f t="shared" ref="L917:Q917" si="254">F$896-F$888</f>
        <v>1352</v>
      </c>
      <c r="M917" s="2">
        <f t="shared" si="254"/>
        <v>735</v>
      </c>
      <c r="N917" s="2">
        <f t="shared" si="254"/>
        <v>617</v>
      </c>
      <c r="O917" s="2">
        <f t="shared" si="254"/>
        <v>831</v>
      </c>
      <c r="P917" s="2">
        <f t="shared" si="254"/>
        <v>722</v>
      </c>
      <c r="Q917" s="2">
        <f t="shared" si="254"/>
        <v>844</v>
      </c>
      <c r="V917" s="27"/>
      <c r="W917" s="28"/>
      <c r="X917" s="28"/>
      <c r="Y917" s="57"/>
      <c r="Z917" s="29"/>
      <c r="AA917" s="29"/>
      <c r="AB917" s="49"/>
      <c r="AC917" s="83">
        <f>Q917</f>
        <v>844</v>
      </c>
      <c r="AD917" s="2">
        <f>N917</f>
        <v>617</v>
      </c>
      <c r="AE917" s="2">
        <f>P917</f>
        <v>722</v>
      </c>
    </row>
    <row r="918" spans="1:33" ht="15" customHeight="1" x14ac:dyDescent="0.2">
      <c r="B918" s="26" t="s">
        <v>270</v>
      </c>
      <c r="F918" s="8">
        <v>46</v>
      </c>
      <c r="G918" s="8">
        <v>33</v>
      </c>
      <c r="H918" s="8">
        <v>13</v>
      </c>
      <c r="I918" s="8">
        <v>37</v>
      </c>
      <c r="J918" s="50">
        <v>27</v>
      </c>
      <c r="K918" s="8">
        <v>43</v>
      </c>
      <c r="L918" s="85">
        <f t="shared" ref="L918:Q921" si="255">F918/L$917*100</f>
        <v>3.4023668639053253</v>
      </c>
      <c r="M918" s="17">
        <f t="shared" si="255"/>
        <v>4.4897959183673466</v>
      </c>
      <c r="N918" s="4">
        <f t="shared" si="255"/>
        <v>2.1069692058346838</v>
      </c>
      <c r="O918" s="4">
        <f t="shared" si="255"/>
        <v>4.4524669073405532</v>
      </c>
      <c r="P918" s="4">
        <f t="shared" si="255"/>
        <v>3.7396121883656508</v>
      </c>
      <c r="Q918" s="4">
        <f t="shared" si="255"/>
        <v>5.0947867298578196</v>
      </c>
      <c r="V918" s="26" t="s">
        <v>270</v>
      </c>
      <c r="Z918" s="8">
        <f>K918</f>
        <v>43</v>
      </c>
      <c r="AA918" s="8">
        <f>H918</f>
        <v>13</v>
      </c>
      <c r="AB918" s="50">
        <f>J918</f>
        <v>27</v>
      </c>
      <c r="AC918" s="85">
        <f>Q918</f>
        <v>5.0947867298578196</v>
      </c>
      <c r="AD918" s="4">
        <f>N918</f>
        <v>2.1069692058346838</v>
      </c>
      <c r="AE918" s="4">
        <f>P918</f>
        <v>3.7396121883656508</v>
      </c>
      <c r="AG918" s="41"/>
    </row>
    <row r="919" spans="1:33" ht="15" customHeight="1" x14ac:dyDescent="0.2">
      <c r="B919" s="26" t="s">
        <v>271</v>
      </c>
      <c r="F919" s="8">
        <v>86</v>
      </c>
      <c r="G919" s="8">
        <v>43</v>
      </c>
      <c r="H919" s="8">
        <v>43</v>
      </c>
      <c r="I919" s="8">
        <v>80</v>
      </c>
      <c r="J919" s="50">
        <v>72</v>
      </c>
      <c r="K919" s="8">
        <v>51</v>
      </c>
      <c r="L919" s="85">
        <f t="shared" si="255"/>
        <v>6.3609467455621305</v>
      </c>
      <c r="M919" s="17">
        <f t="shared" si="255"/>
        <v>5.850340136054422</v>
      </c>
      <c r="N919" s="4">
        <f t="shared" si="255"/>
        <v>6.9692058346839545</v>
      </c>
      <c r="O919" s="4">
        <f t="shared" si="255"/>
        <v>9.6269554753309272</v>
      </c>
      <c r="P919" s="4">
        <f t="shared" si="255"/>
        <v>9.97229916897507</v>
      </c>
      <c r="Q919" s="4">
        <f t="shared" si="255"/>
        <v>6.0426540284360186</v>
      </c>
      <c r="V919" s="26" t="s">
        <v>271</v>
      </c>
      <c r="Z919" s="8">
        <f>K919</f>
        <v>51</v>
      </c>
      <c r="AA919" s="8">
        <f>H919</f>
        <v>43</v>
      </c>
      <c r="AB919" s="50">
        <f>J919</f>
        <v>72</v>
      </c>
      <c r="AC919" s="85">
        <f>Q919</f>
        <v>6.0426540284360186</v>
      </c>
      <c r="AD919" s="4">
        <f>N919</f>
        <v>6.9692058346839545</v>
      </c>
      <c r="AE919" s="4">
        <f>P919</f>
        <v>9.97229916897507</v>
      </c>
      <c r="AG919" s="41"/>
    </row>
    <row r="920" spans="1:33" ht="15" customHeight="1" x14ac:dyDescent="0.2">
      <c r="B920" s="26" t="s">
        <v>51</v>
      </c>
      <c r="F920" s="8">
        <v>1024</v>
      </c>
      <c r="G920" s="8">
        <v>531</v>
      </c>
      <c r="H920" s="8">
        <v>493</v>
      </c>
      <c r="I920" s="8">
        <v>597</v>
      </c>
      <c r="J920" s="50">
        <v>514</v>
      </c>
      <c r="K920" s="8">
        <v>614</v>
      </c>
      <c r="L920" s="85">
        <f t="shared" si="255"/>
        <v>75.739644970414204</v>
      </c>
      <c r="M920" s="17">
        <f t="shared" si="255"/>
        <v>72.244897959183675</v>
      </c>
      <c r="N920" s="4">
        <f t="shared" si="255"/>
        <v>79.902755267423004</v>
      </c>
      <c r="O920" s="4">
        <f t="shared" si="255"/>
        <v>71.841155234657037</v>
      </c>
      <c r="P920" s="4">
        <f t="shared" si="255"/>
        <v>71.19113573407202</v>
      </c>
      <c r="Q920" s="4">
        <f t="shared" si="255"/>
        <v>72.748815165876778</v>
      </c>
      <c r="V920" s="26" t="s">
        <v>51</v>
      </c>
      <c r="Z920" s="8">
        <f>K920</f>
        <v>614</v>
      </c>
      <c r="AA920" s="8">
        <f>H920</f>
        <v>493</v>
      </c>
      <c r="AB920" s="50">
        <f>J920</f>
        <v>514</v>
      </c>
      <c r="AC920" s="85">
        <f>Q920</f>
        <v>72.748815165876778</v>
      </c>
      <c r="AD920" s="4">
        <f>N920</f>
        <v>79.902755267423004</v>
      </c>
      <c r="AE920" s="4">
        <f>P920</f>
        <v>71.19113573407202</v>
      </c>
      <c r="AG920" s="41"/>
    </row>
    <row r="921" spans="1:33" ht="15" customHeight="1" x14ac:dyDescent="0.2">
      <c r="B921" s="26" t="s">
        <v>0</v>
      </c>
      <c r="C921" s="28"/>
      <c r="D921" s="28"/>
      <c r="E921" s="28"/>
      <c r="F921" s="9">
        <v>196</v>
      </c>
      <c r="G921" s="9">
        <v>128</v>
      </c>
      <c r="H921" s="9">
        <v>68</v>
      </c>
      <c r="I921" s="9">
        <v>117</v>
      </c>
      <c r="J921" s="55">
        <v>109</v>
      </c>
      <c r="K921" s="9">
        <v>136</v>
      </c>
      <c r="L921" s="87">
        <f t="shared" si="255"/>
        <v>14.497041420118343</v>
      </c>
      <c r="M921" s="19">
        <f t="shared" si="255"/>
        <v>17.414965986394556</v>
      </c>
      <c r="N921" s="5">
        <f t="shared" si="255"/>
        <v>11.021069692058347</v>
      </c>
      <c r="O921" s="5">
        <f t="shared" si="255"/>
        <v>14.079422382671481</v>
      </c>
      <c r="P921" s="5">
        <f t="shared" si="255"/>
        <v>15.096952908587259</v>
      </c>
      <c r="Q921" s="5">
        <f t="shared" si="255"/>
        <v>16.113744075829384</v>
      </c>
      <c r="V921" s="26" t="s">
        <v>0</v>
      </c>
      <c r="W921" s="28"/>
      <c r="X921" s="28"/>
      <c r="Y921" s="28"/>
      <c r="Z921" s="9">
        <f>K921</f>
        <v>136</v>
      </c>
      <c r="AA921" s="9">
        <f>H921</f>
        <v>68</v>
      </c>
      <c r="AB921" s="55">
        <f>J921</f>
        <v>109</v>
      </c>
      <c r="AC921" s="87">
        <f>Q921</f>
        <v>16.113744075829384</v>
      </c>
      <c r="AD921" s="5">
        <f>N921</f>
        <v>11.021069692058347</v>
      </c>
      <c r="AE921" s="5">
        <f>P921</f>
        <v>15.096952908587259</v>
      </c>
      <c r="AG921" s="41"/>
    </row>
    <row r="922" spans="1:33" ht="15" customHeight="1" x14ac:dyDescent="0.2">
      <c r="B922" s="30" t="s">
        <v>1</v>
      </c>
      <c r="C922" s="21"/>
      <c r="D922" s="21"/>
      <c r="E922" s="22"/>
      <c r="F922" s="31">
        <f t="shared" ref="F922:Q922" si="256">SUM(F918:F921)</f>
        <v>1352</v>
      </c>
      <c r="G922" s="31">
        <f t="shared" si="256"/>
        <v>735</v>
      </c>
      <c r="H922" s="31">
        <f t="shared" si="256"/>
        <v>617</v>
      </c>
      <c r="I922" s="31">
        <f t="shared" si="256"/>
        <v>831</v>
      </c>
      <c r="J922" s="51">
        <f t="shared" si="256"/>
        <v>722</v>
      </c>
      <c r="K922" s="31">
        <f t="shared" si="256"/>
        <v>844</v>
      </c>
      <c r="L922" s="86">
        <f t="shared" si="256"/>
        <v>100</v>
      </c>
      <c r="M922" s="18">
        <f t="shared" si="256"/>
        <v>100</v>
      </c>
      <c r="N922" s="6">
        <f t="shared" si="256"/>
        <v>99.999999999999986</v>
      </c>
      <c r="O922" s="6">
        <f t="shared" si="256"/>
        <v>100</v>
      </c>
      <c r="P922" s="6">
        <f t="shared" si="256"/>
        <v>100</v>
      </c>
      <c r="Q922" s="6">
        <f t="shared" si="256"/>
        <v>100</v>
      </c>
      <c r="V922" s="30" t="s">
        <v>1</v>
      </c>
      <c r="W922" s="21"/>
      <c r="X922" s="21"/>
      <c r="Y922" s="22"/>
      <c r="Z922" s="31">
        <f t="shared" ref="Z922:AE922" si="257">SUM(Z918:Z921)</f>
        <v>844</v>
      </c>
      <c r="AA922" s="31">
        <f t="shared" si="257"/>
        <v>617</v>
      </c>
      <c r="AB922" s="51">
        <f t="shared" si="257"/>
        <v>722</v>
      </c>
      <c r="AC922" s="86">
        <f t="shared" si="257"/>
        <v>100</v>
      </c>
      <c r="AD922" s="6">
        <f t="shared" si="257"/>
        <v>99.999999999999986</v>
      </c>
      <c r="AE922" s="6">
        <f t="shared" si="257"/>
        <v>100</v>
      </c>
    </row>
    <row r="924" spans="1:33" ht="15" customHeight="1" x14ac:dyDescent="0.2">
      <c r="A924" s="35" t="s">
        <v>762</v>
      </c>
    </row>
    <row r="925" spans="1:33" ht="15" customHeight="1" x14ac:dyDescent="0.2">
      <c r="A925" s="1" t="s">
        <v>765</v>
      </c>
      <c r="B925" s="15"/>
      <c r="V925" s="15"/>
    </row>
    <row r="926" spans="1:33" ht="13.75" customHeight="1" x14ac:dyDescent="0.2">
      <c r="B926" s="47"/>
      <c r="C926" s="25"/>
      <c r="D926" s="25"/>
      <c r="E926" s="25"/>
      <c r="F926" s="242"/>
      <c r="G926" s="243"/>
      <c r="H926" s="66" t="s">
        <v>2</v>
      </c>
      <c r="I926" s="66"/>
      <c r="J926" s="243"/>
      <c r="K926" s="243"/>
      <c r="L926" s="244"/>
      <c r="M926" s="243"/>
      <c r="N926" s="66" t="s">
        <v>3</v>
      </c>
      <c r="O926" s="66"/>
      <c r="P926" s="243"/>
      <c r="Q926" s="245"/>
      <c r="V926" s="47"/>
      <c r="W926" s="25"/>
      <c r="X926" s="25"/>
      <c r="Y926" s="25"/>
      <c r="Z926" s="60"/>
      <c r="AA926" s="63" t="s">
        <v>2</v>
      </c>
      <c r="AB926" s="66"/>
      <c r="AC926" s="82"/>
      <c r="AD926" s="63" t="s">
        <v>3</v>
      </c>
      <c r="AE926" s="64"/>
    </row>
    <row r="927" spans="1:33" ht="22.75" customHeight="1" x14ac:dyDescent="0.2">
      <c r="B927" s="26"/>
      <c r="E927" s="56"/>
      <c r="F927" s="73" t="s">
        <v>356</v>
      </c>
      <c r="G927" s="73" t="s">
        <v>170</v>
      </c>
      <c r="H927" s="73" t="s">
        <v>171</v>
      </c>
      <c r="I927" s="73" t="s">
        <v>357</v>
      </c>
      <c r="J927" s="78" t="s">
        <v>173</v>
      </c>
      <c r="K927" s="73" t="s">
        <v>500</v>
      </c>
      <c r="L927" s="81" t="s">
        <v>356</v>
      </c>
      <c r="M927" s="73" t="s">
        <v>170</v>
      </c>
      <c r="N927" s="73" t="s">
        <v>171</v>
      </c>
      <c r="O927" s="73" t="s">
        <v>357</v>
      </c>
      <c r="P927" s="73" t="s">
        <v>173</v>
      </c>
      <c r="Q927" s="73" t="s">
        <v>500</v>
      </c>
      <c r="V927" s="26"/>
      <c r="Y927" s="56"/>
      <c r="Z927" s="73" t="s">
        <v>471</v>
      </c>
      <c r="AA927" s="73" t="s">
        <v>171</v>
      </c>
      <c r="AB927" s="78" t="s">
        <v>173</v>
      </c>
      <c r="AC927" s="81" t="s">
        <v>471</v>
      </c>
      <c r="AD927" s="73" t="s">
        <v>171</v>
      </c>
      <c r="AE927" s="73" t="s">
        <v>173</v>
      </c>
    </row>
    <row r="928" spans="1:33" ht="12" customHeight="1" x14ac:dyDescent="0.2">
      <c r="B928" s="27"/>
      <c r="C928" s="28"/>
      <c r="D928" s="28"/>
      <c r="E928" s="57"/>
      <c r="F928" s="29"/>
      <c r="G928" s="29"/>
      <c r="H928" s="29"/>
      <c r="I928" s="29"/>
      <c r="J928" s="49"/>
      <c r="K928" s="29"/>
      <c r="L928" s="83">
        <f t="shared" ref="L928:Q928" si="258">F$896-F$888</f>
        <v>1352</v>
      </c>
      <c r="M928" s="2">
        <f t="shared" si="258"/>
        <v>735</v>
      </c>
      <c r="N928" s="2">
        <f t="shared" si="258"/>
        <v>617</v>
      </c>
      <c r="O928" s="2">
        <f t="shared" si="258"/>
        <v>831</v>
      </c>
      <c r="P928" s="2">
        <f t="shared" si="258"/>
        <v>722</v>
      </c>
      <c r="Q928" s="2">
        <f t="shared" si="258"/>
        <v>844</v>
      </c>
      <c r="V928" s="27"/>
      <c r="W928" s="28"/>
      <c r="X928" s="28"/>
      <c r="Y928" s="57"/>
      <c r="Z928" s="29"/>
      <c r="AA928" s="29"/>
      <c r="AB928" s="49"/>
      <c r="AC928" s="83">
        <f>Q928</f>
        <v>844</v>
      </c>
      <c r="AD928" s="2">
        <f>N928</f>
        <v>617</v>
      </c>
      <c r="AE928" s="2">
        <f>P928</f>
        <v>722</v>
      </c>
    </row>
    <row r="929" spans="1:33" ht="15" customHeight="1" x14ac:dyDescent="0.2">
      <c r="B929" s="26" t="s">
        <v>322</v>
      </c>
      <c r="F929" s="8">
        <v>184</v>
      </c>
      <c r="G929" s="8">
        <v>101</v>
      </c>
      <c r="H929" s="8">
        <v>83</v>
      </c>
      <c r="I929" s="8">
        <v>176</v>
      </c>
      <c r="J929" s="50">
        <v>150</v>
      </c>
      <c r="K929" s="8">
        <v>127</v>
      </c>
      <c r="L929" s="85">
        <f t="shared" ref="L929:Q931" si="259">F929/L$928*100</f>
        <v>13.609467455621301</v>
      </c>
      <c r="M929" s="17">
        <f t="shared" si="259"/>
        <v>13.741496598639454</v>
      </c>
      <c r="N929" s="4">
        <f t="shared" si="259"/>
        <v>13.452188006482983</v>
      </c>
      <c r="O929" s="4">
        <f t="shared" si="259"/>
        <v>21.179302045728036</v>
      </c>
      <c r="P929" s="4">
        <f t="shared" si="259"/>
        <v>20.775623268698059</v>
      </c>
      <c r="Q929" s="4">
        <f t="shared" si="259"/>
        <v>15.04739336492891</v>
      </c>
      <c r="V929" s="26" t="s">
        <v>322</v>
      </c>
      <c r="Z929" s="8">
        <f>K929</f>
        <v>127</v>
      </c>
      <c r="AA929" s="8">
        <f>H929</f>
        <v>83</v>
      </c>
      <c r="AB929" s="50">
        <f>J929</f>
        <v>150</v>
      </c>
      <c r="AC929" s="85">
        <f>Q929</f>
        <v>15.04739336492891</v>
      </c>
      <c r="AD929" s="4">
        <f>N929</f>
        <v>13.452188006482983</v>
      </c>
      <c r="AE929" s="4">
        <f>P929</f>
        <v>20.775623268698059</v>
      </c>
      <c r="AG929" s="41"/>
    </row>
    <row r="930" spans="1:33" ht="15" customHeight="1" x14ac:dyDescent="0.2">
      <c r="B930" s="26" t="s">
        <v>323</v>
      </c>
      <c r="F930" s="8">
        <v>870</v>
      </c>
      <c r="G930" s="8">
        <v>399</v>
      </c>
      <c r="H930" s="8">
        <v>471</v>
      </c>
      <c r="I930" s="8">
        <v>549</v>
      </c>
      <c r="J930" s="50">
        <v>476</v>
      </c>
      <c r="K930" s="8">
        <v>472</v>
      </c>
      <c r="L930" s="85">
        <f t="shared" si="259"/>
        <v>64.349112426035504</v>
      </c>
      <c r="M930" s="17">
        <f t="shared" si="259"/>
        <v>54.285714285714285</v>
      </c>
      <c r="N930" s="4">
        <f t="shared" si="259"/>
        <v>76.337115072933543</v>
      </c>
      <c r="O930" s="4">
        <f t="shared" si="259"/>
        <v>66.064981949458485</v>
      </c>
      <c r="P930" s="4">
        <f t="shared" si="259"/>
        <v>65.927977839335185</v>
      </c>
      <c r="Q930" s="4">
        <f t="shared" si="259"/>
        <v>55.924170616113742</v>
      </c>
      <c r="V930" s="26" t="s">
        <v>323</v>
      </c>
      <c r="Z930" s="8">
        <f>K930</f>
        <v>472</v>
      </c>
      <c r="AA930" s="8">
        <f>H930</f>
        <v>471</v>
      </c>
      <c r="AB930" s="50">
        <f>J930</f>
        <v>476</v>
      </c>
      <c r="AC930" s="85">
        <f>Q930</f>
        <v>55.924170616113742</v>
      </c>
      <c r="AD930" s="4">
        <f>N930</f>
        <v>76.337115072933543</v>
      </c>
      <c r="AE930" s="4">
        <f>P930</f>
        <v>65.927977839335185</v>
      </c>
      <c r="AG930" s="41"/>
    </row>
    <row r="931" spans="1:33" ht="15" customHeight="1" x14ac:dyDescent="0.2">
      <c r="B931" s="26" t="s">
        <v>0</v>
      </c>
      <c r="C931" s="28"/>
      <c r="D931" s="28"/>
      <c r="E931" s="28"/>
      <c r="F931" s="9">
        <v>298</v>
      </c>
      <c r="G931" s="9">
        <v>235</v>
      </c>
      <c r="H931" s="9">
        <v>63</v>
      </c>
      <c r="I931" s="9">
        <v>106</v>
      </c>
      <c r="J931" s="55">
        <v>96</v>
      </c>
      <c r="K931" s="9">
        <v>245</v>
      </c>
      <c r="L931" s="87">
        <f t="shared" si="259"/>
        <v>22.041420118343193</v>
      </c>
      <c r="M931" s="19">
        <f t="shared" si="259"/>
        <v>31.972789115646261</v>
      </c>
      <c r="N931" s="5">
        <f t="shared" si="259"/>
        <v>10.210696920583469</v>
      </c>
      <c r="O931" s="5">
        <f t="shared" si="259"/>
        <v>12.755716004813477</v>
      </c>
      <c r="P931" s="5">
        <f t="shared" si="259"/>
        <v>13.29639889196676</v>
      </c>
      <c r="Q931" s="5">
        <f t="shared" si="259"/>
        <v>29.02843601895735</v>
      </c>
      <c r="V931" s="26" t="s">
        <v>0</v>
      </c>
      <c r="W931" s="28"/>
      <c r="X931" s="28"/>
      <c r="Y931" s="28"/>
      <c r="Z931" s="9">
        <f>K931</f>
        <v>245</v>
      </c>
      <c r="AA931" s="9">
        <f>H931</f>
        <v>63</v>
      </c>
      <c r="AB931" s="55">
        <f>J931</f>
        <v>96</v>
      </c>
      <c r="AC931" s="87">
        <f>Q931</f>
        <v>29.02843601895735</v>
      </c>
      <c r="AD931" s="5">
        <f>N931</f>
        <v>10.210696920583469</v>
      </c>
      <c r="AE931" s="5">
        <f>P931</f>
        <v>13.29639889196676</v>
      </c>
      <c r="AG931" s="41"/>
    </row>
    <row r="932" spans="1:33" ht="15" customHeight="1" x14ac:dyDescent="0.2">
      <c r="B932" s="30" t="s">
        <v>1</v>
      </c>
      <c r="C932" s="21"/>
      <c r="D932" s="21"/>
      <c r="E932" s="22"/>
      <c r="F932" s="31">
        <f t="shared" ref="F932:Q932" si="260">SUM(F929:F931)</f>
        <v>1352</v>
      </c>
      <c r="G932" s="31">
        <f t="shared" si="260"/>
        <v>735</v>
      </c>
      <c r="H932" s="31">
        <f t="shared" si="260"/>
        <v>617</v>
      </c>
      <c r="I932" s="31">
        <f t="shared" si="260"/>
        <v>831</v>
      </c>
      <c r="J932" s="51">
        <f t="shared" si="260"/>
        <v>722</v>
      </c>
      <c r="K932" s="31">
        <f t="shared" si="260"/>
        <v>844</v>
      </c>
      <c r="L932" s="86">
        <f t="shared" si="260"/>
        <v>100</v>
      </c>
      <c r="M932" s="18">
        <f t="shared" si="260"/>
        <v>100</v>
      </c>
      <c r="N932" s="6">
        <f t="shared" si="260"/>
        <v>100</v>
      </c>
      <c r="O932" s="6">
        <f t="shared" si="260"/>
        <v>100</v>
      </c>
      <c r="P932" s="6">
        <f t="shared" si="260"/>
        <v>100</v>
      </c>
      <c r="Q932" s="6">
        <f t="shared" si="260"/>
        <v>100</v>
      </c>
      <c r="V932" s="30" t="s">
        <v>1</v>
      </c>
      <c r="W932" s="21"/>
      <c r="X932" s="21"/>
      <c r="Y932" s="22"/>
      <c r="Z932" s="31">
        <f t="shared" ref="Z932:AE932" si="261">SUM(Z929:Z931)</f>
        <v>844</v>
      </c>
      <c r="AA932" s="31">
        <f t="shared" si="261"/>
        <v>617</v>
      </c>
      <c r="AB932" s="51">
        <f t="shared" si="261"/>
        <v>722</v>
      </c>
      <c r="AC932" s="86">
        <f t="shared" si="261"/>
        <v>100</v>
      </c>
      <c r="AD932" s="6">
        <f t="shared" si="261"/>
        <v>100</v>
      </c>
      <c r="AE932" s="6">
        <f t="shared" si="261"/>
        <v>100</v>
      </c>
    </row>
    <row r="934" spans="1:33" ht="15" customHeight="1" x14ac:dyDescent="0.2">
      <c r="A934" s="1" t="s">
        <v>766</v>
      </c>
      <c r="B934" s="15"/>
      <c r="V934" s="15"/>
    </row>
    <row r="935" spans="1:33" ht="13.75" customHeight="1" x14ac:dyDescent="0.2">
      <c r="B935" s="47"/>
      <c r="C935" s="25"/>
      <c r="D935" s="25"/>
      <c r="E935" s="25"/>
      <c r="F935" s="242"/>
      <c r="G935" s="243"/>
      <c r="H935" s="66" t="s">
        <v>2</v>
      </c>
      <c r="I935" s="66"/>
      <c r="J935" s="243"/>
      <c r="K935" s="243"/>
      <c r="L935" s="244"/>
      <c r="M935" s="243"/>
      <c r="N935" s="66" t="s">
        <v>3</v>
      </c>
      <c r="O935" s="66"/>
      <c r="P935" s="243"/>
      <c r="Q935" s="245"/>
      <c r="V935" s="47"/>
      <c r="W935" s="25"/>
      <c r="X935" s="25"/>
      <c r="Y935" s="25"/>
      <c r="Z935" s="60"/>
      <c r="AA935" s="63" t="s">
        <v>2</v>
      </c>
      <c r="AB935" s="66"/>
      <c r="AC935" s="82"/>
      <c r="AD935" s="63" t="s">
        <v>3</v>
      </c>
      <c r="AE935" s="64"/>
    </row>
    <row r="936" spans="1:33" ht="22.75" customHeight="1" x14ac:dyDescent="0.2">
      <c r="B936" s="26"/>
      <c r="E936" s="56"/>
      <c r="F936" s="73" t="s">
        <v>356</v>
      </c>
      <c r="G936" s="73" t="s">
        <v>170</v>
      </c>
      <c r="H936" s="73" t="s">
        <v>171</v>
      </c>
      <c r="I936" s="73" t="s">
        <v>357</v>
      </c>
      <c r="J936" s="78" t="s">
        <v>173</v>
      </c>
      <c r="K936" s="73" t="s">
        <v>500</v>
      </c>
      <c r="L936" s="81" t="s">
        <v>356</v>
      </c>
      <c r="M936" s="73" t="s">
        <v>170</v>
      </c>
      <c r="N936" s="73" t="s">
        <v>171</v>
      </c>
      <c r="O936" s="73" t="s">
        <v>357</v>
      </c>
      <c r="P936" s="73" t="s">
        <v>173</v>
      </c>
      <c r="Q936" s="73" t="s">
        <v>500</v>
      </c>
      <c r="V936" s="26"/>
      <c r="Y936" s="56"/>
      <c r="Z936" s="73" t="s">
        <v>471</v>
      </c>
      <c r="AA936" s="73" t="s">
        <v>171</v>
      </c>
      <c r="AB936" s="78" t="s">
        <v>173</v>
      </c>
      <c r="AC936" s="81" t="s">
        <v>471</v>
      </c>
      <c r="AD936" s="73" t="s">
        <v>171</v>
      </c>
      <c r="AE936" s="73" t="s">
        <v>173</v>
      </c>
    </row>
    <row r="937" spans="1:33" ht="12" customHeight="1" x14ac:dyDescent="0.2">
      <c r="B937" s="27"/>
      <c r="C937" s="28"/>
      <c r="D937" s="28"/>
      <c r="E937" s="57"/>
      <c r="F937" s="29"/>
      <c r="G937" s="29"/>
      <c r="H937" s="29"/>
      <c r="I937" s="29"/>
      <c r="J937" s="49"/>
      <c r="K937" s="29"/>
      <c r="L937" s="83">
        <f>$F$896</f>
        <v>1352</v>
      </c>
      <c r="M937" s="2">
        <f>$G$896</f>
        <v>735</v>
      </c>
      <c r="N937" s="2">
        <f>$H$896</f>
        <v>617</v>
      </c>
      <c r="O937" s="2">
        <f>$I$896</f>
        <v>856</v>
      </c>
      <c r="P937" s="2">
        <f>$J$896</f>
        <v>747</v>
      </c>
      <c r="Q937" s="2">
        <f>$K$896</f>
        <v>844</v>
      </c>
      <c r="V937" s="27"/>
      <c r="W937" s="28"/>
      <c r="X937" s="28"/>
      <c r="Y937" s="57"/>
      <c r="Z937" s="29"/>
      <c r="AA937" s="29"/>
      <c r="AB937" s="49"/>
      <c r="AC937" s="83">
        <f t="shared" ref="AC937:AC945" si="262">Q937</f>
        <v>844</v>
      </c>
      <c r="AD937" s="2">
        <f t="shared" ref="AD937:AD945" si="263">N937</f>
        <v>617</v>
      </c>
      <c r="AE937" s="2">
        <f t="shared" ref="AE937:AE945" si="264">P937</f>
        <v>747</v>
      </c>
    </row>
    <row r="938" spans="1:33" ht="15" customHeight="1" x14ac:dyDescent="0.2">
      <c r="B938" s="26" t="s">
        <v>292</v>
      </c>
      <c r="F938" s="8">
        <v>421</v>
      </c>
      <c r="G938" s="8">
        <v>214</v>
      </c>
      <c r="H938" s="8">
        <v>207</v>
      </c>
      <c r="I938" s="8">
        <v>226</v>
      </c>
      <c r="J938" s="50">
        <v>194</v>
      </c>
      <c r="K938" s="8">
        <v>246</v>
      </c>
      <c r="L938" s="85">
        <f t="shared" ref="L938:Q945" si="265">F938/L$937*100</f>
        <v>31.139053254437872</v>
      </c>
      <c r="M938" s="17">
        <f t="shared" si="265"/>
        <v>29.115646258503403</v>
      </c>
      <c r="N938" s="4">
        <f t="shared" si="265"/>
        <v>33.549432739059966</v>
      </c>
      <c r="O938" s="4">
        <f t="shared" si="265"/>
        <v>26.401869158878505</v>
      </c>
      <c r="P938" s="4">
        <f t="shared" si="265"/>
        <v>25.970548862115127</v>
      </c>
      <c r="Q938" s="4">
        <f t="shared" si="265"/>
        <v>29.14691943127962</v>
      </c>
      <c r="V938" s="26" t="s">
        <v>292</v>
      </c>
      <c r="Z938" s="8">
        <f t="shared" ref="Z938:Z945" si="266">K938</f>
        <v>246</v>
      </c>
      <c r="AA938" s="8">
        <f t="shared" ref="AA938:AA945" si="267">H938</f>
        <v>207</v>
      </c>
      <c r="AB938" s="50">
        <f t="shared" ref="AB938:AB945" si="268">J938</f>
        <v>194</v>
      </c>
      <c r="AC938" s="85">
        <f t="shared" si="262"/>
        <v>29.14691943127962</v>
      </c>
      <c r="AD938" s="4">
        <f t="shared" si="263"/>
        <v>33.549432739059966</v>
      </c>
      <c r="AE938" s="4">
        <f t="shared" si="264"/>
        <v>25.970548862115127</v>
      </c>
      <c r="AG938" s="41"/>
    </row>
    <row r="939" spans="1:33" ht="15" customHeight="1" x14ac:dyDescent="0.2">
      <c r="B939" s="26" t="s">
        <v>53</v>
      </c>
      <c r="F939" s="8">
        <v>264</v>
      </c>
      <c r="G939" s="8">
        <v>135</v>
      </c>
      <c r="H939" s="8">
        <v>129</v>
      </c>
      <c r="I939" s="8">
        <v>147</v>
      </c>
      <c r="J939" s="50">
        <v>124</v>
      </c>
      <c r="K939" s="8">
        <v>158</v>
      </c>
      <c r="L939" s="85">
        <f t="shared" si="265"/>
        <v>19.526627218934912</v>
      </c>
      <c r="M939" s="17">
        <f t="shared" si="265"/>
        <v>18.367346938775512</v>
      </c>
      <c r="N939" s="4">
        <f t="shared" si="265"/>
        <v>20.907617504051863</v>
      </c>
      <c r="O939" s="4">
        <f t="shared" si="265"/>
        <v>17.172897196261683</v>
      </c>
      <c r="P939" s="4">
        <f t="shared" si="265"/>
        <v>16.599732262382865</v>
      </c>
      <c r="Q939" s="4">
        <f t="shared" si="265"/>
        <v>18.720379146919431</v>
      </c>
      <c r="V939" s="26" t="s">
        <v>53</v>
      </c>
      <c r="Z939" s="8">
        <f t="shared" si="266"/>
        <v>158</v>
      </c>
      <c r="AA939" s="8">
        <f t="shared" si="267"/>
        <v>129</v>
      </c>
      <c r="AB939" s="50">
        <f t="shared" si="268"/>
        <v>124</v>
      </c>
      <c r="AC939" s="85">
        <f t="shared" si="262"/>
        <v>18.720379146919431</v>
      </c>
      <c r="AD939" s="4">
        <f t="shared" si="263"/>
        <v>20.907617504051863</v>
      </c>
      <c r="AE939" s="4">
        <f t="shared" si="264"/>
        <v>16.599732262382865</v>
      </c>
      <c r="AG939" s="41"/>
    </row>
    <row r="940" spans="1:33" ht="15" customHeight="1" x14ac:dyDescent="0.2">
      <c r="B940" s="26" t="s">
        <v>54</v>
      </c>
      <c r="F940" s="8">
        <v>184</v>
      </c>
      <c r="G940" s="8">
        <v>108</v>
      </c>
      <c r="H940" s="8">
        <v>76</v>
      </c>
      <c r="I940" s="8">
        <v>111</v>
      </c>
      <c r="J940" s="50">
        <v>96</v>
      </c>
      <c r="K940" s="8">
        <v>123</v>
      </c>
      <c r="L940" s="85">
        <f t="shared" si="265"/>
        <v>13.609467455621301</v>
      </c>
      <c r="M940" s="17">
        <f t="shared" si="265"/>
        <v>14.69387755102041</v>
      </c>
      <c r="N940" s="4">
        <f t="shared" si="265"/>
        <v>12.317666126418152</v>
      </c>
      <c r="O940" s="4">
        <f t="shared" si="265"/>
        <v>12.967289719626168</v>
      </c>
      <c r="P940" s="4">
        <f t="shared" si="265"/>
        <v>12.851405622489958</v>
      </c>
      <c r="Q940" s="4">
        <f t="shared" si="265"/>
        <v>14.57345971563981</v>
      </c>
      <c r="V940" s="26" t="s">
        <v>54</v>
      </c>
      <c r="Z940" s="8">
        <f t="shared" si="266"/>
        <v>123</v>
      </c>
      <c r="AA940" s="8">
        <f t="shared" si="267"/>
        <v>76</v>
      </c>
      <c r="AB940" s="50">
        <f t="shared" si="268"/>
        <v>96</v>
      </c>
      <c r="AC940" s="85">
        <f t="shared" si="262"/>
        <v>14.57345971563981</v>
      </c>
      <c r="AD940" s="4">
        <f t="shared" si="263"/>
        <v>12.317666126418152</v>
      </c>
      <c r="AE940" s="4">
        <f t="shared" si="264"/>
        <v>12.851405622489958</v>
      </c>
      <c r="AG940" s="41"/>
    </row>
    <row r="941" spans="1:33" ht="15" customHeight="1" x14ac:dyDescent="0.2">
      <c r="B941" s="26" t="s">
        <v>99</v>
      </c>
      <c r="F941" s="8">
        <v>125</v>
      </c>
      <c r="G941" s="8">
        <v>65</v>
      </c>
      <c r="H941" s="8">
        <v>60</v>
      </c>
      <c r="I941" s="8">
        <v>75</v>
      </c>
      <c r="J941" s="50">
        <v>69</v>
      </c>
      <c r="K941" s="8">
        <v>71</v>
      </c>
      <c r="L941" s="85">
        <f t="shared" si="265"/>
        <v>9.2455621301775146</v>
      </c>
      <c r="M941" s="17">
        <f t="shared" si="265"/>
        <v>8.8435374149659864</v>
      </c>
      <c r="N941" s="4">
        <f t="shared" si="265"/>
        <v>9.7244732576985413</v>
      </c>
      <c r="O941" s="4">
        <f t="shared" si="265"/>
        <v>8.7616822429906538</v>
      </c>
      <c r="P941" s="4">
        <f t="shared" si="265"/>
        <v>9.236947791164658</v>
      </c>
      <c r="Q941" s="4">
        <f t="shared" si="265"/>
        <v>8.4123222748815163</v>
      </c>
      <c r="V941" s="26" t="s">
        <v>99</v>
      </c>
      <c r="Z941" s="8">
        <f t="shared" si="266"/>
        <v>71</v>
      </c>
      <c r="AA941" s="8">
        <f t="shared" si="267"/>
        <v>60</v>
      </c>
      <c r="AB941" s="50">
        <f t="shared" si="268"/>
        <v>69</v>
      </c>
      <c r="AC941" s="85">
        <f t="shared" si="262"/>
        <v>8.4123222748815163</v>
      </c>
      <c r="AD941" s="4">
        <f t="shared" si="263"/>
        <v>9.7244732576985413</v>
      </c>
      <c r="AE941" s="4">
        <f t="shared" si="264"/>
        <v>9.236947791164658</v>
      </c>
      <c r="AG941" s="41"/>
    </row>
    <row r="942" spans="1:33" ht="15" customHeight="1" x14ac:dyDescent="0.2">
      <c r="B942" s="26" t="s">
        <v>100</v>
      </c>
      <c r="F942" s="8">
        <v>47</v>
      </c>
      <c r="G942" s="8">
        <v>20</v>
      </c>
      <c r="H942" s="8">
        <v>27</v>
      </c>
      <c r="I942" s="8">
        <v>53</v>
      </c>
      <c r="J942" s="50">
        <v>47</v>
      </c>
      <c r="K942" s="8">
        <v>26</v>
      </c>
      <c r="L942" s="85">
        <f t="shared" si="265"/>
        <v>3.4763313609467454</v>
      </c>
      <c r="M942" s="17">
        <f t="shared" si="265"/>
        <v>2.7210884353741496</v>
      </c>
      <c r="N942" s="4">
        <f t="shared" si="265"/>
        <v>4.3760129659643443</v>
      </c>
      <c r="O942" s="4">
        <f t="shared" si="265"/>
        <v>6.1915887850467293</v>
      </c>
      <c r="P942" s="4">
        <f t="shared" si="265"/>
        <v>6.2918340026773762</v>
      </c>
      <c r="Q942" s="4">
        <f t="shared" si="265"/>
        <v>3.080568720379147</v>
      </c>
      <c r="V942" s="26" t="s">
        <v>100</v>
      </c>
      <c r="Z942" s="8">
        <f t="shared" si="266"/>
        <v>26</v>
      </c>
      <c r="AA942" s="8">
        <f t="shared" si="267"/>
        <v>27</v>
      </c>
      <c r="AB942" s="50">
        <f t="shared" si="268"/>
        <v>47</v>
      </c>
      <c r="AC942" s="85">
        <f t="shared" si="262"/>
        <v>3.080568720379147</v>
      </c>
      <c r="AD942" s="4">
        <f t="shared" si="263"/>
        <v>4.3760129659643443</v>
      </c>
      <c r="AE942" s="4">
        <f t="shared" si="264"/>
        <v>6.2918340026773762</v>
      </c>
      <c r="AG942" s="41"/>
    </row>
    <row r="943" spans="1:33" ht="15" customHeight="1" x14ac:dyDescent="0.2">
      <c r="B943" s="26" t="s">
        <v>445</v>
      </c>
      <c r="F943" s="8">
        <v>60</v>
      </c>
      <c r="G943" s="8">
        <v>32</v>
      </c>
      <c r="H943" s="8">
        <v>28</v>
      </c>
      <c r="I943" s="8">
        <v>86</v>
      </c>
      <c r="J943" s="50">
        <v>75</v>
      </c>
      <c r="K943" s="8">
        <v>43</v>
      </c>
      <c r="L943" s="85">
        <f t="shared" si="265"/>
        <v>4.4378698224852071</v>
      </c>
      <c r="M943" s="17">
        <f t="shared" si="265"/>
        <v>4.353741496598639</v>
      </c>
      <c r="N943" s="4">
        <f t="shared" si="265"/>
        <v>4.5380875202593192</v>
      </c>
      <c r="O943" s="4">
        <f t="shared" si="265"/>
        <v>10.046728971962617</v>
      </c>
      <c r="P943" s="4">
        <f t="shared" si="265"/>
        <v>10.040160642570282</v>
      </c>
      <c r="Q943" s="4">
        <f t="shared" si="265"/>
        <v>5.0947867298578196</v>
      </c>
      <c r="V943" s="26" t="s">
        <v>445</v>
      </c>
      <c r="Z943" s="8">
        <f t="shared" si="266"/>
        <v>43</v>
      </c>
      <c r="AA943" s="8">
        <f t="shared" si="267"/>
        <v>28</v>
      </c>
      <c r="AB943" s="50">
        <f t="shared" si="268"/>
        <v>75</v>
      </c>
      <c r="AC943" s="85">
        <f t="shared" si="262"/>
        <v>5.0947867298578196</v>
      </c>
      <c r="AD943" s="4">
        <f t="shared" si="263"/>
        <v>4.5380875202593192</v>
      </c>
      <c r="AE943" s="4">
        <f t="shared" si="264"/>
        <v>10.040160642570282</v>
      </c>
      <c r="AG943" s="41"/>
    </row>
    <row r="944" spans="1:33" ht="15" customHeight="1" x14ac:dyDescent="0.2">
      <c r="B944" s="26" t="s">
        <v>102</v>
      </c>
      <c r="F944" s="8">
        <v>13</v>
      </c>
      <c r="G944" s="8">
        <v>6</v>
      </c>
      <c r="H944" s="8">
        <v>7</v>
      </c>
      <c r="I944" s="8">
        <v>11</v>
      </c>
      <c r="J944" s="50">
        <v>9</v>
      </c>
      <c r="K944" s="8">
        <v>8</v>
      </c>
      <c r="L944" s="85">
        <f t="shared" si="265"/>
        <v>0.96153846153846156</v>
      </c>
      <c r="M944" s="17">
        <f t="shared" si="265"/>
        <v>0.81632653061224492</v>
      </c>
      <c r="N944" s="4">
        <f t="shared" si="265"/>
        <v>1.1345218800648298</v>
      </c>
      <c r="O944" s="4">
        <f t="shared" si="265"/>
        <v>1.2850467289719625</v>
      </c>
      <c r="P944" s="4">
        <f t="shared" si="265"/>
        <v>1.2048192771084338</v>
      </c>
      <c r="Q944" s="4">
        <f t="shared" si="265"/>
        <v>0.94786729857819907</v>
      </c>
      <c r="V944" s="26" t="s">
        <v>102</v>
      </c>
      <c r="Z944" s="8">
        <f t="shared" si="266"/>
        <v>8</v>
      </c>
      <c r="AA944" s="8">
        <f t="shared" si="267"/>
        <v>7</v>
      </c>
      <c r="AB944" s="50">
        <f t="shared" si="268"/>
        <v>9</v>
      </c>
      <c r="AC944" s="85">
        <f t="shared" si="262"/>
        <v>0.94786729857819907</v>
      </c>
      <c r="AD944" s="4">
        <f t="shared" si="263"/>
        <v>1.1345218800648298</v>
      </c>
      <c r="AE944" s="4">
        <f t="shared" si="264"/>
        <v>1.2048192771084338</v>
      </c>
      <c r="AG944" s="41"/>
    </row>
    <row r="945" spans="1:34" ht="15" customHeight="1" x14ac:dyDescent="0.2">
      <c r="B945" s="26" t="s">
        <v>0</v>
      </c>
      <c r="C945" s="28"/>
      <c r="D945" s="28"/>
      <c r="E945" s="28"/>
      <c r="F945" s="9">
        <v>238</v>
      </c>
      <c r="G945" s="9">
        <v>155</v>
      </c>
      <c r="H945" s="9">
        <v>83</v>
      </c>
      <c r="I945" s="9">
        <v>147</v>
      </c>
      <c r="J945" s="55">
        <v>133</v>
      </c>
      <c r="K945" s="9">
        <v>169</v>
      </c>
      <c r="L945" s="87">
        <f t="shared" si="265"/>
        <v>17.603550295857989</v>
      </c>
      <c r="M945" s="19">
        <f t="shared" si="265"/>
        <v>21.088435374149661</v>
      </c>
      <c r="N945" s="5">
        <f t="shared" si="265"/>
        <v>13.452188006482983</v>
      </c>
      <c r="O945" s="5">
        <f t="shared" si="265"/>
        <v>17.172897196261683</v>
      </c>
      <c r="P945" s="5">
        <f t="shared" si="265"/>
        <v>17.8045515394913</v>
      </c>
      <c r="Q945" s="5">
        <f t="shared" si="265"/>
        <v>20.023696682464458</v>
      </c>
      <c r="V945" s="26" t="s">
        <v>0</v>
      </c>
      <c r="W945" s="28"/>
      <c r="X945" s="28"/>
      <c r="Y945" s="28"/>
      <c r="Z945" s="9">
        <f t="shared" si="266"/>
        <v>169</v>
      </c>
      <c r="AA945" s="9">
        <f t="shared" si="267"/>
        <v>83</v>
      </c>
      <c r="AB945" s="55">
        <f t="shared" si="268"/>
        <v>133</v>
      </c>
      <c r="AC945" s="87">
        <f t="shared" si="262"/>
        <v>20.023696682464458</v>
      </c>
      <c r="AD945" s="5">
        <f t="shared" si="263"/>
        <v>13.452188006482983</v>
      </c>
      <c r="AE945" s="5">
        <f t="shared" si="264"/>
        <v>17.8045515394913</v>
      </c>
      <c r="AG945" s="41"/>
    </row>
    <row r="946" spans="1:34" ht="15" customHeight="1" x14ac:dyDescent="0.2">
      <c r="B946" s="30" t="s">
        <v>1</v>
      </c>
      <c r="C946" s="21"/>
      <c r="D946" s="21"/>
      <c r="E946" s="22"/>
      <c r="F946" s="31">
        <f t="shared" ref="F946:Q946" si="269">SUM(F938:F945)</f>
        <v>1352</v>
      </c>
      <c r="G946" s="31">
        <f t="shared" si="269"/>
        <v>735</v>
      </c>
      <c r="H946" s="31">
        <f t="shared" si="269"/>
        <v>617</v>
      </c>
      <c r="I946" s="31">
        <f t="shared" si="269"/>
        <v>856</v>
      </c>
      <c r="J946" s="51">
        <f t="shared" si="269"/>
        <v>747</v>
      </c>
      <c r="K946" s="31">
        <f t="shared" si="269"/>
        <v>844</v>
      </c>
      <c r="L946" s="86">
        <f t="shared" si="269"/>
        <v>100.00000000000001</v>
      </c>
      <c r="M946" s="18">
        <f t="shared" si="269"/>
        <v>100</v>
      </c>
      <c r="N946" s="6">
        <f t="shared" si="269"/>
        <v>100.00000000000001</v>
      </c>
      <c r="O946" s="6">
        <f t="shared" si="269"/>
        <v>100.00000000000001</v>
      </c>
      <c r="P946" s="6">
        <f t="shared" si="269"/>
        <v>100</v>
      </c>
      <c r="Q946" s="6">
        <f t="shared" si="269"/>
        <v>100.00000000000001</v>
      </c>
      <c r="V946" s="30" t="s">
        <v>1</v>
      </c>
      <c r="W946" s="21"/>
      <c r="X946" s="21"/>
      <c r="Y946" s="22"/>
      <c r="Z946" s="31">
        <f t="shared" ref="Z946:AE946" si="270">SUM(Z938:Z945)</f>
        <v>844</v>
      </c>
      <c r="AA946" s="31">
        <f t="shared" si="270"/>
        <v>617</v>
      </c>
      <c r="AB946" s="51">
        <f t="shared" si="270"/>
        <v>747</v>
      </c>
      <c r="AC946" s="86">
        <f t="shared" si="270"/>
        <v>100.00000000000001</v>
      </c>
      <c r="AD946" s="6">
        <f t="shared" si="270"/>
        <v>100.00000000000001</v>
      </c>
      <c r="AE946" s="6">
        <f t="shared" si="270"/>
        <v>100</v>
      </c>
    </row>
    <row r="947" spans="1:34" ht="15" customHeight="1" x14ac:dyDescent="0.2">
      <c r="B947" s="30" t="s">
        <v>635</v>
      </c>
      <c r="C947" s="21"/>
      <c r="D947" s="21"/>
      <c r="E947" s="22"/>
      <c r="F947" s="32">
        <v>1.5502692998204668</v>
      </c>
      <c r="G947" s="32">
        <v>1.5517241379310345</v>
      </c>
      <c r="H947" s="32">
        <v>1.5486891385767789</v>
      </c>
      <c r="I947" s="32">
        <v>2.0733427362482368</v>
      </c>
      <c r="J947" s="32">
        <v>2.0700325732899021</v>
      </c>
      <c r="K947" s="32">
        <v>1.6281481481481481</v>
      </c>
      <c r="V947" s="30" t="s">
        <v>635</v>
      </c>
      <c r="W947" s="21"/>
      <c r="X947" s="21"/>
      <c r="Y947" s="22"/>
      <c r="Z947" s="32">
        <f>K947</f>
        <v>1.6281481481481481</v>
      </c>
      <c r="AA947" s="32">
        <f>H947</f>
        <v>1.5486891385767789</v>
      </c>
      <c r="AB947" s="32">
        <f>J947</f>
        <v>2.0700325732899021</v>
      </c>
    </row>
    <row r="948" spans="1:34" ht="15" customHeight="1" x14ac:dyDescent="0.2">
      <c r="B948" s="30" t="s">
        <v>636</v>
      </c>
      <c r="C948" s="21"/>
      <c r="D948" s="21"/>
      <c r="E948" s="22"/>
      <c r="F948" s="32">
        <v>2.4920634920634921</v>
      </c>
      <c r="G948" s="32">
        <v>2.459016393442623</v>
      </c>
      <c r="H948" s="32">
        <v>2.5290519877675841</v>
      </c>
      <c r="I948" s="32">
        <v>3.0434782608695654</v>
      </c>
      <c r="J948" s="32">
        <v>3.0261904761904761</v>
      </c>
      <c r="K948" s="32">
        <v>2.561771561771562</v>
      </c>
      <c r="V948" s="30" t="s">
        <v>636</v>
      </c>
      <c r="W948" s="21"/>
      <c r="X948" s="21"/>
      <c r="Y948" s="22"/>
      <c r="Z948" s="32">
        <f>K948</f>
        <v>2.561771561771562</v>
      </c>
      <c r="AA948" s="32">
        <f>H948</f>
        <v>2.5290519877675841</v>
      </c>
      <c r="AB948" s="32">
        <f>J948</f>
        <v>3.0261904761904761</v>
      </c>
    </row>
    <row r="949" spans="1:34" ht="15" customHeight="1" x14ac:dyDescent="0.2">
      <c r="B949" s="30" t="s">
        <v>98</v>
      </c>
      <c r="C949" s="21"/>
      <c r="D949" s="21"/>
      <c r="E949" s="22"/>
      <c r="F949" s="31">
        <v>24</v>
      </c>
      <c r="G949" s="31">
        <v>24</v>
      </c>
      <c r="H949" s="31">
        <v>15</v>
      </c>
      <c r="I949" s="31">
        <v>25</v>
      </c>
      <c r="J949" s="31">
        <v>14</v>
      </c>
      <c r="K949" s="31">
        <v>25</v>
      </c>
      <c r="V949" s="30" t="s">
        <v>98</v>
      </c>
      <c r="W949" s="21"/>
      <c r="X949" s="21"/>
      <c r="Y949" s="22"/>
      <c r="Z949" s="31">
        <f>K949</f>
        <v>25</v>
      </c>
      <c r="AA949" s="31">
        <f>H949</f>
        <v>15</v>
      </c>
      <c r="AB949" s="31">
        <f>J949</f>
        <v>14</v>
      </c>
    </row>
    <row r="951" spans="1:34" ht="15" customHeight="1" x14ac:dyDescent="0.2">
      <c r="A951" s="1" t="s">
        <v>767</v>
      </c>
      <c r="B951" s="15"/>
      <c r="V951" s="15"/>
    </row>
    <row r="952" spans="1:34" ht="13.75" customHeight="1" x14ac:dyDescent="0.2">
      <c r="B952" s="47"/>
      <c r="C952" s="25"/>
      <c r="D952" s="25"/>
      <c r="E952" s="25"/>
      <c r="F952" s="242"/>
      <c r="G952" s="243"/>
      <c r="H952" s="66" t="s">
        <v>2</v>
      </c>
      <c r="I952" s="66"/>
      <c r="J952" s="243"/>
      <c r="K952" s="243"/>
      <c r="L952" s="244"/>
      <c r="M952" s="243"/>
      <c r="N952" s="66" t="s">
        <v>3</v>
      </c>
      <c r="O952" s="66"/>
      <c r="P952" s="243"/>
      <c r="Q952" s="245"/>
      <c r="V952" s="47"/>
      <c r="W952" s="25"/>
      <c r="X952" s="25"/>
      <c r="Y952" s="25"/>
      <c r="Z952" s="60"/>
      <c r="AA952" s="63" t="s">
        <v>2</v>
      </c>
      <c r="AB952" s="66"/>
      <c r="AC952" s="82"/>
      <c r="AD952" s="63" t="s">
        <v>3</v>
      </c>
      <c r="AE952" s="64"/>
    </row>
    <row r="953" spans="1:34" ht="22.75" customHeight="1" x14ac:dyDescent="0.2">
      <c r="B953" s="26"/>
      <c r="C953" s="15"/>
      <c r="E953" s="56"/>
      <c r="F953" s="73" t="s">
        <v>356</v>
      </c>
      <c r="G953" s="73" t="s">
        <v>170</v>
      </c>
      <c r="H953" s="73" t="s">
        <v>171</v>
      </c>
      <c r="I953" s="73" t="s">
        <v>357</v>
      </c>
      <c r="J953" s="78" t="s">
        <v>173</v>
      </c>
      <c r="K953" s="73" t="s">
        <v>500</v>
      </c>
      <c r="L953" s="81" t="s">
        <v>356</v>
      </c>
      <c r="M953" s="73" t="s">
        <v>170</v>
      </c>
      <c r="N953" s="73" t="s">
        <v>171</v>
      </c>
      <c r="O953" s="73" t="s">
        <v>357</v>
      </c>
      <c r="P953" s="73" t="s">
        <v>173</v>
      </c>
      <c r="Q953" s="73" t="s">
        <v>500</v>
      </c>
      <c r="V953" s="26"/>
      <c r="W953" s="15"/>
      <c r="Y953" s="56"/>
      <c r="Z953" s="73" t="s">
        <v>471</v>
      </c>
      <c r="AA953" s="73" t="s">
        <v>171</v>
      </c>
      <c r="AB953" s="78" t="s">
        <v>173</v>
      </c>
      <c r="AC953" s="81" t="s">
        <v>471</v>
      </c>
      <c r="AD953" s="73" t="s">
        <v>171</v>
      </c>
      <c r="AE953" s="73" t="s">
        <v>173</v>
      </c>
    </row>
    <row r="954" spans="1:34" ht="12" customHeight="1" x14ac:dyDescent="0.2">
      <c r="B954" s="27"/>
      <c r="C954" s="68"/>
      <c r="D954" s="28"/>
      <c r="E954" s="57"/>
      <c r="F954" s="29"/>
      <c r="G954" s="29"/>
      <c r="H954" s="29"/>
      <c r="I954" s="29"/>
      <c r="J954" s="49"/>
      <c r="K954" s="29"/>
      <c r="L954" s="83">
        <f>$F$896</f>
        <v>1352</v>
      </c>
      <c r="M954" s="2">
        <f>$G$896</f>
        <v>735</v>
      </c>
      <c r="N954" s="2">
        <f>$H$896</f>
        <v>617</v>
      </c>
      <c r="O954" s="2">
        <f>$I$896</f>
        <v>856</v>
      </c>
      <c r="P954" s="2">
        <f>$J$896</f>
        <v>747</v>
      </c>
      <c r="Q954" s="2">
        <f>$K$896</f>
        <v>844</v>
      </c>
      <c r="V954" s="27"/>
      <c r="W954" s="68"/>
      <c r="X954" s="28"/>
      <c r="Y954" s="57"/>
      <c r="Z954" s="29"/>
      <c r="AA954" s="29"/>
      <c r="AB954" s="49"/>
      <c r="AC954" s="83">
        <f t="shared" ref="AC954:AC963" si="271">Q954</f>
        <v>844</v>
      </c>
      <c r="AD954" s="2">
        <f t="shared" ref="AD954:AD963" si="272">N954</f>
        <v>617</v>
      </c>
      <c r="AE954" s="2">
        <f t="shared" ref="AE954:AE963" si="273">P954</f>
        <v>747</v>
      </c>
    </row>
    <row r="955" spans="1:34" ht="15" customHeight="1" x14ac:dyDescent="0.2">
      <c r="B955" s="26" t="s">
        <v>472</v>
      </c>
      <c r="C955" s="15"/>
      <c r="F955" s="8">
        <v>50</v>
      </c>
      <c r="G955" s="8">
        <v>11</v>
      </c>
      <c r="H955" s="8">
        <v>39</v>
      </c>
      <c r="I955" s="8">
        <v>72</v>
      </c>
      <c r="J955" s="50">
        <v>63</v>
      </c>
      <c r="K955" s="8">
        <v>20</v>
      </c>
      <c r="L955" s="85">
        <f t="shared" ref="L955:L963" si="274">F955/L$954*100</f>
        <v>3.6982248520710059</v>
      </c>
      <c r="M955" s="17">
        <f t="shared" ref="M955:M963" si="275">G955/M$954*100</f>
        <v>1.4965986394557822</v>
      </c>
      <c r="N955" s="4">
        <f t="shared" ref="N955:N963" si="276">H955/N$954*100</f>
        <v>6.3209076175040515</v>
      </c>
      <c r="O955" s="4">
        <f t="shared" ref="O955:O963" si="277">I955/O$954*100</f>
        <v>8.4112149532710276</v>
      </c>
      <c r="P955" s="4">
        <f t="shared" ref="P955:P963" si="278">J955/P$954*100</f>
        <v>8.4337349397590362</v>
      </c>
      <c r="Q955" s="4">
        <f t="shared" ref="Q955:Q963" si="279">K955/Q$954*100</f>
        <v>2.3696682464454977</v>
      </c>
      <c r="R955" s="41"/>
      <c r="V955" s="26" t="s">
        <v>154</v>
      </c>
      <c r="W955" s="15"/>
      <c r="Z955" s="8">
        <f t="shared" ref="Z955:Z963" si="280">K955</f>
        <v>20</v>
      </c>
      <c r="AA955" s="8">
        <f t="shared" ref="AA955:AA963" si="281">H955</f>
        <v>39</v>
      </c>
      <c r="AB955" s="50">
        <f t="shared" ref="AB955:AB963" si="282">J955</f>
        <v>63</v>
      </c>
      <c r="AC955" s="85">
        <f t="shared" si="271"/>
        <v>2.3696682464454977</v>
      </c>
      <c r="AD955" s="4">
        <f t="shared" si="272"/>
        <v>6.3209076175040515</v>
      </c>
      <c r="AE955" s="4">
        <f t="shared" si="273"/>
        <v>8.4337349397590362</v>
      </c>
      <c r="AH955" s="41"/>
    </row>
    <row r="956" spans="1:34" ht="15" customHeight="1" x14ac:dyDescent="0.2">
      <c r="B956" s="26" t="s">
        <v>76</v>
      </c>
      <c r="C956" s="15"/>
      <c r="F956" s="8">
        <v>37</v>
      </c>
      <c r="G956" s="8">
        <v>16</v>
      </c>
      <c r="H956" s="8">
        <v>21</v>
      </c>
      <c r="I956" s="8">
        <v>46</v>
      </c>
      <c r="J956" s="50">
        <v>44</v>
      </c>
      <c r="K956" s="8">
        <v>18</v>
      </c>
      <c r="L956" s="85">
        <f t="shared" si="274"/>
        <v>2.7366863905325447</v>
      </c>
      <c r="M956" s="17">
        <f t="shared" si="275"/>
        <v>2.1768707482993195</v>
      </c>
      <c r="N956" s="4">
        <f t="shared" si="276"/>
        <v>3.4035656401944889</v>
      </c>
      <c r="O956" s="4">
        <f t="shared" si="277"/>
        <v>5.3738317757009346</v>
      </c>
      <c r="P956" s="4">
        <f t="shared" si="278"/>
        <v>5.8902275769745644</v>
      </c>
      <c r="Q956" s="4">
        <f t="shared" si="279"/>
        <v>2.1327014218009479</v>
      </c>
      <c r="R956" s="41"/>
      <c r="V956" s="26" t="s">
        <v>76</v>
      </c>
      <c r="W956" s="15"/>
      <c r="Z956" s="8">
        <f t="shared" si="280"/>
        <v>18</v>
      </c>
      <c r="AA956" s="8">
        <f t="shared" si="281"/>
        <v>21</v>
      </c>
      <c r="AB956" s="50">
        <f t="shared" si="282"/>
        <v>44</v>
      </c>
      <c r="AC956" s="85">
        <f t="shared" si="271"/>
        <v>2.1327014218009479</v>
      </c>
      <c r="AD956" s="4">
        <f t="shared" si="272"/>
        <v>3.4035656401944889</v>
      </c>
      <c r="AE956" s="4">
        <f t="shared" si="273"/>
        <v>5.8902275769745644</v>
      </c>
      <c r="AH956" s="41"/>
    </row>
    <row r="957" spans="1:34" ht="15" customHeight="1" x14ac:dyDescent="0.2">
      <c r="B957" s="26" t="s">
        <v>473</v>
      </c>
      <c r="C957" s="15"/>
      <c r="F957" s="8">
        <v>58</v>
      </c>
      <c r="G957" s="8">
        <v>27</v>
      </c>
      <c r="H957" s="8">
        <v>31</v>
      </c>
      <c r="I957" s="8">
        <v>80</v>
      </c>
      <c r="J957" s="50">
        <v>73</v>
      </c>
      <c r="K957" s="8">
        <v>34</v>
      </c>
      <c r="L957" s="85">
        <f t="shared" si="274"/>
        <v>4.2899408284023668</v>
      </c>
      <c r="M957" s="17">
        <f t="shared" si="275"/>
        <v>3.6734693877551026</v>
      </c>
      <c r="N957" s="4">
        <f t="shared" si="276"/>
        <v>5.0243111831442464</v>
      </c>
      <c r="O957" s="4">
        <f t="shared" si="277"/>
        <v>9.3457943925233646</v>
      </c>
      <c r="P957" s="4">
        <f t="shared" si="278"/>
        <v>9.7724230254350726</v>
      </c>
      <c r="Q957" s="4">
        <f t="shared" si="279"/>
        <v>4.028436018957346</v>
      </c>
      <c r="R957" s="41"/>
      <c r="V957" s="26" t="s">
        <v>473</v>
      </c>
      <c r="W957" s="15"/>
      <c r="Z957" s="8">
        <f t="shared" si="280"/>
        <v>34</v>
      </c>
      <c r="AA957" s="8">
        <f t="shared" si="281"/>
        <v>31</v>
      </c>
      <c r="AB957" s="50">
        <f t="shared" si="282"/>
        <v>73</v>
      </c>
      <c r="AC957" s="85">
        <f t="shared" si="271"/>
        <v>4.028436018957346</v>
      </c>
      <c r="AD957" s="4">
        <f t="shared" si="272"/>
        <v>5.0243111831442464</v>
      </c>
      <c r="AE957" s="4">
        <f t="shared" si="273"/>
        <v>9.7724230254350726</v>
      </c>
      <c r="AH957" s="41"/>
    </row>
    <row r="958" spans="1:34" ht="15" customHeight="1" x14ac:dyDescent="0.2">
      <c r="B958" s="26" t="s">
        <v>150</v>
      </c>
      <c r="C958" s="15"/>
      <c r="F958" s="8">
        <v>40</v>
      </c>
      <c r="G958" s="8">
        <v>23</v>
      </c>
      <c r="H958" s="8">
        <v>17</v>
      </c>
      <c r="I958" s="8">
        <v>56</v>
      </c>
      <c r="J958" s="50">
        <v>55</v>
      </c>
      <c r="K958" s="8">
        <v>24</v>
      </c>
      <c r="L958" s="85">
        <f t="shared" si="274"/>
        <v>2.9585798816568047</v>
      </c>
      <c r="M958" s="17">
        <f t="shared" si="275"/>
        <v>3.1292517006802725</v>
      </c>
      <c r="N958" s="4">
        <f t="shared" si="276"/>
        <v>2.7552674230145868</v>
      </c>
      <c r="O958" s="4">
        <f t="shared" si="277"/>
        <v>6.5420560747663545</v>
      </c>
      <c r="P958" s="4">
        <f t="shared" si="278"/>
        <v>7.3627844712182062</v>
      </c>
      <c r="Q958" s="4">
        <f t="shared" si="279"/>
        <v>2.8436018957345972</v>
      </c>
      <c r="R958" s="41"/>
      <c r="V958" s="26" t="s">
        <v>150</v>
      </c>
      <c r="W958" s="15"/>
      <c r="Z958" s="8">
        <f t="shared" si="280"/>
        <v>24</v>
      </c>
      <c r="AA958" s="8">
        <f t="shared" si="281"/>
        <v>17</v>
      </c>
      <c r="AB958" s="50">
        <f t="shared" si="282"/>
        <v>55</v>
      </c>
      <c r="AC958" s="85">
        <f t="shared" si="271"/>
        <v>2.8436018957345972</v>
      </c>
      <c r="AD958" s="4">
        <f t="shared" si="272"/>
        <v>2.7552674230145868</v>
      </c>
      <c r="AE958" s="4">
        <f t="shared" si="273"/>
        <v>7.3627844712182062</v>
      </c>
      <c r="AH958" s="41"/>
    </row>
    <row r="959" spans="1:34" ht="15" customHeight="1" x14ac:dyDescent="0.2">
      <c r="B959" s="26" t="s">
        <v>147</v>
      </c>
      <c r="C959" s="15"/>
      <c r="F959" s="8">
        <v>59</v>
      </c>
      <c r="G959" s="8">
        <v>25</v>
      </c>
      <c r="H959" s="8">
        <v>34</v>
      </c>
      <c r="I959" s="8">
        <v>79</v>
      </c>
      <c r="J959" s="50">
        <v>70</v>
      </c>
      <c r="K959" s="8">
        <v>34</v>
      </c>
      <c r="L959" s="85">
        <f t="shared" si="274"/>
        <v>4.3639053254437874</v>
      </c>
      <c r="M959" s="17">
        <f t="shared" si="275"/>
        <v>3.4013605442176873</v>
      </c>
      <c r="N959" s="4">
        <f t="shared" si="276"/>
        <v>5.5105348460291737</v>
      </c>
      <c r="O959" s="4">
        <f t="shared" si="277"/>
        <v>9.2289719626168214</v>
      </c>
      <c r="P959" s="4">
        <f t="shared" si="278"/>
        <v>9.3708165997322617</v>
      </c>
      <c r="Q959" s="4">
        <f t="shared" si="279"/>
        <v>4.028436018957346</v>
      </c>
      <c r="R959" s="41"/>
      <c r="V959" s="26" t="s">
        <v>147</v>
      </c>
      <c r="W959" s="15"/>
      <c r="Z959" s="8">
        <f t="shared" si="280"/>
        <v>34</v>
      </c>
      <c r="AA959" s="8">
        <f t="shared" si="281"/>
        <v>34</v>
      </c>
      <c r="AB959" s="50">
        <f t="shared" si="282"/>
        <v>70</v>
      </c>
      <c r="AC959" s="85">
        <f t="shared" si="271"/>
        <v>4.028436018957346</v>
      </c>
      <c r="AD959" s="4">
        <f t="shared" si="272"/>
        <v>5.5105348460291737</v>
      </c>
      <c r="AE959" s="4">
        <f t="shared" si="273"/>
        <v>9.3708165997322617</v>
      </c>
      <c r="AH959" s="41"/>
    </row>
    <row r="960" spans="1:34" ht="15" customHeight="1" x14ac:dyDescent="0.2">
      <c r="B960" s="26" t="s">
        <v>296</v>
      </c>
      <c r="C960" s="15"/>
      <c r="F960" s="8">
        <v>90</v>
      </c>
      <c r="G960" s="8">
        <v>31</v>
      </c>
      <c r="H960" s="8">
        <v>59</v>
      </c>
      <c r="I960" s="8">
        <v>81</v>
      </c>
      <c r="J960" s="50">
        <v>69</v>
      </c>
      <c r="K960" s="8">
        <v>43</v>
      </c>
      <c r="L960" s="85">
        <f t="shared" si="274"/>
        <v>6.6568047337278111</v>
      </c>
      <c r="M960" s="17">
        <f t="shared" si="275"/>
        <v>4.2176870748299313</v>
      </c>
      <c r="N960" s="4">
        <f t="shared" si="276"/>
        <v>9.5623987034035665</v>
      </c>
      <c r="O960" s="4">
        <f t="shared" si="277"/>
        <v>9.4626168224299061</v>
      </c>
      <c r="P960" s="4">
        <f t="shared" si="278"/>
        <v>9.236947791164658</v>
      </c>
      <c r="Q960" s="4">
        <f t="shared" si="279"/>
        <v>5.0947867298578196</v>
      </c>
      <c r="R960" s="41"/>
      <c r="V960" s="26" t="s">
        <v>296</v>
      </c>
      <c r="W960" s="15"/>
      <c r="Z960" s="8">
        <f t="shared" si="280"/>
        <v>43</v>
      </c>
      <c r="AA960" s="8">
        <f t="shared" si="281"/>
        <v>59</v>
      </c>
      <c r="AB960" s="50">
        <f t="shared" si="282"/>
        <v>69</v>
      </c>
      <c r="AC960" s="85">
        <f t="shared" si="271"/>
        <v>5.0947867298578196</v>
      </c>
      <c r="AD960" s="4">
        <f t="shared" si="272"/>
        <v>9.5623987034035665</v>
      </c>
      <c r="AE960" s="4">
        <f t="shared" si="273"/>
        <v>9.236947791164658</v>
      </c>
      <c r="AH960" s="41"/>
    </row>
    <row r="961" spans="1:34" ht="15" customHeight="1" x14ac:dyDescent="0.2">
      <c r="B961" s="26" t="s">
        <v>131</v>
      </c>
      <c r="C961" s="15"/>
      <c r="F961" s="8">
        <v>133</v>
      </c>
      <c r="G961" s="8">
        <v>88</v>
      </c>
      <c r="H961" s="8">
        <v>45</v>
      </c>
      <c r="I961" s="8">
        <v>76</v>
      </c>
      <c r="J961" s="50">
        <v>59</v>
      </c>
      <c r="K961" s="8">
        <v>105</v>
      </c>
      <c r="L961" s="85">
        <f t="shared" si="274"/>
        <v>9.8372781065088759</v>
      </c>
      <c r="M961" s="17">
        <f t="shared" si="275"/>
        <v>11.972789115646258</v>
      </c>
      <c r="N961" s="4">
        <f t="shared" si="276"/>
        <v>7.2933549432739051</v>
      </c>
      <c r="O961" s="4">
        <f t="shared" si="277"/>
        <v>8.8785046728971952</v>
      </c>
      <c r="P961" s="4">
        <f t="shared" si="278"/>
        <v>7.8982597054886208</v>
      </c>
      <c r="Q961" s="4">
        <f t="shared" si="279"/>
        <v>12.440758293838861</v>
      </c>
      <c r="R961" s="41"/>
      <c r="V961" s="26" t="s">
        <v>131</v>
      </c>
      <c r="W961" s="15"/>
      <c r="Z961" s="8">
        <f t="shared" si="280"/>
        <v>105</v>
      </c>
      <c r="AA961" s="8">
        <f t="shared" si="281"/>
        <v>45</v>
      </c>
      <c r="AB961" s="50">
        <f t="shared" si="282"/>
        <v>59</v>
      </c>
      <c r="AC961" s="85">
        <f t="shared" si="271"/>
        <v>12.440758293838861</v>
      </c>
      <c r="AD961" s="4">
        <f t="shared" si="272"/>
        <v>7.2933549432739051</v>
      </c>
      <c r="AE961" s="4">
        <f t="shared" si="273"/>
        <v>7.8982597054886208</v>
      </c>
      <c r="AH961" s="41"/>
    </row>
    <row r="962" spans="1:34" ht="15" customHeight="1" x14ac:dyDescent="0.2">
      <c r="B962" s="26" t="s">
        <v>474</v>
      </c>
      <c r="C962" s="15"/>
      <c r="F962" s="8">
        <v>456</v>
      </c>
      <c r="G962" s="8">
        <v>238</v>
      </c>
      <c r="H962" s="8">
        <v>218</v>
      </c>
      <c r="I962" s="8">
        <v>151</v>
      </c>
      <c r="J962" s="50">
        <v>121</v>
      </c>
      <c r="K962" s="8">
        <v>268</v>
      </c>
      <c r="L962" s="85">
        <f t="shared" si="274"/>
        <v>33.727810650887577</v>
      </c>
      <c r="M962" s="17">
        <f t="shared" si="275"/>
        <v>32.38095238095238</v>
      </c>
      <c r="N962" s="4">
        <f t="shared" si="276"/>
        <v>35.332252836304704</v>
      </c>
      <c r="O962" s="4">
        <f t="shared" si="277"/>
        <v>17.640186915887853</v>
      </c>
      <c r="P962" s="4">
        <f t="shared" si="278"/>
        <v>16.198125836680052</v>
      </c>
      <c r="Q962" s="4">
        <f t="shared" si="279"/>
        <v>31.753554502369667</v>
      </c>
      <c r="R962" s="41"/>
      <c r="V962" s="26" t="s">
        <v>140</v>
      </c>
      <c r="W962" s="15"/>
      <c r="Z962" s="8">
        <f t="shared" si="280"/>
        <v>268</v>
      </c>
      <c r="AA962" s="8">
        <f t="shared" si="281"/>
        <v>218</v>
      </c>
      <c r="AB962" s="50">
        <f t="shared" si="282"/>
        <v>121</v>
      </c>
      <c r="AC962" s="85">
        <f t="shared" si="271"/>
        <v>31.753554502369667</v>
      </c>
      <c r="AD962" s="4">
        <f t="shared" si="272"/>
        <v>35.332252836304704</v>
      </c>
      <c r="AE962" s="4">
        <f t="shared" si="273"/>
        <v>16.198125836680052</v>
      </c>
      <c r="AH962" s="41"/>
    </row>
    <row r="963" spans="1:34" ht="15" customHeight="1" x14ac:dyDescent="0.2">
      <c r="B963" s="26" t="s">
        <v>128</v>
      </c>
      <c r="C963" s="15"/>
      <c r="D963" s="28"/>
      <c r="E963" s="28"/>
      <c r="F963" s="9">
        <v>429</v>
      </c>
      <c r="G963" s="9">
        <v>276</v>
      </c>
      <c r="H963" s="9">
        <v>153</v>
      </c>
      <c r="I963" s="9">
        <v>215</v>
      </c>
      <c r="J963" s="55">
        <v>193</v>
      </c>
      <c r="K963" s="9">
        <v>298</v>
      </c>
      <c r="L963" s="87">
        <f t="shared" si="274"/>
        <v>31.73076923076923</v>
      </c>
      <c r="M963" s="19">
        <f t="shared" si="275"/>
        <v>37.551020408163268</v>
      </c>
      <c r="N963" s="5">
        <f t="shared" si="276"/>
        <v>24.797406807131281</v>
      </c>
      <c r="O963" s="5">
        <f t="shared" si="277"/>
        <v>25.116822429906545</v>
      </c>
      <c r="P963" s="5">
        <f t="shared" si="278"/>
        <v>25.836680053547521</v>
      </c>
      <c r="Q963" s="5">
        <f t="shared" si="279"/>
        <v>35.308056872037916</v>
      </c>
      <c r="R963" s="41"/>
      <c r="V963" s="26" t="s">
        <v>128</v>
      </c>
      <c r="W963" s="15"/>
      <c r="X963" s="28"/>
      <c r="Y963" s="28"/>
      <c r="Z963" s="9">
        <f t="shared" si="280"/>
        <v>298</v>
      </c>
      <c r="AA963" s="9">
        <f t="shared" si="281"/>
        <v>153</v>
      </c>
      <c r="AB963" s="55">
        <f t="shared" si="282"/>
        <v>193</v>
      </c>
      <c r="AC963" s="87">
        <f t="shared" si="271"/>
        <v>35.308056872037916</v>
      </c>
      <c r="AD963" s="5">
        <f t="shared" si="272"/>
        <v>24.797406807131281</v>
      </c>
      <c r="AE963" s="5">
        <f t="shared" si="273"/>
        <v>25.836680053547521</v>
      </c>
      <c r="AH963" s="41"/>
    </row>
    <row r="964" spans="1:34" ht="15" customHeight="1" x14ac:dyDescent="0.2">
      <c r="B964" s="30" t="s">
        <v>1</v>
      </c>
      <c r="C964" s="59"/>
      <c r="D964" s="21"/>
      <c r="E964" s="22"/>
      <c r="F964" s="31">
        <f t="shared" ref="F964:Q964" si="283">SUM(F955:F963)</f>
        <v>1352</v>
      </c>
      <c r="G964" s="31">
        <f t="shared" si="283"/>
        <v>735</v>
      </c>
      <c r="H964" s="31">
        <f t="shared" si="283"/>
        <v>617</v>
      </c>
      <c r="I964" s="31">
        <f t="shared" si="283"/>
        <v>856</v>
      </c>
      <c r="J964" s="51">
        <f t="shared" si="283"/>
        <v>747</v>
      </c>
      <c r="K964" s="31">
        <f t="shared" si="283"/>
        <v>844</v>
      </c>
      <c r="L964" s="86">
        <f t="shared" si="283"/>
        <v>100</v>
      </c>
      <c r="M964" s="18">
        <f t="shared" si="283"/>
        <v>100</v>
      </c>
      <c r="N964" s="6">
        <f t="shared" si="283"/>
        <v>100.00000000000001</v>
      </c>
      <c r="O964" s="6">
        <f t="shared" si="283"/>
        <v>100.00000000000001</v>
      </c>
      <c r="P964" s="6">
        <f t="shared" si="283"/>
        <v>100</v>
      </c>
      <c r="Q964" s="6">
        <f t="shared" si="283"/>
        <v>100</v>
      </c>
      <c r="V964" s="30" t="s">
        <v>1</v>
      </c>
      <c r="W964" s="59"/>
      <c r="X964" s="21"/>
      <c r="Y964" s="22"/>
      <c r="Z964" s="31">
        <f t="shared" ref="Z964:AE964" si="284">SUM(Z955:Z963)</f>
        <v>844</v>
      </c>
      <c r="AA964" s="31">
        <f t="shared" si="284"/>
        <v>617</v>
      </c>
      <c r="AB964" s="51">
        <f t="shared" si="284"/>
        <v>747</v>
      </c>
      <c r="AC964" s="86">
        <f t="shared" si="284"/>
        <v>100</v>
      </c>
      <c r="AD964" s="6">
        <f t="shared" si="284"/>
        <v>100.00000000000001</v>
      </c>
      <c r="AE964" s="6">
        <f t="shared" si="284"/>
        <v>100</v>
      </c>
    </row>
    <row r="965" spans="1:34" ht="15" customHeight="1" x14ac:dyDescent="0.2">
      <c r="B965" s="30" t="s">
        <v>603</v>
      </c>
      <c r="C965" s="59"/>
      <c r="D965" s="21"/>
      <c r="E965" s="22"/>
      <c r="F965" s="32">
        <v>78.124474657187847</v>
      </c>
      <c r="G965" s="32">
        <v>82.318997912551851</v>
      </c>
      <c r="H965" s="32">
        <v>73.97515100586881</v>
      </c>
      <c r="I965" s="32">
        <v>58.559332779794019</v>
      </c>
      <c r="J965" s="32">
        <v>56.350566214426188</v>
      </c>
      <c r="K965" s="32">
        <v>80.774246650031415</v>
      </c>
      <c r="V965" s="30" t="s">
        <v>603</v>
      </c>
      <c r="W965" s="59"/>
      <c r="X965" s="21"/>
      <c r="Y965" s="22"/>
      <c r="Z965" s="32">
        <f>K965</f>
        <v>80.774246650031415</v>
      </c>
      <c r="AA965" s="32">
        <f>H965</f>
        <v>73.97515100586881</v>
      </c>
      <c r="AB965" s="32">
        <f>J965</f>
        <v>56.350566214426188</v>
      </c>
    </row>
    <row r="966" spans="1:34" ht="15" customHeight="1" x14ac:dyDescent="0.2">
      <c r="B966" s="30" t="s">
        <v>604</v>
      </c>
      <c r="C966" s="59"/>
      <c r="D966" s="21"/>
      <c r="E966" s="22"/>
      <c r="F966" s="32">
        <v>82.598957741791963</v>
      </c>
      <c r="G966" s="32">
        <v>84.340223307726106</v>
      </c>
      <c r="H966" s="32">
        <v>80.763458980525016</v>
      </c>
      <c r="I966" s="32">
        <v>65.969301075303974</v>
      </c>
      <c r="J966" s="32">
        <v>63.580883264342383</v>
      </c>
      <c r="K966" s="32">
        <v>83.845510781211317</v>
      </c>
      <c r="V966" s="30" t="s">
        <v>604</v>
      </c>
      <c r="W966" s="59"/>
      <c r="X966" s="21"/>
      <c r="Y966" s="22"/>
      <c r="Z966" s="32">
        <f>K966</f>
        <v>83.845510781211317</v>
      </c>
      <c r="AA966" s="32">
        <f>H966</f>
        <v>80.763458980525016</v>
      </c>
      <c r="AB966" s="32">
        <f>J966</f>
        <v>63.580883264342383</v>
      </c>
    </row>
    <row r="968" spans="1:34" ht="15" customHeight="1" x14ac:dyDescent="0.2">
      <c r="A968" s="1" t="s">
        <v>768</v>
      </c>
      <c r="B968" s="15"/>
      <c r="V968" s="15"/>
    </row>
    <row r="969" spans="1:34" ht="13.75" customHeight="1" x14ac:dyDescent="0.2">
      <c r="B969" s="47"/>
      <c r="C969" s="25"/>
      <c r="D969" s="25"/>
      <c r="E969" s="25"/>
      <c r="F969" s="242"/>
      <c r="G969" s="243"/>
      <c r="H969" s="66" t="s">
        <v>2</v>
      </c>
      <c r="I969" s="66"/>
      <c r="J969" s="243"/>
      <c r="K969" s="243"/>
      <c r="L969" s="244"/>
      <c r="M969" s="243"/>
      <c r="N969" s="66" t="s">
        <v>3</v>
      </c>
      <c r="O969" s="66"/>
      <c r="P969" s="243"/>
      <c r="Q969" s="245"/>
      <c r="V969" s="47"/>
      <c r="W969" s="25"/>
      <c r="X969" s="25"/>
      <c r="Y969" s="25"/>
      <c r="Z969" s="60"/>
      <c r="AA969" s="63" t="s">
        <v>2</v>
      </c>
      <c r="AB969" s="66"/>
      <c r="AC969" s="82"/>
      <c r="AD969" s="63" t="s">
        <v>3</v>
      </c>
      <c r="AE969" s="64"/>
    </row>
    <row r="970" spans="1:34" ht="22.75" customHeight="1" x14ac:dyDescent="0.2">
      <c r="B970" s="26"/>
      <c r="C970" s="15"/>
      <c r="E970" s="56"/>
      <c r="F970" s="73" t="s">
        <v>356</v>
      </c>
      <c r="G970" s="73" t="s">
        <v>170</v>
      </c>
      <c r="H970" s="73" t="s">
        <v>171</v>
      </c>
      <c r="I970" s="73" t="s">
        <v>357</v>
      </c>
      <c r="J970" s="78" t="s">
        <v>173</v>
      </c>
      <c r="K970" s="73" t="s">
        <v>500</v>
      </c>
      <c r="L970" s="81" t="s">
        <v>356</v>
      </c>
      <c r="M970" s="73" t="s">
        <v>170</v>
      </c>
      <c r="N970" s="73" t="s">
        <v>171</v>
      </c>
      <c r="O970" s="73" t="s">
        <v>357</v>
      </c>
      <c r="P970" s="73" t="s">
        <v>173</v>
      </c>
      <c r="Q970" s="73" t="s">
        <v>500</v>
      </c>
      <c r="V970" s="26"/>
      <c r="W970" s="15"/>
      <c r="Y970" s="56"/>
      <c r="Z970" s="73" t="s">
        <v>471</v>
      </c>
      <c r="AA970" s="73" t="s">
        <v>171</v>
      </c>
      <c r="AB970" s="78" t="s">
        <v>173</v>
      </c>
      <c r="AC970" s="81" t="s">
        <v>471</v>
      </c>
      <c r="AD970" s="73" t="s">
        <v>171</v>
      </c>
      <c r="AE970" s="73" t="s">
        <v>173</v>
      </c>
    </row>
    <row r="971" spans="1:34" ht="12" customHeight="1" x14ac:dyDescent="0.2">
      <c r="B971" s="27"/>
      <c r="C971" s="68"/>
      <c r="D971" s="28"/>
      <c r="E971" s="57"/>
      <c r="F971" s="29"/>
      <c r="G971" s="29"/>
      <c r="H971" s="29"/>
      <c r="I971" s="29"/>
      <c r="J971" s="49"/>
      <c r="K971" s="29"/>
      <c r="L971" s="83">
        <f>$F$896</f>
        <v>1352</v>
      </c>
      <c r="M971" s="2">
        <f>$G$896</f>
        <v>735</v>
      </c>
      <c r="N971" s="2">
        <f>$H$896</f>
        <v>617</v>
      </c>
      <c r="O971" s="2">
        <f>$I$896</f>
        <v>856</v>
      </c>
      <c r="P971" s="2">
        <f>$J$896</f>
        <v>747</v>
      </c>
      <c r="Q971" s="2">
        <f>$K$896</f>
        <v>844</v>
      </c>
      <c r="V971" s="27"/>
      <c r="W971" s="68"/>
      <c r="X971" s="28"/>
      <c r="Y971" s="57"/>
      <c r="Z971" s="29"/>
      <c r="AA971" s="29"/>
      <c r="AB971" s="49"/>
      <c r="AC971" s="83">
        <f t="shared" ref="AC971:AC980" si="285">Q971</f>
        <v>844</v>
      </c>
      <c r="AD971" s="2">
        <f t="shared" ref="AD971:AD980" si="286">N971</f>
        <v>617</v>
      </c>
      <c r="AE971" s="2">
        <f t="shared" ref="AE971:AE980" si="287">P971</f>
        <v>747</v>
      </c>
    </row>
    <row r="972" spans="1:34" ht="15" customHeight="1" x14ac:dyDescent="0.2">
      <c r="B972" s="26" t="s">
        <v>153</v>
      </c>
      <c r="C972" s="15"/>
      <c r="F972" s="8">
        <v>96</v>
      </c>
      <c r="G972" s="8">
        <v>29</v>
      </c>
      <c r="H972" s="8">
        <v>67</v>
      </c>
      <c r="I972" s="8">
        <v>152</v>
      </c>
      <c r="J972" s="50">
        <v>136</v>
      </c>
      <c r="K972" s="8">
        <v>45</v>
      </c>
      <c r="L972" s="85">
        <f t="shared" ref="L972:L980" si="288">F972/L$971*100</f>
        <v>7.1005917159763312</v>
      </c>
      <c r="M972" s="17">
        <f t="shared" ref="M972:M980" si="289">G972/M$971*100</f>
        <v>3.9455782312925165</v>
      </c>
      <c r="N972" s="4">
        <f t="shared" ref="N972:N980" si="290">H972/N$971*100</f>
        <v>10.858995137763371</v>
      </c>
      <c r="O972" s="4">
        <f t="shared" ref="O972:O980" si="291">I972/O$971*100</f>
        <v>17.75700934579439</v>
      </c>
      <c r="P972" s="4">
        <f t="shared" ref="P972:P980" si="292">J972/P$971*100</f>
        <v>18.206157965194109</v>
      </c>
      <c r="Q972" s="4">
        <f t="shared" ref="Q972:Q980" si="293">K972/Q$971*100</f>
        <v>5.3317535545023702</v>
      </c>
      <c r="R972" s="41"/>
      <c r="V972" s="26" t="s">
        <v>154</v>
      </c>
      <c r="W972" s="15"/>
      <c r="Z972" s="8">
        <f t="shared" ref="Z972:Z980" si="294">K972</f>
        <v>45</v>
      </c>
      <c r="AA972" s="8">
        <f t="shared" ref="AA972:AA980" si="295">H972</f>
        <v>67</v>
      </c>
      <c r="AB972" s="50">
        <f t="shared" ref="AB972:AB980" si="296">J972</f>
        <v>136</v>
      </c>
      <c r="AC972" s="85">
        <f t="shared" si="285"/>
        <v>5.3317535545023702</v>
      </c>
      <c r="AD972" s="4">
        <f t="shared" si="286"/>
        <v>10.858995137763371</v>
      </c>
      <c r="AE972" s="4">
        <f t="shared" si="287"/>
        <v>18.206157965194109</v>
      </c>
      <c r="AH972" s="41"/>
    </row>
    <row r="973" spans="1:34" ht="15" customHeight="1" x14ac:dyDescent="0.2">
      <c r="B973" s="26" t="s">
        <v>76</v>
      </c>
      <c r="C973" s="15"/>
      <c r="F973" s="8">
        <v>55</v>
      </c>
      <c r="G973" s="8">
        <v>27</v>
      </c>
      <c r="H973" s="8">
        <v>28</v>
      </c>
      <c r="I973" s="8">
        <v>55</v>
      </c>
      <c r="J973" s="50">
        <v>52</v>
      </c>
      <c r="K973" s="8">
        <v>30</v>
      </c>
      <c r="L973" s="85">
        <f t="shared" si="288"/>
        <v>4.0680473372781067</v>
      </c>
      <c r="M973" s="17">
        <f t="shared" si="289"/>
        <v>3.6734693877551026</v>
      </c>
      <c r="N973" s="4">
        <f t="shared" si="290"/>
        <v>4.5380875202593192</v>
      </c>
      <c r="O973" s="4">
        <f t="shared" si="291"/>
        <v>6.4252336448598122</v>
      </c>
      <c r="P973" s="4">
        <f t="shared" si="292"/>
        <v>6.9611780455153953</v>
      </c>
      <c r="Q973" s="4">
        <f t="shared" si="293"/>
        <v>3.5545023696682465</v>
      </c>
      <c r="R973" s="41"/>
      <c r="V973" s="26" t="s">
        <v>76</v>
      </c>
      <c r="W973" s="15"/>
      <c r="Z973" s="8">
        <f t="shared" si="294"/>
        <v>30</v>
      </c>
      <c r="AA973" s="8">
        <f t="shared" si="295"/>
        <v>28</v>
      </c>
      <c r="AB973" s="50">
        <f t="shared" si="296"/>
        <v>52</v>
      </c>
      <c r="AC973" s="85">
        <f t="shared" si="285"/>
        <v>3.5545023696682465</v>
      </c>
      <c r="AD973" s="4">
        <f t="shared" si="286"/>
        <v>4.5380875202593192</v>
      </c>
      <c r="AE973" s="4">
        <f t="shared" si="287"/>
        <v>6.9611780455153953</v>
      </c>
      <c r="AH973" s="41"/>
    </row>
    <row r="974" spans="1:34" ht="15" customHeight="1" x14ac:dyDescent="0.2">
      <c r="B974" s="26" t="s">
        <v>473</v>
      </c>
      <c r="C974" s="15"/>
      <c r="F974" s="8">
        <v>76</v>
      </c>
      <c r="G974" s="8">
        <v>28</v>
      </c>
      <c r="H974" s="8">
        <v>48</v>
      </c>
      <c r="I974" s="8">
        <v>94</v>
      </c>
      <c r="J974" s="50">
        <v>89</v>
      </c>
      <c r="K974" s="8">
        <v>33</v>
      </c>
      <c r="L974" s="85">
        <f t="shared" si="288"/>
        <v>5.6213017751479288</v>
      </c>
      <c r="M974" s="17">
        <f t="shared" si="289"/>
        <v>3.8095238095238098</v>
      </c>
      <c r="N974" s="4">
        <f t="shared" si="290"/>
        <v>7.7795786061588341</v>
      </c>
      <c r="O974" s="4">
        <f t="shared" si="291"/>
        <v>10.981308411214954</v>
      </c>
      <c r="P974" s="4">
        <f t="shared" si="292"/>
        <v>11.914323962516733</v>
      </c>
      <c r="Q974" s="4">
        <f t="shared" si="293"/>
        <v>3.9099526066350712</v>
      </c>
      <c r="R974" s="41"/>
      <c r="V974" s="26" t="s">
        <v>473</v>
      </c>
      <c r="W974" s="15"/>
      <c r="Z974" s="8">
        <f t="shared" si="294"/>
        <v>33</v>
      </c>
      <c r="AA974" s="8">
        <f t="shared" si="295"/>
        <v>48</v>
      </c>
      <c r="AB974" s="50">
        <f t="shared" si="296"/>
        <v>89</v>
      </c>
      <c r="AC974" s="85">
        <f t="shared" si="285"/>
        <v>3.9099526066350712</v>
      </c>
      <c r="AD974" s="4">
        <f t="shared" si="286"/>
        <v>7.7795786061588341</v>
      </c>
      <c r="AE974" s="4">
        <f t="shared" si="287"/>
        <v>11.914323962516733</v>
      </c>
      <c r="AH974" s="41"/>
    </row>
    <row r="975" spans="1:34" ht="15" customHeight="1" x14ac:dyDescent="0.2">
      <c r="B975" s="26" t="s">
        <v>150</v>
      </c>
      <c r="C975" s="15"/>
      <c r="F975" s="8">
        <v>55</v>
      </c>
      <c r="G975" s="8">
        <v>26</v>
      </c>
      <c r="H975" s="8">
        <v>29</v>
      </c>
      <c r="I975" s="8">
        <v>58</v>
      </c>
      <c r="J975" s="50">
        <v>52</v>
      </c>
      <c r="K975" s="8">
        <v>32</v>
      </c>
      <c r="L975" s="85">
        <f t="shared" si="288"/>
        <v>4.0680473372781067</v>
      </c>
      <c r="M975" s="17">
        <f t="shared" si="289"/>
        <v>3.5374149659863949</v>
      </c>
      <c r="N975" s="4">
        <f t="shared" si="290"/>
        <v>4.7001620745542949</v>
      </c>
      <c r="O975" s="4">
        <f t="shared" si="291"/>
        <v>6.7757009345794383</v>
      </c>
      <c r="P975" s="4">
        <f t="shared" si="292"/>
        <v>6.9611780455153953</v>
      </c>
      <c r="Q975" s="4">
        <f t="shared" si="293"/>
        <v>3.7914691943127963</v>
      </c>
      <c r="R975" s="41"/>
      <c r="V975" s="26" t="s">
        <v>150</v>
      </c>
      <c r="W975" s="15"/>
      <c r="Z975" s="8">
        <f t="shared" si="294"/>
        <v>32</v>
      </c>
      <c r="AA975" s="8">
        <f t="shared" si="295"/>
        <v>29</v>
      </c>
      <c r="AB975" s="50">
        <f t="shared" si="296"/>
        <v>52</v>
      </c>
      <c r="AC975" s="85">
        <f t="shared" si="285"/>
        <v>3.7914691943127963</v>
      </c>
      <c r="AD975" s="4">
        <f t="shared" si="286"/>
        <v>4.7001620745542949</v>
      </c>
      <c r="AE975" s="4">
        <f t="shared" si="287"/>
        <v>6.9611780455153953</v>
      </c>
      <c r="AH975" s="41"/>
    </row>
    <row r="976" spans="1:34" ht="15" customHeight="1" x14ac:dyDescent="0.2">
      <c r="B976" s="26" t="s">
        <v>147</v>
      </c>
      <c r="C976" s="15"/>
      <c r="F976" s="8">
        <v>71</v>
      </c>
      <c r="G976" s="8">
        <v>27</v>
      </c>
      <c r="H976" s="8">
        <v>44</v>
      </c>
      <c r="I976" s="8">
        <v>72</v>
      </c>
      <c r="J976" s="50">
        <v>64</v>
      </c>
      <c r="K976" s="8">
        <v>35</v>
      </c>
      <c r="L976" s="85">
        <f t="shared" si="288"/>
        <v>5.2514792899408285</v>
      </c>
      <c r="M976" s="17">
        <f t="shared" si="289"/>
        <v>3.6734693877551026</v>
      </c>
      <c r="N976" s="4">
        <f t="shared" si="290"/>
        <v>7.1312803889789302</v>
      </c>
      <c r="O976" s="4">
        <f t="shared" si="291"/>
        <v>8.4112149532710276</v>
      </c>
      <c r="P976" s="4">
        <f t="shared" si="292"/>
        <v>8.5676037483266398</v>
      </c>
      <c r="Q976" s="4">
        <f t="shared" si="293"/>
        <v>4.1469194312796205</v>
      </c>
      <c r="R976" s="41"/>
      <c r="V976" s="26" t="s">
        <v>147</v>
      </c>
      <c r="W976" s="15"/>
      <c r="Z976" s="8">
        <f t="shared" si="294"/>
        <v>35</v>
      </c>
      <c r="AA976" s="8">
        <f t="shared" si="295"/>
        <v>44</v>
      </c>
      <c r="AB976" s="50">
        <f t="shared" si="296"/>
        <v>64</v>
      </c>
      <c r="AC976" s="85">
        <f t="shared" si="285"/>
        <v>4.1469194312796205</v>
      </c>
      <c r="AD976" s="4">
        <f t="shared" si="286"/>
        <v>7.1312803889789302</v>
      </c>
      <c r="AE976" s="4">
        <f t="shared" si="287"/>
        <v>8.5676037483266398</v>
      </c>
      <c r="AH976" s="41"/>
    </row>
    <row r="977" spans="1:34" ht="15" customHeight="1" x14ac:dyDescent="0.2">
      <c r="B977" s="26" t="s">
        <v>296</v>
      </c>
      <c r="C977" s="15"/>
      <c r="F977" s="8">
        <v>123</v>
      </c>
      <c r="G977" s="8">
        <v>56</v>
      </c>
      <c r="H977" s="8">
        <v>67</v>
      </c>
      <c r="I977" s="8">
        <v>73</v>
      </c>
      <c r="J977" s="50">
        <v>65</v>
      </c>
      <c r="K977" s="8">
        <v>64</v>
      </c>
      <c r="L977" s="85">
        <f t="shared" si="288"/>
        <v>9.0976331360946752</v>
      </c>
      <c r="M977" s="17">
        <f t="shared" si="289"/>
        <v>7.6190476190476195</v>
      </c>
      <c r="N977" s="4">
        <f t="shared" si="290"/>
        <v>10.858995137763371</v>
      </c>
      <c r="O977" s="4">
        <f t="shared" si="291"/>
        <v>8.5280373831775691</v>
      </c>
      <c r="P977" s="4">
        <f t="shared" si="292"/>
        <v>8.7014725568942435</v>
      </c>
      <c r="Q977" s="4">
        <f t="shared" si="293"/>
        <v>7.5829383886255926</v>
      </c>
      <c r="R977" s="41"/>
      <c r="V977" s="26" t="s">
        <v>296</v>
      </c>
      <c r="W977" s="15"/>
      <c r="Z977" s="8">
        <f t="shared" si="294"/>
        <v>64</v>
      </c>
      <c r="AA977" s="8">
        <f t="shared" si="295"/>
        <v>67</v>
      </c>
      <c r="AB977" s="50">
        <f t="shared" si="296"/>
        <v>65</v>
      </c>
      <c r="AC977" s="85">
        <f t="shared" si="285"/>
        <v>7.5829383886255926</v>
      </c>
      <c r="AD977" s="4">
        <f t="shared" si="286"/>
        <v>10.858995137763371</v>
      </c>
      <c r="AE977" s="4">
        <f t="shared" si="287"/>
        <v>8.7014725568942435</v>
      </c>
      <c r="AH977" s="41"/>
    </row>
    <row r="978" spans="1:34" ht="15" customHeight="1" x14ac:dyDescent="0.2">
      <c r="B978" s="26" t="s">
        <v>131</v>
      </c>
      <c r="C978" s="15"/>
      <c r="F978" s="8">
        <v>199</v>
      </c>
      <c r="G978" s="8">
        <v>137</v>
      </c>
      <c r="H978" s="8">
        <v>62</v>
      </c>
      <c r="I978" s="8">
        <v>82</v>
      </c>
      <c r="J978" s="50">
        <v>56</v>
      </c>
      <c r="K978" s="8">
        <v>163</v>
      </c>
      <c r="L978" s="85">
        <f t="shared" si="288"/>
        <v>14.718934911242604</v>
      </c>
      <c r="M978" s="17">
        <f t="shared" si="289"/>
        <v>18.639455782312925</v>
      </c>
      <c r="N978" s="4">
        <f t="shared" si="290"/>
        <v>10.048622366288493</v>
      </c>
      <c r="O978" s="4">
        <f t="shared" si="291"/>
        <v>9.5794392523364476</v>
      </c>
      <c r="P978" s="4">
        <f t="shared" si="292"/>
        <v>7.4966532797858099</v>
      </c>
      <c r="Q978" s="4">
        <f t="shared" si="293"/>
        <v>19.312796208530806</v>
      </c>
      <c r="R978" s="41"/>
      <c r="V978" s="26" t="s">
        <v>131</v>
      </c>
      <c r="W978" s="15"/>
      <c r="Z978" s="8">
        <f t="shared" si="294"/>
        <v>163</v>
      </c>
      <c r="AA978" s="8">
        <f t="shared" si="295"/>
        <v>62</v>
      </c>
      <c r="AB978" s="50">
        <f t="shared" si="296"/>
        <v>56</v>
      </c>
      <c r="AC978" s="85">
        <f t="shared" si="285"/>
        <v>19.312796208530806</v>
      </c>
      <c r="AD978" s="4">
        <f t="shared" si="286"/>
        <v>10.048622366288493</v>
      </c>
      <c r="AE978" s="4">
        <f t="shared" si="287"/>
        <v>7.4966532797858099</v>
      </c>
      <c r="AH978" s="41"/>
    </row>
    <row r="979" spans="1:34" ht="15" customHeight="1" x14ac:dyDescent="0.2">
      <c r="B979" s="26" t="s">
        <v>211</v>
      </c>
      <c r="C979" s="15"/>
      <c r="F979" s="8">
        <v>315</v>
      </c>
      <c r="G979" s="8">
        <v>148</v>
      </c>
      <c r="H979" s="8">
        <v>167</v>
      </c>
      <c r="I979" s="8">
        <v>90</v>
      </c>
      <c r="J979" s="50">
        <v>72</v>
      </c>
      <c r="K979" s="8">
        <v>166</v>
      </c>
      <c r="L979" s="85">
        <f t="shared" si="288"/>
        <v>23.298816568047336</v>
      </c>
      <c r="M979" s="17">
        <f t="shared" si="289"/>
        <v>20.136054421768705</v>
      </c>
      <c r="N979" s="4">
        <f t="shared" si="290"/>
        <v>27.06645056726094</v>
      </c>
      <c r="O979" s="4">
        <f t="shared" si="291"/>
        <v>10.514018691588785</v>
      </c>
      <c r="P979" s="4">
        <f t="shared" si="292"/>
        <v>9.6385542168674707</v>
      </c>
      <c r="Q979" s="4">
        <f t="shared" si="293"/>
        <v>19.66824644549763</v>
      </c>
      <c r="R979" s="41"/>
      <c r="V979" s="26" t="s">
        <v>140</v>
      </c>
      <c r="W979" s="15"/>
      <c r="Z979" s="8">
        <f t="shared" si="294"/>
        <v>166</v>
      </c>
      <c r="AA979" s="8">
        <f t="shared" si="295"/>
        <v>167</v>
      </c>
      <c r="AB979" s="50">
        <f t="shared" si="296"/>
        <v>72</v>
      </c>
      <c r="AC979" s="85">
        <f t="shared" si="285"/>
        <v>19.66824644549763</v>
      </c>
      <c r="AD979" s="4">
        <f t="shared" si="286"/>
        <v>27.06645056726094</v>
      </c>
      <c r="AE979" s="4">
        <f t="shared" si="287"/>
        <v>9.6385542168674707</v>
      </c>
      <c r="AH979" s="41"/>
    </row>
    <row r="980" spans="1:34" ht="15" customHeight="1" x14ac:dyDescent="0.2">
      <c r="B980" s="26" t="s">
        <v>128</v>
      </c>
      <c r="C980" s="15"/>
      <c r="D980" s="28"/>
      <c r="E980" s="28"/>
      <c r="F980" s="9">
        <v>362</v>
      </c>
      <c r="G980" s="9">
        <v>257</v>
      </c>
      <c r="H980" s="9">
        <v>105</v>
      </c>
      <c r="I980" s="9">
        <v>180</v>
      </c>
      <c r="J980" s="55">
        <v>161</v>
      </c>
      <c r="K980" s="9">
        <v>276</v>
      </c>
      <c r="L980" s="87">
        <f t="shared" si="288"/>
        <v>26.77514792899408</v>
      </c>
      <c r="M980" s="19">
        <f t="shared" si="289"/>
        <v>34.965986394557824</v>
      </c>
      <c r="N980" s="5">
        <f t="shared" si="290"/>
        <v>17.017828200972449</v>
      </c>
      <c r="O980" s="5">
        <f t="shared" si="291"/>
        <v>21.028037383177569</v>
      </c>
      <c r="P980" s="5">
        <f t="shared" si="292"/>
        <v>21.552878179384201</v>
      </c>
      <c r="Q980" s="5">
        <f t="shared" si="293"/>
        <v>32.70142180094787</v>
      </c>
      <c r="R980" s="41"/>
      <c r="V980" s="26" t="s">
        <v>128</v>
      </c>
      <c r="W980" s="15"/>
      <c r="X980" s="28"/>
      <c r="Y980" s="28"/>
      <c r="Z980" s="9">
        <f t="shared" si="294"/>
        <v>276</v>
      </c>
      <c r="AA980" s="9">
        <f t="shared" si="295"/>
        <v>105</v>
      </c>
      <c r="AB980" s="55">
        <f t="shared" si="296"/>
        <v>161</v>
      </c>
      <c r="AC980" s="87">
        <f t="shared" si="285"/>
        <v>32.70142180094787</v>
      </c>
      <c r="AD980" s="5">
        <f t="shared" si="286"/>
        <v>17.017828200972449</v>
      </c>
      <c r="AE980" s="5">
        <f t="shared" si="287"/>
        <v>21.552878179384201</v>
      </c>
      <c r="AH980" s="41"/>
    </row>
    <row r="981" spans="1:34" ht="15" customHeight="1" x14ac:dyDescent="0.2">
      <c r="B981" s="30" t="s">
        <v>1</v>
      </c>
      <c r="C981" s="59"/>
      <c r="D981" s="21"/>
      <c r="E981" s="22"/>
      <c r="F981" s="31">
        <f t="shared" ref="F981:Q981" si="297">SUM(F972:F980)</f>
        <v>1352</v>
      </c>
      <c r="G981" s="31">
        <f t="shared" si="297"/>
        <v>735</v>
      </c>
      <c r="H981" s="31">
        <f t="shared" si="297"/>
        <v>617</v>
      </c>
      <c r="I981" s="31">
        <f t="shared" si="297"/>
        <v>856</v>
      </c>
      <c r="J981" s="51">
        <f t="shared" si="297"/>
        <v>747</v>
      </c>
      <c r="K981" s="31">
        <f t="shared" si="297"/>
        <v>844</v>
      </c>
      <c r="L981" s="86">
        <f t="shared" si="297"/>
        <v>100</v>
      </c>
      <c r="M981" s="18">
        <f t="shared" si="297"/>
        <v>100</v>
      </c>
      <c r="N981" s="6">
        <f t="shared" si="297"/>
        <v>100</v>
      </c>
      <c r="O981" s="6">
        <f t="shared" si="297"/>
        <v>100</v>
      </c>
      <c r="P981" s="6">
        <f t="shared" si="297"/>
        <v>100</v>
      </c>
      <c r="Q981" s="6">
        <f t="shared" si="297"/>
        <v>100</v>
      </c>
      <c r="V981" s="30" t="s">
        <v>1</v>
      </c>
      <c r="W981" s="59"/>
      <c r="X981" s="21"/>
      <c r="Y981" s="22"/>
      <c r="Z981" s="31">
        <f t="shared" ref="Z981:AE981" si="298">SUM(Z972:Z980)</f>
        <v>844</v>
      </c>
      <c r="AA981" s="31">
        <f t="shared" si="298"/>
        <v>617</v>
      </c>
      <c r="AB981" s="51">
        <f t="shared" si="298"/>
        <v>747</v>
      </c>
      <c r="AC981" s="86">
        <f t="shared" si="298"/>
        <v>100</v>
      </c>
      <c r="AD981" s="6">
        <f t="shared" si="298"/>
        <v>100</v>
      </c>
      <c r="AE981" s="6">
        <f t="shared" si="298"/>
        <v>100</v>
      </c>
    </row>
    <row r="982" spans="1:34" ht="15" customHeight="1" x14ac:dyDescent="0.2">
      <c r="B982" s="30" t="s">
        <v>603</v>
      </c>
      <c r="C982" s="59"/>
      <c r="D982" s="21"/>
      <c r="E982" s="22"/>
      <c r="F982" s="32">
        <v>69.496748410704555</v>
      </c>
      <c r="G982" s="32">
        <v>75.013612546874</v>
      </c>
      <c r="H982" s="32">
        <v>64.346238533577448</v>
      </c>
      <c r="I982" s="32">
        <v>46.086508062818943</v>
      </c>
      <c r="J982" s="32">
        <v>43.451282160471727</v>
      </c>
      <c r="K982" s="32">
        <v>73.14882905252631</v>
      </c>
      <c r="V982" s="30" t="s">
        <v>603</v>
      </c>
      <c r="W982" s="59"/>
      <c r="X982" s="21"/>
      <c r="Y982" s="22"/>
      <c r="Z982" s="32">
        <f>K982</f>
        <v>73.14882905252631</v>
      </c>
      <c r="AA982" s="32">
        <f>H982</f>
        <v>64.346238533577448</v>
      </c>
      <c r="AB982" s="32">
        <f>J982</f>
        <v>43.451282160471727</v>
      </c>
    </row>
    <row r="983" spans="1:34" ht="15" customHeight="1" x14ac:dyDescent="0.2">
      <c r="B983" s="30" t="s">
        <v>604</v>
      </c>
      <c r="C983" s="59"/>
      <c r="D983" s="21"/>
      <c r="E983" s="22"/>
      <c r="F983" s="32">
        <v>76.95948649507551</v>
      </c>
      <c r="G983" s="32">
        <v>79.858589749233346</v>
      </c>
      <c r="H983" s="32">
        <v>74.034323885823937</v>
      </c>
      <c r="I983" s="32">
        <v>59.45511345508703</v>
      </c>
      <c r="J983" s="32">
        <v>56.583225213414295</v>
      </c>
      <c r="K983" s="32">
        <v>79.442705357236989</v>
      </c>
      <c r="V983" s="30" t="s">
        <v>604</v>
      </c>
      <c r="W983" s="59"/>
      <c r="X983" s="21"/>
      <c r="Y983" s="22"/>
      <c r="Z983" s="32">
        <f>K983</f>
        <v>79.442705357236989</v>
      </c>
      <c r="AA983" s="32">
        <f>H983</f>
        <v>74.034323885823937</v>
      </c>
      <c r="AB983" s="32">
        <f>J983</f>
        <v>56.583225213414295</v>
      </c>
    </row>
    <row r="985" spans="1:34" ht="15" customHeight="1" x14ac:dyDescent="0.2">
      <c r="A985" s="1" t="s">
        <v>769</v>
      </c>
      <c r="B985" s="15"/>
      <c r="V985" s="15"/>
    </row>
    <row r="986" spans="1:34" ht="13.75" customHeight="1" x14ac:dyDescent="0.2">
      <c r="B986" s="47"/>
      <c r="C986" s="25"/>
      <c r="D986" s="25"/>
      <c r="E986" s="25"/>
      <c r="F986" s="242"/>
      <c r="G986" s="243"/>
      <c r="H986" s="66" t="s">
        <v>2</v>
      </c>
      <c r="I986" s="66"/>
      <c r="J986" s="243"/>
      <c r="K986" s="243"/>
      <c r="L986" s="244"/>
      <c r="M986" s="243"/>
      <c r="N986" s="66" t="s">
        <v>3</v>
      </c>
      <c r="O986" s="66"/>
      <c r="P986" s="243"/>
      <c r="Q986" s="245"/>
      <c r="V986" s="47"/>
      <c r="W986" s="25"/>
      <c r="X986" s="25"/>
      <c r="Y986" s="25"/>
      <c r="Z986" s="60"/>
      <c r="AA986" s="63" t="s">
        <v>2</v>
      </c>
      <c r="AB986" s="66"/>
      <c r="AC986" s="82"/>
      <c r="AD986" s="63" t="s">
        <v>3</v>
      </c>
      <c r="AE986" s="64"/>
    </row>
    <row r="987" spans="1:34" ht="22.75" customHeight="1" x14ac:dyDescent="0.2">
      <c r="B987" s="26"/>
      <c r="C987" s="15"/>
      <c r="E987" s="56"/>
      <c r="F987" s="73" t="s">
        <v>356</v>
      </c>
      <c r="G987" s="73" t="s">
        <v>170</v>
      </c>
      <c r="H987" s="73" t="s">
        <v>171</v>
      </c>
      <c r="I987" s="73" t="s">
        <v>357</v>
      </c>
      <c r="J987" s="78" t="s">
        <v>173</v>
      </c>
      <c r="K987" s="73" t="s">
        <v>500</v>
      </c>
      <c r="L987" s="81" t="s">
        <v>356</v>
      </c>
      <c r="M987" s="73" t="s">
        <v>170</v>
      </c>
      <c r="N987" s="73" t="s">
        <v>171</v>
      </c>
      <c r="O987" s="73" t="s">
        <v>357</v>
      </c>
      <c r="P987" s="73" t="s">
        <v>173</v>
      </c>
      <c r="Q987" s="73" t="s">
        <v>500</v>
      </c>
      <c r="V987" s="26"/>
      <c r="W987" s="15"/>
      <c r="Y987" s="56"/>
      <c r="Z987" s="73" t="s">
        <v>471</v>
      </c>
      <c r="AA987" s="73" t="s">
        <v>171</v>
      </c>
      <c r="AB987" s="78" t="s">
        <v>173</v>
      </c>
      <c r="AC987" s="81" t="s">
        <v>471</v>
      </c>
      <c r="AD987" s="73" t="s">
        <v>171</v>
      </c>
      <c r="AE987" s="73" t="s">
        <v>173</v>
      </c>
    </row>
    <row r="988" spans="1:34" ht="12" customHeight="1" x14ac:dyDescent="0.2">
      <c r="B988" s="27"/>
      <c r="C988" s="68"/>
      <c r="D988" s="28"/>
      <c r="E988" s="57"/>
      <c r="F988" s="29"/>
      <c r="G988" s="29"/>
      <c r="H988" s="29"/>
      <c r="I988" s="29"/>
      <c r="J988" s="49"/>
      <c r="K988" s="29"/>
      <c r="L988" s="83">
        <f>$F$896</f>
        <v>1352</v>
      </c>
      <c r="M988" s="2">
        <f>$G$896</f>
        <v>735</v>
      </c>
      <c r="N988" s="2">
        <f>$H$896</f>
        <v>617</v>
      </c>
      <c r="O988" s="2">
        <f>$I$896</f>
        <v>856</v>
      </c>
      <c r="P988" s="2">
        <f>$J$896</f>
        <v>747</v>
      </c>
      <c r="Q988" s="2">
        <f>$K$896</f>
        <v>844</v>
      </c>
      <c r="V988" s="27"/>
      <c r="W988" s="68"/>
      <c r="X988" s="28"/>
      <c r="Y988" s="57"/>
      <c r="Z988" s="29"/>
      <c r="AA988" s="29"/>
      <c r="AB988" s="49"/>
      <c r="AC988" s="83">
        <f t="shared" ref="AC988:AC997" si="299">Q988</f>
        <v>844</v>
      </c>
      <c r="AD988" s="2">
        <f t="shared" ref="AD988:AD997" si="300">N988</f>
        <v>617</v>
      </c>
      <c r="AE988" s="2">
        <f t="shared" ref="AE988:AE997" si="301">P988</f>
        <v>747</v>
      </c>
    </row>
    <row r="989" spans="1:34" ht="15" customHeight="1" x14ac:dyDescent="0.2">
      <c r="B989" s="26" t="s">
        <v>153</v>
      </c>
      <c r="C989" s="15"/>
      <c r="F989" s="8">
        <v>531</v>
      </c>
      <c r="G989" s="8">
        <v>261</v>
      </c>
      <c r="H989" s="8">
        <v>270</v>
      </c>
      <c r="I989" s="8">
        <v>296</v>
      </c>
      <c r="J989" s="50">
        <v>250</v>
      </c>
      <c r="K989" s="8">
        <v>307</v>
      </c>
      <c r="L989" s="85">
        <f t="shared" ref="L989:L997" si="302">F989/L$988*100</f>
        <v>39.27514792899408</v>
      </c>
      <c r="M989" s="17">
        <f t="shared" ref="M989:M997" si="303">G989/M$988*100</f>
        <v>35.510204081632651</v>
      </c>
      <c r="N989" s="4">
        <f t="shared" ref="N989:N997" si="304">H989/N$988*100</f>
        <v>43.760129659643439</v>
      </c>
      <c r="O989" s="4">
        <f t="shared" ref="O989:O997" si="305">I989/O$988*100</f>
        <v>34.579439252336449</v>
      </c>
      <c r="P989" s="4">
        <f t="shared" ref="P989:P997" si="306">J989/P$988*100</f>
        <v>33.467202141900934</v>
      </c>
      <c r="Q989" s="4">
        <f t="shared" ref="Q989:Q997" si="307">K989/Q$988*100</f>
        <v>36.374407582938389</v>
      </c>
      <c r="R989" s="41"/>
      <c r="V989" s="26" t="s">
        <v>154</v>
      </c>
      <c r="W989" s="15"/>
      <c r="Z989" s="8">
        <f t="shared" ref="Z989:Z997" si="308">K989</f>
        <v>307</v>
      </c>
      <c r="AA989" s="8">
        <f t="shared" ref="AA989:AA997" si="309">H989</f>
        <v>270</v>
      </c>
      <c r="AB989" s="50">
        <f t="shared" ref="AB989:AB997" si="310">J989</f>
        <v>250</v>
      </c>
      <c r="AC989" s="85">
        <f t="shared" si="299"/>
        <v>36.374407582938389</v>
      </c>
      <c r="AD989" s="4">
        <f t="shared" si="300"/>
        <v>43.760129659643439</v>
      </c>
      <c r="AE989" s="4">
        <f t="shared" si="301"/>
        <v>33.467202141900934</v>
      </c>
      <c r="AH989" s="41"/>
    </row>
    <row r="990" spans="1:34" ht="15" customHeight="1" x14ac:dyDescent="0.2">
      <c r="B990" s="26" t="s">
        <v>76</v>
      </c>
      <c r="C990" s="15"/>
      <c r="F990" s="8">
        <v>233</v>
      </c>
      <c r="G990" s="8">
        <v>140</v>
      </c>
      <c r="H990" s="8">
        <v>93</v>
      </c>
      <c r="I990" s="8">
        <v>147</v>
      </c>
      <c r="J990" s="50">
        <v>124</v>
      </c>
      <c r="K990" s="8">
        <v>163</v>
      </c>
      <c r="L990" s="85">
        <f t="shared" si="302"/>
        <v>17.233727810650887</v>
      </c>
      <c r="M990" s="17">
        <f t="shared" si="303"/>
        <v>19.047619047619047</v>
      </c>
      <c r="N990" s="4">
        <f t="shared" si="304"/>
        <v>15.07293354943274</v>
      </c>
      <c r="O990" s="4">
        <f t="shared" si="305"/>
        <v>17.172897196261683</v>
      </c>
      <c r="P990" s="4">
        <f t="shared" si="306"/>
        <v>16.599732262382865</v>
      </c>
      <c r="Q990" s="4">
        <f t="shared" si="307"/>
        <v>19.312796208530806</v>
      </c>
      <c r="R990" s="41"/>
      <c r="V990" s="26" t="s">
        <v>76</v>
      </c>
      <c r="W990" s="15"/>
      <c r="Z990" s="8">
        <f t="shared" si="308"/>
        <v>163</v>
      </c>
      <c r="AA990" s="8">
        <f t="shared" si="309"/>
        <v>93</v>
      </c>
      <c r="AB990" s="50">
        <f t="shared" si="310"/>
        <v>124</v>
      </c>
      <c r="AC990" s="85">
        <f t="shared" si="299"/>
        <v>19.312796208530806</v>
      </c>
      <c r="AD990" s="4">
        <f t="shared" si="300"/>
        <v>15.07293354943274</v>
      </c>
      <c r="AE990" s="4">
        <f t="shared" si="301"/>
        <v>16.599732262382865</v>
      </c>
      <c r="AH990" s="41"/>
    </row>
    <row r="991" spans="1:34" ht="15" customHeight="1" x14ac:dyDescent="0.2">
      <c r="B991" s="26" t="s">
        <v>473</v>
      </c>
      <c r="C991" s="15"/>
      <c r="F991" s="8">
        <v>120</v>
      </c>
      <c r="G991" s="8">
        <v>51</v>
      </c>
      <c r="H991" s="8">
        <v>69</v>
      </c>
      <c r="I991" s="8">
        <v>130</v>
      </c>
      <c r="J991" s="50">
        <v>120</v>
      </c>
      <c r="K991" s="8">
        <v>61</v>
      </c>
      <c r="L991" s="85">
        <f t="shared" si="302"/>
        <v>8.8757396449704142</v>
      </c>
      <c r="M991" s="17">
        <f t="shared" si="303"/>
        <v>6.9387755102040813</v>
      </c>
      <c r="N991" s="4">
        <f t="shared" si="304"/>
        <v>11.183144246353322</v>
      </c>
      <c r="O991" s="4">
        <f t="shared" si="305"/>
        <v>15.186915887850466</v>
      </c>
      <c r="P991" s="4">
        <f t="shared" si="306"/>
        <v>16.064257028112451</v>
      </c>
      <c r="Q991" s="4">
        <f t="shared" si="307"/>
        <v>7.2274881516587675</v>
      </c>
      <c r="R991" s="41"/>
      <c r="V991" s="26" t="s">
        <v>473</v>
      </c>
      <c r="W991" s="15"/>
      <c r="Z991" s="8">
        <f t="shared" si="308"/>
        <v>61</v>
      </c>
      <c r="AA991" s="8">
        <f t="shared" si="309"/>
        <v>69</v>
      </c>
      <c r="AB991" s="50">
        <f t="shared" si="310"/>
        <v>120</v>
      </c>
      <c r="AC991" s="85">
        <f t="shared" si="299"/>
        <v>7.2274881516587675</v>
      </c>
      <c r="AD991" s="4">
        <f t="shared" si="300"/>
        <v>11.183144246353322</v>
      </c>
      <c r="AE991" s="4">
        <f t="shared" si="301"/>
        <v>16.064257028112451</v>
      </c>
      <c r="AH991" s="41"/>
    </row>
    <row r="992" spans="1:34" ht="15" customHeight="1" x14ac:dyDescent="0.2">
      <c r="B992" s="26" t="s">
        <v>150</v>
      </c>
      <c r="C992" s="15"/>
      <c r="F992" s="8">
        <v>44</v>
      </c>
      <c r="G992" s="8">
        <v>21</v>
      </c>
      <c r="H992" s="8">
        <v>23</v>
      </c>
      <c r="I992" s="8">
        <v>43</v>
      </c>
      <c r="J992" s="50">
        <v>38</v>
      </c>
      <c r="K992" s="8">
        <v>26</v>
      </c>
      <c r="L992" s="85">
        <f t="shared" si="302"/>
        <v>3.2544378698224854</v>
      </c>
      <c r="M992" s="17">
        <f t="shared" si="303"/>
        <v>2.8571428571428572</v>
      </c>
      <c r="N992" s="4">
        <f t="shared" si="304"/>
        <v>3.7277147487844409</v>
      </c>
      <c r="O992" s="4">
        <f t="shared" si="305"/>
        <v>5.0233644859813085</v>
      </c>
      <c r="P992" s="4">
        <f t="shared" si="306"/>
        <v>5.0870147255689426</v>
      </c>
      <c r="Q992" s="4">
        <f t="shared" si="307"/>
        <v>3.080568720379147</v>
      </c>
      <c r="R992" s="41"/>
      <c r="V992" s="26" t="s">
        <v>150</v>
      </c>
      <c r="W992" s="15"/>
      <c r="Z992" s="8">
        <f t="shared" si="308"/>
        <v>26</v>
      </c>
      <c r="AA992" s="8">
        <f t="shared" si="309"/>
        <v>23</v>
      </c>
      <c r="AB992" s="50">
        <f t="shared" si="310"/>
        <v>38</v>
      </c>
      <c r="AC992" s="85">
        <f t="shared" si="299"/>
        <v>3.080568720379147</v>
      </c>
      <c r="AD992" s="4">
        <f t="shared" si="300"/>
        <v>3.7277147487844409</v>
      </c>
      <c r="AE992" s="4">
        <f t="shared" si="301"/>
        <v>5.0870147255689426</v>
      </c>
      <c r="AH992" s="41"/>
    </row>
    <row r="993" spans="2:34" ht="15" customHeight="1" x14ac:dyDescent="0.2">
      <c r="B993" s="26" t="s">
        <v>147</v>
      </c>
      <c r="C993" s="15"/>
      <c r="F993" s="8">
        <v>20</v>
      </c>
      <c r="G993" s="8">
        <v>8</v>
      </c>
      <c r="H993" s="8">
        <v>12</v>
      </c>
      <c r="I993" s="8">
        <v>35</v>
      </c>
      <c r="J993" s="50">
        <v>31</v>
      </c>
      <c r="K993" s="8">
        <v>12</v>
      </c>
      <c r="L993" s="85">
        <f t="shared" si="302"/>
        <v>1.4792899408284024</v>
      </c>
      <c r="M993" s="17">
        <f t="shared" si="303"/>
        <v>1.0884353741496597</v>
      </c>
      <c r="N993" s="4">
        <f t="shared" si="304"/>
        <v>1.9448946515397085</v>
      </c>
      <c r="O993" s="4">
        <f t="shared" si="305"/>
        <v>4.0887850467289715</v>
      </c>
      <c r="P993" s="4">
        <f t="shared" si="306"/>
        <v>4.1499330655957163</v>
      </c>
      <c r="Q993" s="4">
        <f t="shared" si="307"/>
        <v>1.4218009478672986</v>
      </c>
      <c r="R993" s="41"/>
      <c r="V993" s="26" t="s">
        <v>147</v>
      </c>
      <c r="W993" s="15"/>
      <c r="Z993" s="8">
        <f t="shared" si="308"/>
        <v>12</v>
      </c>
      <c r="AA993" s="8">
        <f t="shared" si="309"/>
        <v>12</v>
      </c>
      <c r="AB993" s="50">
        <f t="shared" si="310"/>
        <v>31</v>
      </c>
      <c r="AC993" s="85">
        <f t="shared" si="299"/>
        <v>1.4218009478672986</v>
      </c>
      <c r="AD993" s="4">
        <f t="shared" si="300"/>
        <v>1.9448946515397085</v>
      </c>
      <c r="AE993" s="4">
        <f t="shared" si="301"/>
        <v>4.1499330655957163</v>
      </c>
      <c r="AH993" s="41"/>
    </row>
    <row r="994" spans="2:34" ht="15" customHeight="1" x14ac:dyDescent="0.2">
      <c r="B994" s="26" t="s">
        <v>296</v>
      </c>
      <c r="C994" s="15"/>
      <c r="F994" s="8">
        <v>19</v>
      </c>
      <c r="G994" s="8">
        <v>7</v>
      </c>
      <c r="H994" s="8">
        <v>12</v>
      </c>
      <c r="I994" s="8">
        <v>19</v>
      </c>
      <c r="J994" s="50">
        <v>17</v>
      </c>
      <c r="K994" s="8">
        <v>9</v>
      </c>
      <c r="L994" s="85">
        <f t="shared" si="302"/>
        <v>1.4053254437869822</v>
      </c>
      <c r="M994" s="17">
        <f t="shared" si="303"/>
        <v>0.95238095238095244</v>
      </c>
      <c r="N994" s="4">
        <f t="shared" si="304"/>
        <v>1.9448946515397085</v>
      </c>
      <c r="O994" s="4">
        <f t="shared" si="305"/>
        <v>2.2196261682242988</v>
      </c>
      <c r="P994" s="4">
        <f t="shared" si="306"/>
        <v>2.2757697456492636</v>
      </c>
      <c r="Q994" s="4">
        <f t="shared" si="307"/>
        <v>1.066350710900474</v>
      </c>
      <c r="R994" s="41"/>
      <c r="V994" s="26" t="s">
        <v>296</v>
      </c>
      <c r="W994" s="15"/>
      <c r="Z994" s="8">
        <f t="shared" si="308"/>
        <v>9</v>
      </c>
      <c r="AA994" s="8">
        <f t="shared" si="309"/>
        <v>12</v>
      </c>
      <c r="AB994" s="50">
        <f t="shared" si="310"/>
        <v>17</v>
      </c>
      <c r="AC994" s="85">
        <f t="shared" si="299"/>
        <v>1.066350710900474</v>
      </c>
      <c r="AD994" s="4">
        <f t="shared" si="300"/>
        <v>1.9448946515397085</v>
      </c>
      <c r="AE994" s="4">
        <f t="shared" si="301"/>
        <v>2.2757697456492636</v>
      </c>
      <c r="AH994" s="41"/>
    </row>
    <row r="995" spans="2:34" ht="15" customHeight="1" x14ac:dyDescent="0.2">
      <c r="B995" s="26" t="s">
        <v>131</v>
      </c>
      <c r="C995" s="15"/>
      <c r="F995" s="8">
        <v>11</v>
      </c>
      <c r="G995" s="8">
        <v>4</v>
      </c>
      <c r="H995" s="8">
        <v>7</v>
      </c>
      <c r="I995" s="8">
        <v>7</v>
      </c>
      <c r="J995" s="50">
        <v>7</v>
      </c>
      <c r="K995" s="8">
        <v>4</v>
      </c>
      <c r="L995" s="85">
        <f t="shared" si="302"/>
        <v>0.81360946745562135</v>
      </c>
      <c r="M995" s="17">
        <f t="shared" si="303"/>
        <v>0.54421768707482987</v>
      </c>
      <c r="N995" s="4">
        <f t="shared" si="304"/>
        <v>1.1345218800648298</v>
      </c>
      <c r="O995" s="4">
        <f t="shared" si="305"/>
        <v>0.81775700934579432</v>
      </c>
      <c r="P995" s="4">
        <f t="shared" si="306"/>
        <v>0.93708165997322623</v>
      </c>
      <c r="Q995" s="4">
        <f t="shared" si="307"/>
        <v>0.47393364928909953</v>
      </c>
      <c r="R995" s="41"/>
      <c r="V995" s="26" t="s">
        <v>131</v>
      </c>
      <c r="W995" s="15"/>
      <c r="Z995" s="8">
        <f t="shared" si="308"/>
        <v>4</v>
      </c>
      <c r="AA995" s="8">
        <f t="shared" si="309"/>
        <v>7</v>
      </c>
      <c r="AB995" s="50">
        <f t="shared" si="310"/>
        <v>7</v>
      </c>
      <c r="AC995" s="85">
        <f t="shared" si="299"/>
        <v>0.47393364928909953</v>
      </c>
      <c r="AD995" s="4">
        <f t="shared" si="300"/>
        <v>1.1345218800648298</v>
      </c>
      <c r="AE995" s="4">
        <f t="shared" si="301"/>
        <v>0.93708165997322623</v>
      </c>
      <c r="AH995" s="41"/>
    </row>
    <row r="996" spans="2:34" ht="15" customHeight="1" x14ac:dyDescent="0.2">
      <c r="B996" s="26" t="s">
        <v>211</v>
      </c>
      <c r="C996" s="15"/>
      <c r="F996" s="8">
        <v>13</v>
      </c>
      <c r="G996" s="8">
        <v>4</v>
      </c>
      <c r="H996" s="8">
        <v>9</v>
      </c>
      <c r="I996" s="8">
        <v>6</v>
      </c>
      <c r="J996" s="50">
        <v>5</v>
      </c>
      <c r="K996" s="8">
        <v>5</v>
      </c>
      <c r="L996" s="85">
        <f t="shared" si="302"/>
        <v>0.96153846153846156</v>
      </c>
      <c r="M996" s="17">
        <f t="shared" si="303"/>
        <v>0.54421768707482987</v>
      </c>
      <c r="N996" s="4">
        <f t="shared" si="304"/>
        <v>1.4586709886547813</v>
      </c>
      <c r="O996" s="4">
        <f t="shared" si="305"/>
        <v>0.7009345794392523</v>
      </c>
      <c r="P996" s="4">
        <f t="shared" si="306"/>
        <v>0.66934404283801874</v>
      </c>
      <c r="Q996" s="4">
        <f t="shared" si="307"/>
        <v>0.59241706161137442</v>
      </c>
      <c r="R996" s="41"/>
      <c r="V996" s="26" t="s">
        <v>140</v>
      </c>
      <c r="W996" s="15"/>
      <c r="Z996" s="8">
        <f t="shared" si="308"/>
        <v>5</v>
      </c>
      <c r="AA996" s="8">
        <f t="shared" si="309"/>
        <v>9</v>
      </c>
      <c r="AB996" s="50">
        <f t="shared" si="310"/>
        <v>5</v>
      </c>
      <c r="AC996" s="85">
        <f t="shared" si="299"/>
        <v>0.59241706161137442</v>
      </c>
      <c r="AD996" s="4">
        <f t="shared" si="300"/>
        <v>1.4586709886547813</v>
      </c>
      <c r="AE996" s="4">
        <f t="shared" si="301"/>
        <v>0.66934404283801874</v>
      </c>
      <c r="AH996" s="41"/>
    </row>
    <row r="997" spans="2:34" ht="15" customHeight="1" x14ac:dyDescent="0.2">
      <c r="B997" s="26" t="s">
        <v>128</v>
      </c>
      <c r="C997" s="15"/>
      <c r="D997" s="28"/>
      <c r="E997" s="28"/>
      <c r="F997" s="9">
        <v>361</v>
      </c>
      <c r="G997" s="9">
        <v>239</v>
      </c>
      <c r="H997" s="9">
        <v>122</v>
      </c>
      <c r="I997" s="9">
        <v>173</v>
      </c>
      <c r="J997" s="55">
        <v>155</v>
      </c>
      <c r="K997" s="9">
        <v>257</v>
      </c>
      <c r="L997" s="87">
        <f t="shared" si="302"/>
        <v>26.701183431952664</v>
      </c>
      <c r="M997" s="19">
        <f t="shared" si="303"/>
        <v>32.517006802721085</v>
      </c>
      <c r="N997" s="5">
        <f t="shared" si="304"/>
        <v>19.773095623987032</v>
      </c>
      <c r="O997" s="5">
        <f t="shared" si="305"/>
        <v>20.210280373831775</v>
      </c>
      <c r="P997" s="5">
        <f t="shared" si="306"/>
        <v>20.74966532797858</v>
      </c>
      <c r="Q997" s="5">
        <f t="shared" si="307"/>
        <v>30.450236966824644</v>
      </c>
      <c r="R997" s="41"/>
      <c r="V997" s="26" t="s">
        <v>128</v>
      </c>
      <c r="W997" s="15"/>
      <c r="X997" s="28"/>
      <c r="Y997" s="28"/>
      <c r="Z997" s="9">
        <f t="shared" si="308"/>
        <v>257</v>
      </c>
      <c r="AA997" s="9">
        <f t="shared" si="309"/>
        <v>122</v>
      </c>
      <c r="AB997" s="55">
        <f t="shared" si="310"/>
        <v>155</v>
      </c>
      <c r="AC997" s="87">
        <f t="shared" si="299"/>
        <v>30.450236966824644</v>
      </c>
      <c r="AD997" s="5">
        <f t="shared" si="300"/>
        <v>19.773095623987032</v>
      </c>
      <c r="AE997" s="5">
        <f t="shared" si="301"/>
        <v>20.74966532797858</v>
      </c>
      <c r="AH997" s="41"/>
    </row>
    <row r="998" spans="2:34" ht="15" customHeight="1" x14ac:dyDescent="0.2">
      <c r="B998" s="30" t="s">
        <v>1</v>
      </c>
      <c r="C998" s="59"/>
      <c r="D998" s="21"/>
      <c r="E998" s="22"/>
      <c r="F998" s="31">
        <f t="shared" ref="F998:Q998" si="311">SUM(F989:F997)</f>
        <v>1352</v>
      </c>
      <c r="G998" s="31">
        <f t="shared" si="311"/>
        <v>735</v>
      </c>
      <c r="H998" s="31">
        <f t="shared" si="311"/>
        <v>617</v>
      </c>
      <c r="I998" s="31">
        <f t="shared" si="311"/>
        <v>856</v>
      </c>
      <c r="J998" s="51">
        <f t="shared" si="311"/>
        <v>747</v>
      </c>
      <c r="K998" s="31">
        <f t="shared" si="311"/>
        <v>844</v>
      </c>
      <c r="L998" s="86">
        <f t="shared" si="311"/>
        <v>100</v>
      </c>
      <c r="M998" s="18">
        <f t="shared" si="311"/>
        <v>100</v>
      </c>
      <c r="N998" s="6">
        <f t="shared" si="311"/>
        <v>100.00000000000001</v>
      </c>
      <c r="O998" s="6">
        <f t="shared" si="311"/>
        <v>99.999999999999986</v>
      </c>
      <c r="P998" s="6">
        <f t="shared" si="311"/>
        <v>100</v>
      </c>
      <c r="Q998" s="6">
        <f t="shared" si="311"/>
        <v>100</v>
      </c>
      <c r="V998" s="30" t="s">
        <v>1</v>
      </c>
      <c r="W998" s="59"/>
      <c r="X998" s="21"/>
      <c r="Y998" s="22"/>
      <c r="Z998" s="31">
        <f t="shared" ref="Z998:AE998" si="312">SUM(Z989:Z997)</f>
        <v>844</v>
      </c>
      <c r="AA998" s="31">
        <f t="shared" si="312"/>
        <v>617</v>
      </c>
      <c r="AB998" s="51">
        <f t="shared" si="312"/>
        <v>747</v>
      </c>
      <c r="AC998" s="86">
        <f t="shared" si="312"/>
        <v>100</v>
      </c>
      <c r="AD998" s="6">
        <f t="shared" si="312"/>
        <v>100.00000000000001</v>
      </c>
      <c r="AE998" s="6">
        <f t="shared" si="312"/>
        <v>100</v>
      </c>
    </row>
    <row r="999" spans="2:34" ht="15" customHeight="1" x14ac:dyDescent="0.2">
      <c r="B999" s="30" t="s">
        <v>603</v>
      </c>
      <c r="C999" s="59"/>
      <c r="D999" s="21"/>
      <c r="E999" s="22"/>
      <c r="F999" s="32">
        <v>9.9905645331810806</v>
      </c>
      <c r="G999" s="32">
        <v>8.2714590395060181</v>
      </c>
      <c r="H999" s="32">
        <v>11.713142967247407</v>
      </c>
      <c r="I999" s="32">
        <v>13.990772209271372</v>
      </c>
      <c r="J999" s="32">
        <v>14.493394614113351</v>
      </c>
      <c r="K999" s="32">
        <v>8.6511950442457</v>
      </c>
      <c r="V999" s="30" t="s">
        <v>603</v>
      </c>
      <c r="W999" s="59"/>
      <c r="X999" s="21"/>
      <c r="Y999" s="22"/>
      <c r="Z999" s="32">
        <f>K999</f>
        <v>8.6511950442457</v>
      </c>
      <c r="AA999" s="32">
        <f>H999</f>
        <v>11.713142967247407</v>
      </c>
      <c r="AB999" s="32">
        <f>J999</f>
        <v>14.493394614113351</v>
      </c>
    </row>
    <row r="1000" spans="2:34" ht="15" customHeight="1" x14ac:dyDescent="0.2">
      <c r="B1000" s="30" t="s">
        <v>604</v>
      </c>
      <c r="C1000" s="59"/>
      <c r="D1000" s="21"/>
      <c r="E1000" s="22"/>
      <c r="F1000" s="32">
        <v>21.523150983440111</v>
      </c>
      <c r="G1000" s="32">
        <v>17.458058228063766</v>
      </c>
      <c r="H1000" s="32">
        <v>25.768914527944297</v>
      </c>
      <c r="I1000" s="32">
        <v>24.691724596724409</v>
      </c>
      <c r="J1000" s="32">
        <v>25.08798132033656</v>
      </c>
      <c r="K1000" s="32">
        <v>18.136612467757949</v>
      </c>
      <c r="V1000" s="30" t="s">
        <v>604</v>
      </c>
      <c r="W1000" s="59"/>
      <c r="X1000" s="21"/>
      <c r="Y1000" s="22"/>
      <c r="Z1000" s="32">
        <f>K1000</f>
        <v>18.136612467757949</v>
      </c>
      <c r="AA1000" s="32">
        <f>H1000</f>
        <v>25.768914527944297</v>
      </c>
      <c r="AB1000" s="32">
        <f>J1000</f>
        <v>25.08798132033656</v>
      </c>
    </row>
    <row r="1002" spans="2:34" ht="15" customHeight="1" x14ac:dyDescent="0.2">
      <c r="V1002" s="15"/>
    </row>
    <row r="1003" spans="2:34" ht="15" customHeight="1" x14ac:dyDescent="0.2">
      <c r="V1003" s="15"/>
    </row>
    <row r="1004" spans="2:34" ht="15" customHeight="1" x14ac:dyDescent="0.2">
      <c r="V1004" s="15"/>
    </row>
  </sheetData>
  <phoneticPr fontId="1"/>
  <printOptions horizontalCentered="1"/>
  <pageMargins left="0.19685039370078741" right="0.19685039370078741" top="0.47244094488188981" bottom="0.27559055118110237" header="0.19685039370078741" footer="0.11811023622047245"/>
  <pageSetup paperSize="9" scale="67" orientation="portrait"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15" manualBreakCount="15">
    <brk id="70" max="16383" man="1"/>
    <brk id="142" max="16383" man="1"/>
    <brk id="201" max="16383" man="1"/>
    <brk id="273" max="16383" man="1"/>
    <brk id="302" max="16383" man="1"/>
    <brk id="377" max="16383" man="1"/>
    <brk id="451" max="16383" man="1"/>
    <brk id="523" max="16383" man="1"/>
    <brk id="585" max="16383" man="1"/>
    <brk id="648" max="16383" man="1"/>
    <brk id="717" max="16383" man="1"/>
    <brk id="775" max="16383" man="1"/>
    <brk id="847" max="16383" man="1"/>
    <brk id="883" max="16383" man="1"/>
    <brk id="9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791"/>
  <sheetViews>
    <sheetView showGridLines="0" tabSelected="1"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22" width="8.69921875" style="1" customWidth="1"/>
    <col min="23" max="23" width="2.69921875" style="1" customWidth="1"/>
    <col min="24" max="24" width="5.69921875" style="1" customWidth="1"/>
    <col min="25" max="41" width="8.69921875" style="1" customWidth="1"/>
    <col min="42" max="16384" width="9.09765625" style="1"/>
  </cols>
  <sheetData>
    <row r="1" spans="1:34" ht="15" customHeight="1" x14ac:dyDescent="0.2">
      <c r="A1" s="350" t="s">
        <v>582</v>
      </c>
    </row>
    <row r="2" spans="1:34" ht="15" customHeight="1" x14ac:dyDescent="0.2">
      <c r="A2" s="1" t="s">
        <v>574</v>
      </c>
      <c r="F2" s="41"/>
      <c r="AB2" s="41"/>
    </row>
    <row r="3" spans="1:34" ht="13.75" customHeight="1" x14ac:dyDescent="0.2">
      <c r="B3" s="47"/>
      <c r="C3" s="25"/>
      <c r="D3" s="25"/>
      <c r="E3" s="25"/>
      <c r="F3" s="242"/>
      <c r="G3" s="243"/>
      <c r="H3" s="66" t="s">
        <v>2</v>
      </c>
      <c r="I3" s="66"/>
      <c r="J3" s="243"/>
      <c r="K3" s="243"/>
      <c r="L3" s="244"/>
      <c r="M3" s="243"/>
      <c r="N3" s="66" t="s">
        <v>3</v>
      </c>
      <c r="O3" s="66"/>
      <c r="P3" s="243"/>
      <c r="Q3" s="245"/>
      <c r="X3" s="47"/>
      <c r="Y3" s="25"/>
      <c r="Z3" s="25"/>
      <c r="AA3" s="25"/>
      <c r="AB3" s="60"/>
      <c r="AC3" s="63" t="s">
        <v>2</v>
      </c>
      <c r="AD3" s="66"/>
      <c r="AE3" s="82"/>
      <c r="AF3" s="63" t="s">
        <v>3</v>
      </c>
      <c r="AG3" s="64"/>
    </row>
    <row r="4" spans="1:34" ht="19" x14ac:dyDescent="0.2">
      <c r="B4" s="58"/>
      <c r="F4" s="73" t="s">
        <v>356</v>
      </c>
      <c r="G4" s="73" t="s">
        <v>170</v>
      </c>
      <c r="H4" s="73" t="s">
        <v>171</v>
      </c>
      <c r="I4" s="73" t="s">
        <v>357</v>
      </c>
      <c r="J4" s="78" t="s">
        <v>173</v>
      </c>
      <c r="K4" s="73" t="s">
        <v>500</v>
      </c>
      <c r="L4" s="81" t="s">
        <v>356</v>
      </c>
      <c r="M4" s="73" t="s">
        <v>170</v>
      </c>
      <c r="N4" s="73" t="s">
        <v>171</v>
      </c>
      <c r="O4" s="73" t="s">
        <v>357</v>
      </c>
      <c r="P4" s="73" t="s">
        <v>173</v>
      </c>
      <c r="Q4" s="73" t="s">
        <v>500</v>
      </c>
      <c r="X4" s="58"/>
      <c r="AB4" s="73" t="s">
        <v>450</v>
      </c>
      <c r="AC4" s="73" t="s">
        <v>171</v>
      </c>
      <c r="AD4" s="78" t="s">
        <v>173</v>
      </c>
      <c r="AE4" s="81" t="s">
        <v>450</v>
      </c>
      <c r="AF4" s="73" t="s">
        <v>171</v>
      </c>
      <c r="AG4" s="73" t="s">
        <v>173</v>
      </c>
    </row>
    <row r="5" spans="1:34" ht="12" customHeight="1" x14ac:dyDescent="0.2">
      <c r="B5" s="27"/>
      <c r="C5" s="68"/>
      <c r="D5" s="68"/>
      <c r="E5" s="28"/>
      <c r="F5" s="29"/>
      <c r="G5" s="29"/>
      <c r="H5" s="29"/>
      <c r="I5" s="29"/>
      <c r="J5" s="49"/>
      <c r="K5" s="29"/>
      <c r="L5" s="83">
        <f t="shared" ref="L5:Q5" si="0">F$16</f>
        <v>1352</v>
      </c>
      <c r="M5" s="2">
        <f t="shared" si="0"/>
        <v>735</v>
      </c>
      <c r="N5" s="2">
        <f t="shared" si="0"/>
        <v>617</v>
      </c>
      <c r="O5" s="2">
        <f t="shared" si="0"/>
        <v>856</v>
      </c>
      <c r="P5" s="2">
        <f t="shared" si="0"/>
        <v>747</v>
      </c>
      <c r="Q5" s="2">
        <f t="shared" si="0"/>
        <v>844</v>
      </c>
      <c r="X5" s="27"/>
      <c r="Y5" s="68"/>
      <c r="Z5" s="68"/>
      <c r="AA5" s="28"/>
      <c r="AB5" s="29"/>
      <c r="AC5" s="29"/>
      <c r="AD5" s="49"/>
      <c r="AE5" s="83">
        <f>Q5</f>
        <v>844</v>
      </c>
      <c r="AF5" s="2">
        <f>N5</f>
        <v>617</v>
      </c>
      <c r="AG5" s="2">
        <f>P5</f>
        <v>747</v>
      </c>
      <c r="AH5" s="69"/>
    </row>
    <row r="6" spans="1:34" ht="15" customHeight="1" x14ac:dyDescent="0.2">
      <c r="B6" s="26" t="s">
        <v>81</v>
      </c>
      <c r="C6" s="15"/>
      <c r="D6" s="15"/>
      <c r="F6" s="8">
        <v>61</v>
      </c>
      <c r="G6" s="8">
        <v>0</v>
      </c>
      <c r="H6" s="8">
        <v>61</v>
      </c>
      <c r="I6" s="8">
        <v>22</v>
      </c>
      <c r="J6" s="50">
        <v>21</v>
      </c>
      <c r="K6" s="8">
        <v>1</v>
      </c>
      <c r="L6" s="85">
        <f t="shared" ref="L6:Q15" si="1">F6/L$5*100</f>
        <v>4.5118343195266277</v>
      </c>
      <c r="M6" s="4">
        <f t="shared" si="1"/>
        <v>0</v>
      </c>
      <c r="N6" s="4">
        <f t="shared" si="1"/>
        <v>9.8865478119935162</v>
      </c>
      <c r="O6" s="4">
        <f t="shared" si="1"/>
        <v>2.570093457943925</v>
      </c>
      <c r="P6" s="4">
        <f t="shared" si="1"/>
        <v>2.8112449799196786</v>
      </c>
      <c r="Q6" s="4">
        <f t="shared" si="1"/>
        <v>0.11848341232227488</v>
      </c>
      <c r="X6" s="26" t="s">
        <v>81</v>
      </c>
      <c r="Y6" s="15"/>
      <c r="Z6" s="15"/>
      <c r="AB6" s="8">
        <f t="shared" ref="AB6:AB15" si="2">K6</f>
        <v>1</v>
      </c>
      <c r="AC6" s="8">
        <f t="shared" ref="AC6:AC15" si="3">H6</f>
        <v>61</v>
      </c>
      <c r="AD6" s="50">
        <f t="shared" ref="AD6:AD15" si="4">J6</f>
        <v>21</v>
      </c>
      <c r="AE6" s="85">
        <f>Q6</f>
        <v>0.11848341232227488</v>
      </c>
      <c r="AF6" s="4">
        <f>N6</f>
        <v>9.8865478119935162</v>
      </c>
      <c r="AG6" s="4">
        <f>P6</f>
        <v>2.8112449799196786</v>
      </c>
      <c r="AH6" s="10"/>
    </row>
    <row r="7" spans="1:34" ht="15" customHeight="1" x14ac:dyDescent="0.2">
      <c r="B7" s="26" t="s">
        <v>82</v>
      </c>
      <c r="C7" s="15"/>
      <c r="D7" s="15"/>
      <c r="F7" s="8">
        <v>171</v>
      </c>
      <c r="G7" s="8">
        <v>17</v>
      </c>
      <c r="H7" s="8">
        <v>154</v>
      </c>
      <c r="I7" s="8">
        <v>94</v>
      </c>
      <c r="J7" s="50">
        <v>92</v>
      </c>
      <c r="K7" s="8">
        <v>19</v>
      </c>
      <c r="L7" s="85">
        <f t="shared" si="1"/>
        <v>12.647928994082841</v>
      </c>
      <c r="M7" s="4">
        <f t="shared" si="1"/>
        <v>2.3129251700680271</v>
      </c>
      <c r="N7" s="4">
        <f t="shared" si="1"/>
        <v>24.959481361426256</v>
      </c>
      <c r="O7" s="4">
        <f t="shared" si="1"/>
        <v>10.981308411214954</v>
      </c>
      <c r="P7" s="4">
        <f t="shared" si="1"/>
        <v>12.315930388219545</v>
      </c>
      <c r="Q7" s="4">
        <f t="shared" si="1"/>
        <v>2.2511848341232228</v>
      </c>
      <c r="X7" s="26" t="s">
        <v>82</v>
      </c>
      <c r="Y7" s="15"/>
      <c r="Z7" s="15"/>
      <c r="AB7" s="8">
        <f t="shared" si="2"/>
        <v>19</v>
      </c>
      <c r="AC7" s="8">
        <f t="shared" si="3"/>
        <v>154</v>
      </c>
      <c r="AD7" s="50">
        <f t="shared" si="4"/>
        <v>92</v>
      </c>
      <c r="AE7" s="85">
        <f t="shared" ref="AE7:AE15" si="5">Q7</f>
        <v>2.2511848341232228</v>
      </c>
      <c r="AF7" s="4">
        <f t="shared" ref="AF7:AF15" si="6">N7</f>
        <v>24.959481361426256</v>
      </c>
      <c r="AG7" s="4">
        <f t="shared" ref="AG7:AG15" si="7">P7</f>
        <v>12.315930388219545</v>
      </c>
      <c r="AH7" s="10"/>
    </row>
    <row r="8" spans="1:34" ht="15" customHeight="1" x14ac:dyDescent="0.2">
      <c r="B8" s="26" t="s">
        <v>83</v>
      </c>
      <c r="C8" s="15"/>
      <c r="D8" s="15"/>
      <c r="F8" s="8">
        <v>209</v>
      </c>
      <c r="G8" s="8">
        <v>56</v>
      </c>
      <c r="H8" s="8">
        <v>153</v>
      </c>
      <c r="I8" s="8">
        <v>201</v>
      </c>
      <c r="J8" s="50">
        <v>187</v>
      </c>
      <c r="K8" s="8">
        <v>70</v>
      </c>
      <c r="L8" s="85">
        <f t="shared" si="1"/>
        <v>15.458579881656807</v>
      </c>
      <c r="M8" s="4">
        <f t="shared" si="1"/>
        <v>7.6190476190476195</v>
      </c>
      <c r="N8" s="4">
        <f t="shared" si="1"/>
        <v>24.797406807131281</v>
      </c>
      <c r="O8" s="4">
        <f t="shared" si="1"/>
        <v>23.481308411214954</v>
      </c>
      <c r="P8" s="4">
        <f t="shared" si="1"/>
        <v>25.0334672021419</v>
      </c>
      <c r="Q8" s="4">
        <f t="shared" si="1"/>
        <v>8.293838862559241</v>
      </c>
      <c r="X8" s="26" t="s">
        <v>83</v>
      </c>
      <c r="Y8" s="15"/>
      <c r="Z8" s="15"/>
      <c r="AB8" s="8">
        <f t="shared" si="2"/>
        <v>70</v>
      </c>
      <c r="AC8" s="8">
        <f t="shared" si="3"/>
        <v>153</v>
      </c>
      <c r="AD8" s="50">
        <f t="shared" si="4"/>
        <v>187</v>
      </c>
      <c r="AE8" s="85">
        <f t="shared" si="5"/>
        <v>8.293838862559241</v>
      </c>
      <c r="AF8" s="4">
        <f t="shared" si="6"/>
        <v>24.797406807131281</v>
      </c>
      <c r="AG8" s="4">
        <f t="shared" si="7"/>
        <v>25.0334672021419</v>
      </c>
      <c r="AH8" s="10"/>
    </row>
    <row r="9" spans="1:34" ht="15" customHeight="1" x14ac:dyDescent="0.2">
      <c r="B9" s="26" t="s">
        <v>84</v>
      </c>
      <c r="C9" s="15"/>
      <c r="D9" s="15"/>
      <c r="F9" s="8">
        <v>170</v>
      </c>
      <c r="G9" s="8">
        <v>89</v>
      </c>
      <c r="H9" s="8">
        <v>81</v>
      </c>
      <c r="I9" s="8">
        <v>145</v>
      </c>
      <c r="J9" s="50">
        <v>129</v>
      </c>
      <c r="K9" s="8">
        <v>105</v>
      </c>
      <c r="L9" s="85">
        <f t="shared" si="1"/>
        <v>12.57396449704142</v>
      </c>
      <c r="M9" s="4">
        <f t="shared" si="1"/>
        <v>12.108843537414966</v>
      </c>
      <c r="N9" s="4">
        <f t="shared" si="1"/>
        <v>13.128038897893029</v>
      </c>
      <c r="O9" s="4">
        <f t="shared" si="1"/>
        <v>16.9392523364486</v>
      </c>
      <c r="P9" s="4">
        <f t="shared" si="1"/>
        <v>17.269076305220885</v>
      </c>
      <c r="Q9" s="4">
        <f t="shared" si="1"/>
        <v>12.440758293838861</v>
      </c>
      <c r="X9" s="26" t="s">
        <v>84</v>
      </c>
      <c r="Y9" s="15"/>
      <c r="Z9" s="15"/>
      <c r="AB9" s="8">
        <f t="shared" si="2"/>
        <v>105</v>
      </c>
      <c r="AC9" s="8">
        <f t="shared" si="3"/>
        <v>81</v>
      </c>
      <c r="AD9" s="50">
        <f t="shared" si="4"/>
        <v>129</v>
      </c>
      <c r="AE9" s="85">
        <f t="shared" si="5"/>
        <v>12.440758293838861</v>
      </c>
      <c r="AF9" s="4">
        <f t="shared" si="6"/>
        <v>13.128038897893029</v>
      </c>
      <c r="AG9" s="4">
        <f t="shared" si="7"/>
        <v>17.269076305220885</v>
      </c>
      <c r="AH9" s="10"/>
    </row>
    <row r="10" spans="1:34" ht="15" customHeight="1" x14ac:dyDescent="0.2">
      <c r="B10" s="26" t="s">
        <v>85</v>
      </c>
      <c r="C10" s="15"/>
      <c r="D10" s="15"/>
      <c r="F10" s="8">
        <v>174</v>
      </c>
      <c r="G10" s="8">
        <v>113</v>
      </c>
      <c r="H10" s="8">
        <v>61</v>
      </c>
      <c r="I10" s="8">
        <v>117</v>
      </c>
      <c r="J10" s="50">
        <v>102</v>
      </c>
      <c r="K10" s="8">
        <v>128</v>
      </c>
      <c r="L10" s="85">
        <f t="shared" si="1"/>
        <v>12.8698224852071</v>
      </c>
      <c r="M10" s="4">
        <f t="shared" si="1"/>
        <v>15.374149659863946</v>
      </c>
      <c r="N10" s="4">
        <f t="shared" si="1"/>
        <v>9.8865478119935162</v>
      </c>
      <c r="O10" s="4">
        <f t="shared" si="1"/>
        <v>13.66822429906542</v>
      </c>
      <c r="P10" s="4">
        <f t="shared" si="1"/>
        <v>13.654618473895583</v>
      </c>
      <c r="Q10" s="4">
        <f t="shared" si="1"/>
        <v>15.165876777251185</v>
      </c>
      <c r="X10" s="26" t="s">
        <v>85</v>
      </c>
      <c r="Y10" s="15"/>
      <c r="Z10" s="15"/>
      <c r="AB10" s="8">
        <f t="shared" si="2"/>
        <v>128</v>
      </c>
      <c r="AC10" s="8">
        <f t="shared" si="3"/>
        <v>61</v>
      </c>
      <c r="AD10" s="50">
        <f t="shared" si="4"/>
        <v>102</v>
      </c>
      <c r="AE10" s="85">
        <f t="shared" si="5"/>
        <v>15.165876777251185</v>
      </c>
      <c r="AF10" s="4">
        <f t="shared" si="6"/>
        <v>9.8865478119935162</v>
      </c>
      <c r="AG10" s="4">
        <f t="shared" si="7"/>
        <v>13.654618473895583</v>
      </c>
      <c r="AH10" s="10"/>
    </row>
    <row r="11" spans="1:34" ht="15" customHeight="1" x14ac:dyDescent="0.2">
      <c r="B11" s="26" t="s">
        <v>86</v>
      </c>
      <c r="C11" s="15"/>
      <c r="D11" s="15"/>
      <c r="F11" s="8">
        <v>208</v>
      </c>
      <c r="G11" s="8">
        <v>166</v>
      </c>
      <c r="H11" s="8">
        <v>42</v>
      </c>
      <c r="I11" s="8">
        <v>96</v>
      </c>
      <c r="J11" s="50">
        <v>80</v>
      </c>
      <c r="K11" s="8">
        <v>182</v>
      </c>
      <c r="L11" s="85">
        <f t="shared" si="1"/>
        <v>15.384615384615385</v>
      </c>
      <c r="M11" s="4">
        <f t="shared" si="1"/>
        <v>22.585034013605444</v>
      </c>
      <c r="N11" s="4">
        <f t="shared" si="1"/>
        <v>6.8071312803889779</v>
      </c>
      <c r="O11" s="4">
        <f t="shared" si="1"/>
        <v>11.214953271028037</v>
      </c>
      <c r="P11" s="4">
        <f t="shared" si="1"/>
        <v>10.7095046854083</v>
      </c>
      <c r="Q11" s="4">
        <f t="shared" si="1"/>
        <v>21.563981042654028</v>
      </c>
      <c r="X11" s="26" t="s">
        <v>86</v>
      </c>
      <c r="Y11" s="15"/>
      <c r="Z11" s="15"/>
      <c r="AB11" s="8">
        <f t="shared" si="2"/>
        <v>182</v>
      </c>
      <c r="AC11" s="8">
        <f t="shared" si="3"/>
        <v>42</v>
      </c>
      <c r="AD11" s="50">
        <f t="shared" si="4"/>
        <v>80</v>
      </c>
      <c r="AE11" s="85">
        <f t="shared" si="5"/>
        <v>21.563981042654028</v>
      </c>
      <c r="AF11" s="4">
        <f t="shared" si="6"/>
        <v>6.8071312803889779</v>
      </c>
      <c r="AG11" s="4">
        <f t="shared" si="7"/>
        <v>10.7095046854083</v>
      </c>
      <c r="AH11" s="10"/>
    </row>
    <row r="12" spans="1:34" ht="15" customHeight="1" x14ac:dyDescent="0.2">
      <c r="B12" s="26" t="s">
        <v>120</v>
      </c>
      <c r="C12" s="15"/>
      <c r="D12" s="15"/>
      <c r="F12" s="8">
        <v>209</v>
      </c>
      <c r="G12" s="8">
        <v>174</v>
      </c>
      <c r="H12" s="8">
        <v>35</v>
      </c>
      <c r="I12" s="8">
        <v>108</v>
      </c>
      <c r="J12" s="50">
        <v>81</v>
      </c>
      <c r="K12" s="8">
        <v>201</v>
      </c>
      <c r="L12" s="85">
        <f t="shared" si="1"/>
        <v>15.458579881656807</v>
      </c>
      <c r="M12" s="4">
        <f t="shared" si="1"/>
        <v>23.673469387755102</v>
      </c>
      <c r="N12" s="4">
        <f t="shared" si="1"/>
        <v>5.6726094003241485</v>
      </c>
      <c r="O12" s="4">
        <f t="shared" si="1"/>
        <v>12.616822429906541</v>
      </c>
      <c r="P12" s="4">
        <f t="shared" si="1"/>
        <v>10.843373493975903</v>
      </c>
      <c r="Q12" s="4">
        <f t="shared" si="1"/>
        <v>23.81516587677725</v>
      </c>
      <c r="X12" s="26" t="s">
        <v>120</v>
      </c>
      <c r="Y12" s="15"/>
      <c r="Z12" s="15"/>
      <c r="AB12" s="8">
        <f t="shared" si="2"/>
        <v>201</v>
      </c>
      <c r="AC12" s="8">
        <f t="shared" si="3"/>
        <v>35</v>
      </c>
      <c r="AD12" s="50">
        <f t="shared" si="4"/>
        <v>81</v>
      </c>
      <c r="AE12" s="85">
        <f t="shared" si="5"/>
        <v>23.81516587677725</v>
      </c>
      <c r="AF12" s="4">
        <f t="shared" si="6"/>
        <v>5.6726094003241485</v>
      </c>
      <c r="AG12" s="4">
        <f t="shared" si="7"/>
        <v>10.843373493975903</v>
      </c>
      <c r="AH12" s="10"/>
    </row>
    <row r="13" spans="1:34" ht="15" customHeight="1" x14ac:dyDescent="0.2">
      <c r="B13" s="26" t="s">
        <v>87</v>
      </c>
      <c r="C13" s="15"/>
      <c r="D13" s="15"/>
      <c r="F13" s="8">
        <v>74</v>
      </c>
      <c r="G13" s="8">
        <v>61</v>
      </c>
      <c r="H13" s="8">
        <v>13</v>
      </c>
      <c r="I13" s="8">
        <v>34</v>
      </c>
      <c r="J13" s="50">
        <v>28</v>
      </c>
      <c r="K13" s="8">
        <v>67</v>
      </c>
      <c r="L13" s="85">
        <f t="shared" si="1"/>
        <v>5.4733727810650894</v>
      </c>
      <c r="M13" s="4">
        <f t="shared" si="1"/>
        <v>8.2993197278911559</v>
      </c>
      <c r="N13" s="4">
        <f t="shared" si="1"/>
        <v>2.1069692058346838</v>
      </c>
      <c r="O13" s="4">
        <f t="shared" si="1"/>
        <v>3.9719626168224296</v>
      </c>
      <c r="P13" s="4">
        <f t="shared" si="1"/>
        <v>3.7483266398929049</v>
      </c>
      <c r="Q13" s="4">
        <f t="shared" si="1"/>
        <v>7.9383886255924168</v>
      </c>
      <c r="X13" s="26" t="s">
        <v>87</v>
      </c>
      <c r="Y13" s="15"/>
      <c r="Z13" s="15"/>
      <c r="AB13" s="8">
        <f t="shared" si="2"/>
        <v>67</v>
      </c>
      <c r="AC13" s="8">
        <f t="shared" si="3"/>
        <v>13</v>
      </c>
      <c r="AD13" s="50">
        <f t="shared" si="4"/>
        <v>28</v>
      </c>
      <c r="AE13" s="85">
        <f t="shared" si="5"/>
        <v>7.9383886255924168</v>
      </c>
      <c r="AF13" s="4">
        <f t="shared" si="6"/>
        <v>2.1069692058346838</v>
      </c>
      <c r="AG13" s="4">
        <f t="shared" si="7"/>
        <v>3.7483266398929049</v>
      </c>
      <c r="AH13" s="10"/>
    </row>
    <row r="14" spans="1:34" ht="15" customHeight="1" x14ac:dyDescent="0.2">
      <c r="B14" s="26" t="s">
        <v>88</v>
      </c>
      <c r="C14" s="15"/>
      <c r="D14" s="15"/>
      <c r="F14" s="8">
        <v>71</v>
      </c>
      <c r="G14" s="8">
        <v>59</v>
      </c>
      <c r="H14" s="8">
        <v>12</v>
      </c>
      <c r="I14" s="8">
        <v>26</v>
      </c>
      <c r="J14" s="50">
        <v>14</v>
      </c>
      <c r="K14" s="8">
        <v>71</v>
      </c>
      <c r="L14" s="85">
        <f t="shared" si="1"/>
        <v>5.2514792899408285</v>
      </c>
      <c r="M14" s="4">
        <f t="shared" si="1"/>
        <v>8.0272108843537424</v>
      </c>
      <c r="N14" s="4">
        <f t="shared" si="1"/>
        <v>1.9448946515397085</v>
      </c>
      <c r="O14" s="4">
        <f t="shared" si="1"/>
        <v>3.0373831775700935</v>
      </c>
      <c r="P14" s="4">
        <f t="shared" si="1"/>
        <v>1.8741633199464525</v>
      </c>
      <c r="Q14" s="4">
        <f t="shared" si="1"/>
        <v>8.4123222748815163</v>
      </c>
      <c r="X14" s="26" t="s">
        <v>88</v>
      </c>
      <c r="Y14" s="15"/>
      <c r="Z14" s="15"/>
      <c r="AB14" s="8">
        <f t="shared" si="2"/>
        <v>71</v>
      </c>
      <c r="AC14" s="8">
        <f t="shared" si="3"/>
        <v>12</v>
      </c>
      <c r="AD14" s="50">
        <f t="shared" si="4"/>
        <v>14</v>
      </c>
      <c r="AE14" s="85">
        <f t="shared" si="5"/>
        <v>8.4123222748815163</v>
      </c>
      <c r="AF14" s="4">
        <f t="shared" si="6"/>
        <v>1.9448946515397085</v>
      </c>
      <c r="AG14" s="4">
        <f t="shared" si="7"/>
        <v>1.8741633199464525</v>
      </c>
      <c r="AH14" s="10"/>
    </row>
    <row r="15" spans="1:34" ht="15" customHeight="1" x14ac:dyDescent="0.2">
      <c r="B15" s="27" t="s">
        <v>128</v>
      </c>
      <c r="C15" s="68"/>
      <c r="D15" s="68"/>
      <c r="E15" s="28"/>
      <c r="F15" s="9">
        <v>5</v>
      </c>
      <c r="G15" s="9">
        <v>0</v>
      </c>
      <c r="H15" s="9">
        <v>5</v>
      </c>
      <c r="I15" s="9">
        <v>13</v>
      </c>
      <c r="J15" s="55">
        <v>13</v>
      </c>
      <c r="K15" s="9">
        <v>0</v>
      </c>
      <c r="L15" s="87">
        <f t="shared" si="1"/>
        <v>0.36982248520710059</v>
      </c>
      <c r="M15" s="5">
        <f t="shared" si="1"/>
        <v>0</v>
      </c>
      <c r="N15" s="5">
        <f t="shared" si="1"/>
        <v>0.81037277147487841</v>
      </c>
      <c r="O15" s="5">
        <f t="shared" si="1"/>
        <v>1.5186915887850467</v>
      </c>
      <c r="P15" s="5">
        <f t="shared" si="1"/>
        <v>1.7402945113788488</v>
      </c>
      <c r="Q15" s="5">
        <f t="shared" si="1"/>
        <v>0</v>
      </c>
      <c r="X15" s="27" t="s">
        <v>0</v>
      </c>
      <c r="Y15" s="68"/>
      <c r="Z15" s="68"/>
      <c r="AA15" s="28"/>
      <c r="AB15" s="9">
        <f t="shared" si="2"/>
        <v>0</v>
      </c>
      <c r="AC15" s="9">
        <f t="shared" si="3"/>
        <v>5</v>
      </c>
      <c r="AD15" s="55">
        <f t="shared" si="4"/>
        <v>13</v>
      </c>
      <c r="AE15" s="87">
        <f t="shared" si="5"/>
        <v>0</v>
      </c>
      <c r="AF15" s="5">
        <f t="shared" si="6"/>
        <v>0.81037277147487841</v>
      </c>
      <c r="AG15" s="5">
        <f t="shared" si="7"/>
        <v>1.7402945113788488</v>
      </c>
      <c r="AH15" s="16"/>
    </row>
    <row r="16" spans="1:34" ht="15" customHeight="1" x14ac:dyDescent="0.2">
      <c r="B16" s="30" t="s">
        <v>1</v>
      </c>
      <c r="C16" s="59"/>
      <c r="D16" s="59"/>
      <c r="E16" s="21"/>
      <c r="F16" s="31">
        <f t="shared" ref="F16:K16" si="8">SUM(F6:F15)</f>
        <v>1352</v>
      </c>
      <c r="G16" s="31">
        <f t="shared" si="8"/>
        <v>735</v>
      </c>
      <c r="H16" s="31">
        <f t="shared" si="8"/>
        <v>617</v>
      </c>
      <c r="I16" s="31">
        <f t="shared" si="8"/>
        <v>856</v>
      </c>
      <c r="J16" s="51">
        <f t="shared" si="8"/>
        <v>747</v>
      </c>
      <c r="K16" s="31">
        <f t="shared" si="8"/>
        <v>844</v>
      </c>
      <c r="L16" s="86">
        <f t="shared" ref="L16:Q16" si="9">IF(SUM(L6:L15)&gt;100,"－",SUM(L6:L15))</f>
        <v>100</v>
      </c>
      <c r="M16" s="6">
        <f t="shared" si="9"/>
        <v>100</v>
      </c>
      <c r="N16" s="6">
        <f t="shared" si="9"/>
        <v>100</v>
      </c>
      <c r="O16" s="6">
        <f t="shared" si="9"/>
        <v>99.999999999999986</v>
      </c>
      <c r="P16" s="6">
        <f t="shared" si="9"/>
        <v>100.00000000000001</v>
      </c>
      <c r="Q16" s="6">
        <f t="shared" si="9"/>
        <v>100</v>
      </c>
      <c r="X16" s="30" t="s">
        <v>1</v>
      </c>
      <c r="Y16" s="59"/>
      <c r="Z16" s="59"/>
      <c r="AA16" s="21"/>
      <c r="AB16" s="31">
        <f>SUM(AB6:AB15)</f>
        <v>844</v>
      </c>
      <c r="AC16" s="31">
        <f>SUM(AC6:AC15)</f>
        <v>617</v>
      </c>
      <c r="AD16" s="51">
        <f>SUM(AD6:AD15)</f>
        <v>747</v>
      </c>
      <c r="AE16" s="86">
        <f>IF(SUM(AE6:AE15)&gt;100,"－",SUM(AE6:AE15))</f>
        <v>100</v>
      </c>
      <c r="AF16" s="6">
        <f>IF(SUM(AF6:AF15)&gt;100,"－",SUM(AF6:AF15))</f>
        <v>100</v>
      </c>
      <c r="AG16" s="6">
        <f>IF(SUM(AG6:AG15)&gt;100,"－",SUM(AG6:AG15))</f>
        <v>100.00000000000001</v>
      </c>
      <c r="AH16" s="16"/>
    </row>
    <row r="17" spans="1:37" ht="15" customHeight="1" x14ac:dyDescent="0.2">
      <c r="B17" s="30" t="s">
        <v>96</v>
      </c>
      <c r="C17" s="59"/>
      <c r="D17" s="59"/>
      <c r="E17" s="22"/>
      <c r="F17" s="33">
        <v>49.239792130660724</v>
      </c>
      <c r="G17" s="54">
        <v>63.779591836734696</v>
      </c>
      <c r="H17" s="54">
        <v>31.777777777777779</v>
      </c>
      <c r="I17" s="54">
        <v>41.536180308422303</v>
      </c>
      <c r="J17" s="54">
        <v>39.152588555858308</v>
      </c>
      <c r="K17" s="33">
        <v>62.979857819905213</v>
      </c>
      <c r="L17" s="10"/>
      <c r="M17" s="10"/>
      <c r="N17" s="10"/>
      <c r="O17" s="10"/>
      <c r="P17" s="10"/>
      <c r="Q17" s="10"/>
      <c r="R17" s="10"/>
      <c r="S17" s="10"/>
      <c r="T17" s="10"/>
      <c r="U17" s="10"/>
      <c r="V17" s="10"/>
      <c r="X17" s="30" t="s">
        <v>96</v>
      </c>
      <c r="Y17" s="59"/>
      <c r="Z17" s="59"/>
      <c r="AA17" s="22"/>
      <c r="AB17" s="33">
        <f>K17</f>
        <v>62.979857819905213</v>
      </c>
      <c r="AC17" s="54">
        <f>H17</f>
        <v>31.777777777777779</v>
      </c>
      <c r="AD17" s="54">
        <f>J17</f>
        <v>39.152588555858308</v>
      </c>
      <c r="AE17" s="10"/>
      <c r="AF17" s="10"/>
      <c r="AG17" s="10"/>
      <c r="AH17" s="10"/>
      <c r="AI17" s="10"/>
      <c r="AJ17" s="10"/>
      <c r="AK17" s="10"/>
    </row>
    <row r="18" spans="1:37" ht="15" customHeight="1" x14ac:dyDescent="0.2">
      <c r="B18" s="30" t="s">
        <v>97</v>
      </c>
      <c r="C18" s="59"/>
      <c r="D18" s="59"/>
      <c r="E18" s="22"/>
      <c r="F18" s="128">
        <v>652</v>
      </c>
      <c r="G18" s="31">
        <v>652</v>
      </c>
      <c r="H18" s="31">
        <v>252</v>
      </c>
      <c r="I18" s="31">
        <v>232</v>
      </c>
      <c r="J18" s="31">
        <v>232</v>
      </c>
      <c r="K18" s="128">
        <v>652</v>
      </c>
      <c r="L18" s="10"/>
      <c r="M18" s="10"/>
      <c r="N18" s="10"/>
      <c r="O18" s="10"/>
      <c r="P18" s="10"/>
      <c r="Q18" s="10"/>
      <c r="R18" s="10"/>
      <c r="S18" s="10"/>
      <c r="T18" s="10"/>
      <c r="U18" s="10"/>
      <c r="V18" s="10"/>
      <c r="X18" s="30" t="s">
        <v>97</v>
      </c>
      <c r="Y18" s="59"/>
      <c r="Z18" s="59"/>
      <c r="AA18" s="22"/>
      <c r="AB18" s="128">
        <f>K18</f>
        <v>652</v>
      </c>
      <c r="AC18" s="31">
        <f>H18</f>
        <v>252</v>
      </c>
      <c r="AD18" s="31">
        <f>J18</f>
        <v>232</v>
      </c>
      <c r="AE18" s="10"/>
      <c r="AF18" s="10"/>
      <c r="AG18" s="10"/>
      <c r="AH18" s="10"/>
      <c r="AI18" s="10"/>
      <c r="AJ18" s="10"/>
      <c r="AK18" s="10"/>
    </row>
    <row r="19" spans="1:37" ht="15" customHeight="1" x14ac:dyDescent="0.2">
      <c r="B19" s="30" t="s">
        <v>133</v>
      </c>
      <c r="C19" s="59"/>
      <c r="D19" s="59"/>
      <c r="E19" s="22"/>
      <c r="F19" s="31">
        <v>4</v>
      </c>
      <c r="G19" s="31">
        <v>10</v>
      </c>
      <c r="H19" s="31">
        <v>4</v>
      </c>
      <c r="I19" s="31">
        <v>4</v>
      </c>
      <c r="J19" s="31">
        <v>5</v>
      </c>
      <c r="K19" s="31">
        <v>4</v>
      </c>
      <c r="L19" s="10"/>
      <c r="M19" s="10"/>
      <c r="N19" s="10"/>
      <c r="O19" s="10"/>
      <c r="P19" s="10"/>
      <c r="Q19" s="10"/>
      <c r="R19" s="10"/>
      <c r="S19" s="10"/>
      <c r="T19" s="10"/>
      <c r="U19" s="10"/>
      <c r="V19" s="10"/>
      <c r="X19" s="30" t="s">
        <v>133</v>
      </c>
      <c r="Y19" s="59"/>
      <c r="Z19" s="59"/>
      <c r="AA19" s="22"/>
      <c r="AB19" s="31">
        <f>K19</f>
        <v>4</v>
      </c>
      <c r="AC19" s="31">
        <f>H19</f>
        <v>4</v>
      </c>
      <c r="AD19" s="31">
        <f>J19</f>
        <v>5</v>
      </c>
      <c r="AE19" s="10"/>
      <c r="AF19" s="10"/>
      <c r="AG19" s="10"/>
      <c r="AH19" s="10"/>
      <c r="AI19" s="10"/>
      <c r="AJ19" s="10"/>
      <c r="AK19" s="10"/>
    </row>
    <row r="21" spans="1:37" ht="15" customHeight="1" x14ac:dyDescent="0.2">
      <c r="A21" s="1" t="s">
        <v>575</v>
      </c>
    </row>
    <row r="22" spans="1:37" ht="13.75" customHeight="1" x14ac:dyDescent="0.2">
      <c r="B22" s="47"/>
      <c r="C22" s="25"/>
      <c r="D22" s="25"/>
      <c r="E22" s="25"/>
      <c r="F22" s="242"/>
      <c r="G22" s="243"/>
      <c r="H22" s="66" t="s">
        <v>2</v>
      </c>
      <c r="I22" s="66"/>
      <c r="J22" s="243"/>
      <c r="K22" s="243"/>
      <c r="L22" s="244"/>
      <c r="M22" s="243"/>
      <c r="N22" s="66" t="s">
        <v>3</v>
      </c>
      <c r="O22" s="66"/>
      <c r="P22" s="243"/>
      <c r="Q22" s="245"/>
      <c r="X22" s="47"/>
      <c r="Y22" s="25"/>
      <c r="Z22" s="25"/>
      <c r="AA22" s="25"/>
      <c r="AB22" s="60"/>
      <c r="AC22" s="63" t="s">
        <v>2</v>
      </c>
      <c r="AD22" s="66"/>
      <c r="AE22" s="82"/>
      <c r="AF22" s="63" t="s">
        <v>3</v>
      </c>
      <c r="AG22" s="64"/>
    </row>
    <row r="23" spans="1:37" ht="19" x14ac:dyDescent="0.2">
      <c r="B23" s="58"/>
      <c r="F23" s="73" t="s">
        <v>356</v>
      </c>
      <c r="G23" s="73" t="s">
        <v>170</v>
      </c>
      <c r="H23" s="73" t="s">
        <v>171</v>
      </c>
      <c r="I23" s="73" t="s">
        <v>357</v>
      </c>
      <c r="J23" s="78" t="s">
        <v>173</v>
      </c>
      <c r="K23" s="73" t="s">
        <v>500</v>
      </c>
      <c r="L23" s="81" t="s">
        <v>356</v>
      </c>
      <c r="M23" s="73" t="s">
        <v>170</v>
      </c>
      <c r="N23" s="73" t="s">
        <v>171</v>
      </c>
      <c r="O23" s="73" t="s">
        <v>357</v>
      </c>
      <c r="P23" s="73" t="s">
        <v>173</v>
      </c>
      <c r="Q23" s="73" t="s">
        <v>500</v>
      </c>
      <c r="X23" s="58"/>
      <c r="AB23" s="73" t="s">
        <v>450</v>
      </c>
      <c r="AC23" s="73" t="s">
        <v>171</v>
      </c>
      <c r="AD23" s="78" t="s">
        <v>173</v>
      </c>
      <c r="AE23" s="81" t="s">
        <v>450</v>
      </c>
      <c r="AF23" s="73" t="s">
        <v>171</v>
      </c>
      <c r="AG23" s="73" t="s">
        <v>173</v>
      </c>
    </row>
    <row r="24" spans="1:37" ht="12" customHeight="1" x14ac:dyDescent="0.2">
      <c r="B24" s="27"/>
      <c r="C24" s="68"/>
      <c r="D24" s="68"/>
      <c r="E24" s="28"/>
      <c r="F24" s="29"/>
      <c r="G24" s="29"/>
      <c r="H24" s="29"/>
      <c r="I24" s="29"/>
      <c r="J24" s="49"/>
      <c r="K24" s="29"/>
      <c r="L24" s="83">
        <f t="shared" ref="L24:Q24" si="10">F$16</f>
        <v>1352</v>
      </c>
      <c r="M24" s="2">
        <f t="shared" si="10"/>
        <v>735</v>
      </c>
      <c r="N24" s="2">
        <f t="shared" si="10"/>
        <v>617</v>
      </c>
      <c r="O24" s="2">
        <f t="shared" si="10"/>
        <v>856</v>
      </c>
      <c r="P24" s="2">
        <f t="shared" si="10"/>
        <v>747</v>
      </c>
      <c r="Q24" s="2">
        <f t="shared" si="10"/>
        <v>844</v>
      </c>
      <c r="R24" s="69"/>
      <c r="S24" s="69"/>
      <c r="T24" s="69"/>
      <c r="U24" s="69"/>
      <c r="V24" s="69"/>
      <c r="X24" s="27"/>
      <c r="Y24" s="68"/>
      <c r="Z24" s="68"/>
      <c r="AA24" s="28"/>
      <c r="AB24" s="29"/>
      <c r="AC24" s="29"/>
      <c r="AD24" s="49"/>
      <c r="AE24" s="83">
        <f>Q24</f>
        <v>844</v>
      </c>
      <c r="AF24" s="2">
        <f>N24</f>
        <v>617</v>
      </c>
      <c r="AG24" s="2">
        <f>P24</f>
        <v>747</v>
      </c>
      <c r="AH24" s="69"/>
      <c r="AI24" s="69"/>
      <c r="AJ24" s="69"/>
      <c r="AK24" s="69"/>
    </row>
    <row r="25" spans="1:37" ht="15" customHeight="1" x14ac:dyDescent="0.2">
      <c r="B25" s="26" t="s">
        <v>132</v>
      </c>
      <c r="C25" s="15"/>
      <c r="D25" s="15"/>
      <c r="F25" s="8">
        <v>79</v>
      </c>
      <c r="G25" s="8">
        <v>2</v>
      </c>
      <c r="H25" s="8">
        <v>77</v>
      </c>
      <c r="I25" s="8">
        <v>38</v>
      </c>
      <c r="J25" s="50">
        <v>37</v>
      </c>
      <c r="K25" s="8">
        <v>3</v>
      </c>
      <c r="L25" s="85">
        <f>F25/L$24*100</f>
        <v>5.8431952662721898</v>
      </c>
      <c r="M25" s="4">
        <f t="shared" ref="M25:Q34" si="11">G25/M$24*100</f>
        <v>0.27210884353741494</v>
      </c>
      <c r="N25" s="4">
        <f t="shared" si="11"/>
        <v>12.479740680713128</v>
      </c>
      <c r="O25" s="4">
        <f t="shared" si="11"/>
        <v>4.4392523364485976</v>
      </c>
      <c r="P25" s="4">
        <f t="shared" si="11"/>
        <v>4.9531459170013381</v>
      </c>
      <c r="Q25" s="4">
        <f t="shared" si="11"/>
        <v>0.35545023696682465</v>
      </c>
      <c r="R25" s="10"/>
      <c r="S25" s="10"/>
      <c r="T25" s="10"/>
      <c r="U25" s="10"/>
      <c r="V25" s="10"/>
      <c r="X25" s="26" t="s">
        <v>132</v>
      </c>
      <c r="Y25" s="15"/>
      <c r="Z25" s="15"/>
      <c r="AB25" s="8">
        <f t="shared" ref="AB25:AB34" si="12">K25</f>
        <v>3</v>
      </c>
      <c r="AC25" s="8">
        <f t="shared" ref="AC25:AC34" si="13">H25</f>
        <v>77</v>
      </c>
      <c r="AD25" s="50">
        <f t="shared" ref="AD25:AD34" si="14">J25</f>
        <v>37</v>
      </c>
      <c r="AE25" s="85">
        <f>Q25</f>
        <v>0.35545023696682465</v>
      </c>
      <c r="AF25" s="4">
        <f>N25</f>
        <v>12.479740680713128</v>
      </c>
      <c r="AG25" s="4">
        <f>P25</f>
        <v>4.9531459170013381</v>
      </c>
      <c r="AH25" s="10"/>
      <c r="AI25" s="10"/>
      <c r="AJ25" s="10"/>
      <c r="AK25" s="10"/>
    </row>
    <row r="26" spans="1:37" ht="15" customHeight="1" x14ac:dyDescent="0.2">
      <c r="B26" s="26" t="s">
        <v>82</v>
      </c>
      <c r="C26" s="15"/>
      <c r="D26" s="15"/>
      <c r="F26" s="8">
        <v>207</v>
      </c>
      <c r="G26" s="8">
        <v>24</v>
      </c>
      <c r="H26" s="8">
        <v>183</v>
      </c>
      <c r="I26" s="8">
        <v>132</v>
      </c>
      <c r="J26" s="50">
        <v>130</v>
      </c>
      <c r="K26" s="8">
        <v>26</v>
      </c>
      <c r="L26" s="85">
        <f t="shared" ref="L26:L34" si="15">F26/L$24*100</f>
        <v>15.310650887573965</v>
      </c>
      <c r="M26" s="4">
        <f t="shared" si="11"/>
        <v>3.2653061224489797</v>
      </c>
      <c r="N26" s="4">
        <f t="shared" si="11"/>
        <v>29.659643435980549</v>
      </c>
      <c r="O26" s="4">
        <f t="shared" si="11"/>
        <v>15.420560747663551</v>
      </c>
      <c r="P26" s="4">
        <f t="shared" si="11"/>
        <v>17.402945113788487</v>
      </c>
      <c r="Q26" s="4">
        <f t="shared" si="11"/>
        <v>3.080568720379147</v>
      </c>
      <c r="R26" s="10"/>
      <c r="S26" s="10"/>
      <c r="T26" s="10"/>
      <c r="U26" s="10"/>
      <c r="V26" s="10"/>
      <c r="X26" s="26" t="s">
        <v>82</v>
      </c>
      <c r="Y26" s="15"/>
      <c r="Z26" s="15"/>
      <c r="AB26" s="8">
        <f t="shared" si="12"/>
        <v>26</v>
      </c>
      <c r="AC26" s="8">
        <f t="shared" si="13"/>
        <v>183</v>
      </c>
      <c r="AD26" s="50">
        <f t="shared" si="14"/>
        <v>130</v>
      </c>
      <c r="AE26" s="85">
        <f t="shared" ref="AE26:AE34" si="16">Q26</f>
        <v>3.080568720379147</v>
      </c>
      <c r="AF26" s="4">
        <f t="shared" ref="AF26:AF34" si="17">N26</f>
        <v>29.659643435980549</v>
      </c>
      <c r="AG26" s="4">
        <f t="shared" ref="AG26:AG34" si="18">P26</f>
        <v>17.402945113788487</v>
      </c>
      <c r="AH26" s="10"/>
      <c r="AI26" s="10"/>
      <c r="AJ26" s="10"/>
      <c r="AK26" s="10"/>
    </row>
    <row r="27" spans="1:37" ht="15" customHeight="1" x14ac:dyDescent="0.2">
      <c r="B27" s="26" t="s">
        <v>83</v>
      </c>
      <c r="C27" s="15"/>
      <c r="D27" s="15"/>
      <c r="F27" s="8">
        <v>245</v>
      </c>
      <c r="G27" s="8">
        <v>87</v>
      </c>
      <c r="H27" s="8">
        <v>158</v>
      </c>
      <c r="I27" s="8">
        <v>223</v>
      </c>
      <c r="J27" s="50">
        <v>207</v>
      </c>
      <c r="K27" s="8">
        <v>103</v>
      </c>
      <c r="L27" s="85">
        <f t="shared" si="15"/>
        <v>18.121301775147931</v>
      </c>
      <c r="M27" s="4">
        <f t="shared" si="11"/>
        <v>11.836734693877551</v>
      </c>
      <c r="N27" s="4">
        <f t="shared" si="11"/>
        <v>25.607779578606159</v>
      </c>
      <c r="O27" s="4">
        <f t="shared" si="11"/>
        <v>26.05140186915888</v>
      </c>
      <c r="P27" s="4">
        <f t="shared" si="11"/>
        <v>27.710843373493976</v>
      </c>
      <c r="Q27" s="4">
        <f t="shared" si="11"/>
        <v>12.203791469194313</v>
      </c>
      <c r="R27" s="10"/>
      <c r="S27" s="10"/>
      <c r="T27" s="10"/>
      <c r="U27" s="10"/>
      <c r="V27" s="10"/>
      <c r="X27" s="26" t="s">
        <v>83</v>
      </c>
      <c r="Y27" s="15"/>
      <c r="Z27" s="15"/>
      <c r="AB27" s="8">
        <f t="shared" si="12"/>
        <v>103</v>
      </c>
      <c r="AC27" s="8">
        <f t="shared" si="13"/>
        <v>158</v>
      </c>
      <c r="AD27" s="50">
        <f t="shared" si="14"/>
        <v>207</v>
      </c>
      <c r="AE27" s="85">
        <f t="shared" si="16"/>
        <v>12.203791469194313</v>
      </c>
      <c r="AF27" s="4">
        <f t="shared" si="17"/>
        <v>25.607779578606159</v>
      </c>
      <c r="AG27" s="4">
        <f t="shared" si="18"/>
        <v>27.710843373493976</v>
      </c>
      <c r="AH27" s="10"/>
      <c r="AI27" s="10"/>
      <c r="AJ27" s="10"/>
      <c r="AK27" s="10"/>
    </row>
    <row r="28" spans="1:37" ht="15" customHeight="1" x14ac:dyDescent="0.2">
      <c r="B28" s="26" t="s">
        <v>84</v>
      </c>
      <c r="C28" s="15"/>
      <c r="D28" s="15"/>
      <c r="F28" s="8">
        <v>160</v>
      </c>
      <c r="G28" s="8">
        <v>90</v>
      </c>
      <c r="H28" s="8">
        <v>70</v>
      </c>
      <c r="I28" s="8">
        <v>133</v>
      </c>
      <c r="J28" s="50">
        <v>111</v>
      </c>
      <c r="K28" s="8">
        <v>112</v>
      </c>
      <c r="L28" s="85">
        <f t="shared" si="15"/>
        <v>11.834319526627219</v>
      </c>
      <c r="M28" s="4">
        <f t="shared" si="11"/>
        <v>12.244897959183673</v>
      </c>
      <c r="N28" s="4">
        <f t="shared" si="11"/>
        <v>11.345218800648297</v>
      </c>
      <c r="O28" s="4">
        <f t="shared" si="11"/>
        <v>15.537383177570094</v>
      </c>
      <c r="P28" s="4">
        <f t="shared" si="11"/>
        <v>14.859437751004014</v>
      </c>
      <c r="Q28" s="4">
        <f t="shared" si="11"/>
        <v>13.270142180094787</v>
      </c>
      <c r="R28" s="10"/>
      <c r="S28" s="10"/>
      <c r="T28" s="10"/>
      <c r="U28" s="10"/>
      <c r="V28" s="10"/>
      <c r="X28" s="26" t="s">
        <v>84</v>
      </c>
      <c r="Y28" s="15"/>
      <c r="Z28" s="15"/>
      <c r="AB28" s="8">
        <f t="shared" si="12"/>
        <v>112</v>
      </c>
      <c r="AC28" s="8">
        <f t="shared" si="13"/>
        <v>70</v>
      </c>
      <c r="AD28" s="50">
        <f t="shared" si="14"/>
        <v>111</v>
      </c>
      <c r="AE28" s="85">
        <f t="shared" si="16"/>
        <v>13.270142180094787</v>
      </c>
      <c r="AF28" s="4">
        <f t="shared" si="17"/>
        <v>11.345218800648297</v>
      </c>
      <c r="AG28" s="4">
        <f t="shared" si="18"/>
        <v>14.859437751004014</v>
      </c>
      <c r="AH28" s="10"/>
      <c r="AI28" s="10"/>
      <c r="AJ28" s="10"/>
      <c r="AK28" s="10"/>
    </row>
    <row r="29" spans="1:37" ht="15" customHeight="1" x14ac:dyDescent="0.2">
      <c r="B29" s="26" t="s">
        <v>85</v>
      </c>
      <c r="C29" s="15"/>
      <c r="D29" s="15"/>
      <c r="F29" s="8">
        <v>205</v>
      </c>
      <c r="G29" s="8">
        <v>142</v>
      </c>
      <c r="H29" s="8">
        <v>63</v>
      </c>
      <c r="I29" s="8">
        <v>120</v>
      </c>
      <c r="J29" s="50">
        <v>101</v>
      </c>
      <c r="K29" s="8">
        <v>161</v>
      </c>
      <c r="L29" s="85">
        <f t="shared" si="15"/>
        <v>15.162721893491124</v>
      </c>
      <c r="M29" s="4">
        <f t="shared" si="11"/>
        <v>19.319727891156464</v>
      </c>
      <c r="N29" s="4">
        <f t="shared" si="11"/>
        <v>10.210696920583469</v>
      </c>
      <c r="O29" s="4">
        <f t="shared" si="11"/>
        <v>14.018691588785046</v>
      </c>
      <c r="P29" s="4">
        <f t="shared" si="11"/>
        <v>13.520749665327978</v>
      </c>
      <c r="Q29" s="4">
        <f t="shared" si="11"/>
        <v>19.075829383886255</v>
      </c>
      <c r="R29" s="10"/>
      <c r="S29" s="10"/>
      <c r="T29" s="10"/>
      <c r="U29" s="10"/>
      <c r="V29" s="10"/>
      <c r="X29" s="26" t="s">
        <v>85</v>
      </c>
      <c r="Y29" s="15"/>
      <c r="Z29" s="15"/>
      <c r="AB29" s="8">
        <f t="shared" si="12"/>
        <v>161</v>
      </c>
      <c r="AC29" s="8">
        <f t="shared" si="13"/>
        <v>63</v>
      </c>
      <c r="AD29" s="50">
        <f t="shared" si="14"/>
        <v>101</v>
      </c>
      <c r="AE29" s="85">
        <f t="shared" si="16"/>
        <v>19.075829383886255</v>
      </c>
      <c r="AF29" s="4">
        <f t="shared" si="17"/>
        <v>10.210696920583469</v>
      </c>
      <c r="AG29" s="4">
        <f t="shared" si="18"/>
        <v>13.520749665327978</v>
      </c>
      <c r="AH29" s="10"/>
      <c r="AI29" s="10"/>
      <c r="AJ29" s="10"/>
      <c r="AK29" s="10"/>
    </row>
    <row r="30" spans="1:37" ht="15" customHeight="1" x14ac:dyDescent="0.2">
      <c r="B30" s="26" t="s">
        <v>86</v>
      </c>
      <c r="C30" s="15"/>
      <c r="D30" s="15"/>
      <c r="F30" s="8">
        <v>177</v>
      </c>
      <c r="G30" s="8">
        <v>160</v>
      </c>
      <c r="H30" s="8">
        <v>17</v>
      </c>
      <c r="I30" s="8">
        <v>87</v>
      </c>
      <c r="J30" s="50">
        <v>73</v>
      </c>
      <c r="K30" s="8">
        <v>174</v>
      </c>
      <c r="L30" s="85">
        <f t="shared" si="15"/>
        <v>13.091715976331361</v>
      </c>
      <c r="M30" s="4">
        <f t="shared" si="11"/>
        <v>21.768707482993197</v>
      </c>
      <c r="N30" s="4">
        <f t="shared" si="11"/>
        <v>2.7552674230145868</v>
      </c>
      <c r="O30" s="4">
        <f t="shared" si="11"/>
        <v>10.163551401869158</v>
      </c>
      <c r="P30" s="4">
        <f t="shared" si="11"/>
        <v>9.7724230254350726</v>
      </c>
      <c r="Q30" s="4">
        <f t="shared" si="11"/>
        <v>20.616113744075829</v>
      </c>
      <c r="R30" s="10"/>
      <c r="S30" s="10"/>
      <c r="T30" s="10"/>
      <c r="U30" s="10"/>
      <c r="V30" s="10"/>
      <c r="X30" s="26" t="s">
        <v>86</v>
      </c>
      <c r="Y30" s="15"/>
      <c r="Z30" s="15"/>
      <c r="AB30" s="8">
        <f t="shared" si="12"/>
        <v>174</v>
      </c>
      <c r="AC30" s="8">
        <f t="shared" si="13"/>
        <v>17</v>
      </c>
      <c r="AD30" s="50">
        <f t="shared" si="14"/>
        <v>73</v>
      </c>
      <c r="AE30" s="85">
        <f t="shared" si="16"/>
        <v>20.616113744075829</v>
      </c>
      <c r="AF30" s="4">
        <f t="shared" si="17"/>
        <v>2.7552674230145868</v>
      </c>
      <c r="AG30" s="4">
        <f t="shared" si="18"/>
        <v>9.7724230254350726</v>
      </c>
      <c r="AH30" s="10"/>
      <c r="AI30" s="10"/>
      <c r="AJ30" s="10"/>
      <c r="AK30" s="10"/>
    </row>
    <row r="31" spans="1:37" ht="15" customHeight="1" x14ac:dyDescent="0.2">
      <c r="B31" s="26" t="s">
        <v>120</v>
      </c>
      <c r="C31" s="15"/>
      <c r="D31" s="15"/>
      <c r="F31" s="8">
        <v>171</v>
      </c>
      <c r="G31" s="8">
        <v>139</v>
      </c>
      <c r="H31" s="8">
        <v>32</v>
      </c>
      <c r="I31" s="8">
        <v>77</v>
      </c>
      <c r="J31" s="50">
        <v>57</v>
      </c>
      <c r="K31" s="8">
        <v>159</v>
      </c>
      <c r="L31" s="85">
        <f t="shared" si="15"/>
        <v>12.647928994082841</v>
      </c>
      <c r="M31" s="4">
        <f t="shared" si="11"/>
        <v>18.911564625850342</v>
      </c>
      <c r="N31" s="4">
        <f t="shared" si="11"/>
        <v>5.1863857374392222</v>
      </c>
      <c r="O31" s="4">
        <f t="shared" si="11"/>
        <v>8.9953271028037385</v>
      </c>
      <c r="P31" s="4">
        <f t="shared" si="11"/>
        <v>7.6305220883534144</v>
      </c>
      <c r="Q31" s="4">
        <f t="shared" si="11"/>
        <v>18.838862559241708</v>
      </c>
      <c r="R31" s="10"/>
      <c r="S31" s="10"/>
      <c r="T31" s="10"/>
      <c r="U31" s="10"/>
      <c r="V31" s="10"/>
      <c r="X31" s="26" t="s">
        <v>120</v>
      </c>
      <c r="Y31" s="15"/>
      <c r="Z31" s="15"/>
      <c r="AB31" s="8">
        <f t="shared" si="12"/>
        <v>159</v>
      </c>
      <c r="AC31" s="8">
        <f t="shared" si="13"/>
        <v>32</v>
      </c>
      <c r="AD31" s="50">
        <f t="shared" si="14"/>
        <v>57</v>
      </c>
      <c r="AE31" s="85">
        <f t="shared" si="16"/>
        <v>18.838862559241708</v>
      </c>
      <c r="AF31" s="4">
        <f t="shared" si="17"/>
        <v>5.1863857374392222</v>
      </c>
      <c r="AG31" s="4">
        <f t="shared" si="18"/>
        <v>7.6305220883534144</v>
      </c>
      <c r="AH31" s="10"/>
      <c r="AI31" s="10"/>
      <c r="AJ31" s="10"/>
      <c r="AK31" s="10"/>
    </row>
    <row r="32" spans="1:37" ht="15" customHeight="1" x14ac:dyDescent="0.2">
      <c r="B32" s="26" t="s">
        <v>87</v>
      </c>
      <c r="C32" s="15"/>
      <c r="D32" s="15"/>
      <c r="F32" s="8">
        <v>63</v>
      </c>
      <c r="G32" s="8">
        <v>55</v>
      </c>
      <c r="H32" s="8">
        <v>8</v>
      </c>
      <c r="I32" s="8">
        <v>29</v>
      </c>
      <c r="J32" s="50">
        <v>21</v>
      </c>
      <c r="K32" s="8">
        <v>63</v>
      </c>
      <c r="L32" s="85">
        <f t="shared" si="15"/>
        <v>4.659763313609468</v>
      </c>
      <c r="M32" s="4">
        <f t="shared" si="11"/>
        <v>7.4829931972789119</v>
      </c>
      <c r="N32" s="4">
        <f t="shared" si="11"/>
        <v>1.2965964343598055</v>
      </c>
      <c r="O32" s="4">
        <f t="shared" si="11"/>
        <v>3.3878504672897192</v>
      </c>
      <c r="P32" s="4">
        <f t="shared" si="11"/>
        <v>2.8112449799196786</v>
      </c>
      <c r="Q32" s="4">
        <f t="shared" si="11"/>
        <v>7.4644549763033172</v>
      </c>
      <c r="R32" s="10"/>
      <c r="S32" s="10"/>
      <c r="T32" s="10"/>
      <c r="U32" s="10"/>
      <c r="V32" s="10"/>
      <c r="X32" s="26" t="s">
        <v>87</v>
      </c>
      <c r="Y32" s="15"/>
      <c r="Z32" s="15"/>
      <c r="AB32" s="8">
        <f t="shared" si="12"/>
        <v>63</v>
      </c>
      <c r="AC32" s="8">
        <f t="shared" si="13"/>
        <v>8</v>
      </c>
      <c r="AD32" s="50">
        <f t="shared" si="14"/>
        <v>21</v>
      </c>
      <c r="AE32" s="85">
        <f t="shared" si="16"/>
        <v>7.4644549763033172</v>
      </c>
      <c r="AF32" s="4">
        <f t="shared" si="17"/>
        <v>1.2965964343598055</v>
      </c>
      <c r="AG32" s="4">
        <f t="shared" si="18"/>
        <v>2.8112449799196786</v>
      </c>
      <c r="AH32" s="10"/>
      <c r="AI32" s="10"/>
      <c r="AJ32" s="10"/>
      <c r="AK32" s="10"/>
    </row>
    <row r="33" spans="1:37" ht="15" customHeight="1" x14ac:dyDescent="0.2">
      <c r="B33" s="26" t="s">
        <v>88</v>
      </c>
      <c r="C33" s="15"/>
      <c r="D33" s="15"/>
      <c r="F33" s="8">
        <v>42</v>
      </c>
      <c r="G33" s="8">
        <v>35</v>
      </c>
      <c r="H33" s="8">
        <v>7</v>
      </c>
      <c r="I33" s="8">
        <v>12</v>
      </c>
      <c r="J33" s="50">
        <v>5</v>
      </c>
      <c r="K33" s="8">
        <v>42</v>
      </c>
      <c r="L33" s="85">
        <f t="shared" si="15"/>
        <v>3.1065088757396451</v>
      </c>
      <c r="M33" s="4">
        <f t="shared" si="11"/>
        <v>4.7619047619047619</v>
      </c>
      <c r="N33" s="4">
        <f t="shared" si="11"/>
        <v>1.1345218800648298</v>
      </c>
      <c r="O33" s="4">
        <f t="shared" si="11"/>
        <v>1.4018691588785046</v>
      </c>
      <c r="P33" s="4">
        <f t="shared" si="11"/>
        <v>0.66934404283801874</v>
      </c>
      <c r="Q33" s="4">
        <f t="shared" si="11"/>
        <v>4.9763033175355451</v>
      </c>
      <c r="R33" s="10"/>
      <c r="S33" s="10"/>
      <c r="T33" s="10"/>
      <c r="U33" s="10"/>
      <c r="V33" s="10"/>
      <c r="X33" s="26" t="s">
        <v>88</v>
      </c>
      <c r="Y33" s="15"/>
      <c r="Z33" s="15"/>
      <c r="AB33" s="8">
        <f t="shared" si="12"/>
        <v>42</v>
      </c>
      <c r="AC33" s="8">
        <f t="shared" si="13"/>
        <v>7</v>
      </c>
      <c r="AD33" s="50">
        <f t="shared" si="14"/>
        <v>5</v>
      </c>
      <c r="AE33" s="85">
        <f t="shared" si="16"/>
        <v>4.9763033175355451</v>
      </c>
      <c r="AF33" s="4">
        <f t="shared" si="17"/>
        <v>1.1345218800648298</v>
      </c>
      <c r="AG33" s="4">
        <f t="shared" si="18"/>
        <v>0.66934404283801874</v>
      </c>
      <c r="AH33" s="10"/>
      <c r="AI33" s="10"/>
      <c r="AJ33" s="10"/>
      <c r="AK33" s="10"/>
    </row>
    <row r="34" spans="1:37" ht="15" customHeight="1" x14ac:dyDescent="0.2">
      <c r="B34" s="27" t="s">
        <v>0</v>
      </c>
      <c r="C34" s="68"/>
      <c r="D34" s="68"/>
      <c r="E34" s="28"/>
      <c r="F34" s="9">
        <v>3</v>
      </c>
      <c r="G34" s="9">
        <v>1</v>
      </c>
      <c r="H34" s="9">
        <v>2</v>
      </c>
      <c r="I34" s="9">
        <v>5</v>
      </c>
      <c r="J34" s="55">
        <v>5</v>
      </c>
      <c r="K34" s="9">
        <v>1</v>
      </c>
      <c r="L34" s="87">
        <f t="shared" si="15"/>
        <v>0.22189349112426035</v>
      </c>
      <c r="M34" s="5">
        <f t="shared" si="11"/>
        <v>0.13605442176870747</v>
      </c>
      <c r="N34" s="5">
        <f t="shared" si="11"/>
        <v>0.32414910858995138</v>
      </c>
      <c r="O34" s="5">
        <f t="shared" si="11"/>
        <v>0.58411214953271029</v>
      </c>
      <c r="P34" s="5">
        <f t="shared" si="11"/>
        <v>0.66934404283801874</v>
      </c>
      <c r="Q34" s="5">
        <f t="shared" si="11"/>
        <v>0.11848341232227488</v>
      </c>
      <c r="R34" s="16"/>
      <c r="S34" s="16"/>
      <c r="T34" s="16"/>
      <c r="U34" s="16"/>
      <c r="V34" s="16"/>
      <c r="X34" s="27" t="s">
        <v>128</v>
      </c>
      <c r="Y34" s="68"/>
      <c r="Z34" s="68"/>
      <c r="AA34" s="28"/>
      <c r="AB34" s="9">
        <f t="shared" si="12"/>
        <v>1</v>
      </c>
      <c r="AC34" s="9">
        <f t="shared" si="13"/>
        <v>2</v>
      </c>
      <c r="AD34" s="55">
        <f t="shared" si="14"/>
        <v>5</v>
      </c>
      <c r="AE34" s="87">
        <f t="shared" si="16"/>
        <v>0.11848341232227488</v>
      </c>
      <c r="AF34" s="5">
        <f t="shared" si="17"/>
        <v>0.32414910858995138</v>
      </c>
      <c r="AG34" s="5">
        <f t="shared" si="18"/>
        <v>0.66934404283801874</v>
      </c>
      <c r="AH34" s="16"/>
      <c r="AI34" s="10"/>
      <c r="AJ34" s="16"/>
      <c r="AK34" s="16"/>
    </row>
    <row r="35" spans="1:37" ht="15" customHeight="1" x14ac:dyDescent="0.2">
      <c r="B35" s="30" t="s">
        <v>1</v>
      </c>
      <c r="C35" s="59"/>
      <c r="D35" s="59"/>
      <c r="E35" s="21"/>
      <c r="F35" s="31">
        <f t="shared" ref="F35:K35" si="19">SUM(F25:F34)</f>
        <v>1352</v>
      </c>
      <c r="G35" s="31">
        <f t="shared" si="19"/>
        <v>735</v>
      </c>
      <c r="H35" s="31">
        <f t="shared" si="19"/>
        <v>617</v>
      </c>
      <c r="I35" s="31">
        <f t="shared" si="19"/>
        <v>856</v>
      </c>
      <c r="J35" s="51">
        <f t="shared" si="19"/>
        <v>747</v>
      </c>
      <c r="K35" s="31">
        <f t="shared" si="19"/>
        <v>844</v>
      </c>
      <c r="L35" s="86">
        <f t="shared" ref="L35:Q35" si="20">IF(SUM(L25:L34)&gt;100,"－",SUM(L25:L34))</f>
        <v>100.00000000000003</v>
      </c>
      <c r="M35" s="6">
        <f t="shared" si="20"/>
        <v>100</v>
      </c>
      <c r="N35" s="6">
        <f t="shared" si="20"/>
        <v>99.999999999999986</v>
      </c>
      <c r="O35" s="6">
        <f t="shared" si="20"/>
        <v>100.00000000000001</v>
      </c>
      <c r="P35" s="6">
        <f t="shared" si="20"/>
        <v>100</v>
      </c>
      <c r="Q35" s="6">
        <f t="shared" si="20"/>
        <v>100</v>
      </c>
      <c r="R35" s="16"/>
      <c r="S35" s="16"/>
      <c r="T35" s="16"/>
      <c r="U35" s="16"/>
      <c r="V35" s="16"/>
      <c r="X35" s="30" t="s">
        <v>1</v>
      </c>
      <c r="Y35" s="59"/>
      <c r="Z35" s="59"/>
      <c r="AA35" s="21"/>
      <c r="AB35" s="31">
        <f>SUM(AB25:AB34)</f>
        <v>844</v>
      </c>
      <c r="AC35" s="31">
        <f>SUM(AC25:AC34)</f>
        <v>617</v>
      </c>
      <c r="AD35" s="51">
        <f>SUM(AD25:AD34)</f>
        <v>747</v>
      </c>
      <c r="AE35" s="86">
        <f>IF(SUM(AE25:AE34)&gt;100,"－",SUM(AE25:AE34))</f>
        <v>100</v>
      </c>
      <c r="AF35" s="6">
        <f>IF(SUM(AF25:AF34)&gt;100,"－",SUM(AF25:AF34))</f>
        <v>99.999999999999986</v>
      </c>
      <c r="AG35" s="6">
        <f>IF(SUM(AG25:AG34)&gt;100,"－",SUM(AG25:AG34))</f>
        <v>100</v>
      </c>
      <c r="AH35" s="16"/>
      <c r="AI35" s="16"/>
      <c r="AJ35" s="16"/>
      <c r="AK35" s="16"/>
    </row>
    <row r="36" spans="1:37" ht="15" customHeight="1" x14ac:dyDescent="0.2">
      <c r="B36" s="30" t="s">
        <v>96</v>
      </c>
      <c r="C36" s="59"/>
      <c r="D36" s="59"/>
      <c r="E36" s="22"/>
      <c r="F36" s="33">
        <v>43.922905856189772</v>
      </c>
      <c r="G36" s="54">
        <v>57.59264305177112</v>
      </c>
      <c r="H36" s="54">
        <v>27.608130081300814</v>
      </c>
      <c r="I36" s="54">
        <v>37.238542890716801</v>
      </c>
      <c r="J36" s="54">
        <v>34.880053908355798</v>
      </c>
      <c r="K36" s="33">
        <v>57.0367734282325</v>
      </c>
      <c r="L36" s="10"/>
      <c r="M36" s="10"/>
      <c r="N36" s="10"/>
      <c r="O36" s="10"/>
      <c r="P36" s="10"/>
      <c r="Q36" s="10"/>
      <c r="R36" s="10"/>
      <c r="S36" s="10"/>
      <c r="T36" s="10"/>
      <c r="U36" s="10"/>
      <c r="V36" s="10"/>
      <c r="X36" s="30" t="s">
        <v>96</v>
      </c>
      <c r="Y36" s="59"/>
      <c r="Z36" s="59"/>
      <c r="AA36" s="22"/>
      <c r="AB36" s="33">
        <f>K36</f>
        <v>57.0367734282325</v>
      </c>
      <c r="AC36" s="54">
        <f>H36</f>
        <v>27.608130081300814</v>
      </c>
      <c r="AD36" s="54">
        <f>J36</f>
        <v>34.880053908355798</v>
      </c>
      <c r="AE36" s="10"/>
      <c r="AF36" s="10"/>
      <c r="AG36" s="10"/>
      <c r="AH36" s="10"/>
      <c r="AI36" s="10"/>
      <c r="AJ36" s="10"/>
      <c r="AK36" s="10"/>
    </row>
    <row r="37" spans="1:37" ht="15" customHeight="1" x14ac:dyDescent="0.2">
      <c r="B37" s="30" t="s">
        <v>97</v>
      </c>
      <c r="C37" s="59"/>
      <c r="D37" s="59"/>
      <c r="E37" s="22"/>
      <c r="F37" s="31">
        <v>498</v>
      </c>
      <c r="G37" s="31">
        <v>498</v>
      </c>
      <c r="H37" s="31">
        <v>156</v>
      </c>
      <c r="I37" s="31">
        <v>194</v>
      </c>
      <c r="J37" s="31">
        <v>186</v>
      </c>
      <c r="K37" s="31">
        <v>498</v>
      </c>
      <c r="L37" s="10"/>
      <c r="M37" s="10"/>
      <c r="N37" s="10"/>
      <c r="O37" s="10"/>
      <c r="P37" s="10"/>
      <c r="Q37" s="10"/>
      <c r="R37" s="10"/>
      <c r="S37" s="10"/>
      <c r="T37" s="10"/>
      <c r="U37" s="10"/>
      <c r="V37" s="10"/>
      <c r="X37" s="30" t="s">
        <v>97</v>
      </c>
      <c r="Y37" s="59"/>
      <c r="Z37" s="59"/>
      <c r="AA37" s="22"/>
      <c r="AB37" s="31">
        <f>K37</f>
        <v>498</v>
      </c>
      <c r="AC37" s="31">
        <f>H37</f>
        <v>156</v>
      </c>
      <c r="AD37" s="31">
        <f>J37</f>
        <v>186</v>
      </c>
      <c r="AE37" s="10"/>
      <c r="AF37" s="10"/>
      <c r="AG37" s="10"/>
      <c r="AH37" s="10"/>
      <c r="AI37" s="10"/>
      <c r="AJ37" s="10"/>
      <c r="AK37" s="10"/>
    </row>
    <row r="38" spans="1:37" ht="15" customHeight="1" x14ac:dyDescent="0.2">
      <c r="B38" s="30" t="s">
        <v>133</v>
      </c>
      <c r="C38" s="59"/>
      <c r="D38" s="59"/>
      <c r="E38" s="22"/>
      <c r="F38" s="31">
        <v>1</v>
      </c>
      <c r="G38" s="31">
        <v>6</v>
      </c>
      <c r="H38" s="31">
        <v>1</v>
      </c>
      <c r="I38" s="31">
        <v>2</v>
      </c>
      <c r="J38" s="31">
        <v>2</v>
      </c>
      <c r="K38" s="31">
        <v>4</v>
      </c>
      <c r="L38" s="10"/>
      <c r="M38" s="10"/>
      <c r="N38" s="10"/>
      <c r="O38" s="10"/>
      <c r="P38" s="10"/>
      <c r="Q38" s="10"/>
      <c r="R38" s="10"/>
      <c r="S38" s="10"/>
      <c r="T38" s="10"/>
      <c r="U38" s="10"/>
      <c r="V38" s="10"/>
      <c r="X38" s="30" t="s">
        <v>133</v>
      </c>
      <c r="Y38" s="59"/>
      <c r="Z38" s="59"/>
      <c r="AA38" s="22"/>
      <c r="AB38" s="31">
        <f>K38</f>
        <v>4</v>
      </c>
      <c r="AC38" s="31">
        <f>H38</f>
        <v>1</v>
      </c>
      <c r="AD38" s="31">
        <f>J38</f>
        <v>2</v>
      </c>
      <c r="AE38" s="10"/>
      <c r="AF38" s="10"/>
      <c r="AG38" s="10"/>
      <c r="AH38" s="10"/>
      <c r="AI38" s="10"/>
      <c r="AJ38" s="10"/>
      <c r="AK38" s="10"/>
    </row>
    <row r="40" spans="1:37" ht="15" customHeight="1" x14ac:dyDescent="0.2">
      <c r="A40" s="1" t="s">
        <v>583</v>
      </c>
      <c r="B40" s="15"/>
      <c r="C40" s="15"/>
      <c r="D40" s="15"/>
      <c r="X40" s="15"/>
      <c r="Y40" s="15"/>
      <c r="Z40" s="15"/>
    </row>
    <row r="41" spans="1:37" ht="13.75" customHeight="1" x14ac:dyDescent="0.2">
      <c r="B41" s="47"/>
      <c r="C41" s="25"/>
      <c r="D41" s="25"/>
      <c r="E41" s="25"/>
      <c r="F41" s="242"/>
      <c r="G41" s="243"/>
      <c r="H41" s="66" t="s">
        <v>2</v>
      </c>
      <c r="I41" s="66"/>
      <c r="J41" s="243"/>
      <c r="K41" s="243"/>
      <c r="L41" s="244"/>
      <c r="M41" s="243"/>
      <c r="N41" s="66" t="s">
        <v>3</v>
      </c>
      <c r="O41" s="66"/>
      <c r="P41" s="243"/>
      <c r="Q41" s="245"/>
      <c r="X41" s="47"/>
      <c r="Y41" s="25"/>
      <c r="Z41" s="25"/>
      <c r="AA41" s="25"/>
      <c r="AB41" s="60"/>
      <c r="AC41" s="63" t="s">
        <v>2</v>
      </c>
      <c r="AD41" s="66"/>
      <c r="AE41" s="82"/>
      <c r="AF41" s="63" t="s">
        <v>3</v>
      </c>
      <c r="AG41" s="64"/>
    </row>
    <row r="42" spans="1:37" ht="19" x14ac:dyDescent="0.2">
      <c r="B42" s="58"/>
      <c r="F42" s="73" t="s">
        <v>356</v>
      </c>
      <c r="G42" s="73" t="s">
        <v>170</v>
      </c>
      <c r="H42" s="73" t="s">
        <v>171</v>
      </c>
      <c r="I42" s="73" t="s">
        <v>357</v>
      </c>
      <c r="J42" s="78" t="s">
        <v>173</v>
      </c>
      <c r="K42" s="73" t="s">
        <v>500</v>
      </c>
      <c r="L42" s="81" t="s">
        <v>356</v>
      </c>
      <c r="M42" s="73" t="s">
        <v>170</v>
      </c>
      <c r="N42" s="73" t="s">
        <v>171</v>
      </c>
      <c r="O42" s="73" t="s">
        <v>357</v>
      </c>
      <c r="P42" s="73" t="s">
        <v>173</v>
      </c>
      <c r="Q42" s="73" t="s">
        <v>500</v>
      </c>
      <c r="X42" s="58"/>
      <c r="AB42" s="73" t="s">
        <v>450</v>
      </c>
      <c r="AC42" s="73" t="s">
        <v>171</v>
      </c>
      <c r="AD42" s="78" t="s">
        <v>173</v>
      </c>
      <c r="AE42" s="81" t="s">
        <v>450</v>
      </c>
      <c r="AF42" s="73" t="s">
        <v>171</v>
      </c>
      <c r="AG42" s="73" t="s">
        <v>173</v>
      </c>
    </row>
    <row r="43" spans="1:37" ht="12" customHeight="1" x14ac:dyDescent="0.2">
      <c r="B43" s="27"/>
      <c r="C43" s="68"/>
      <c r="D43" s="68"/>
      <c r="E43" s="28"/>
      <c r="F43" s="29"/>
      <c r="G43" s="29"/>
      <c r="H43" s="29"/>
      <c r="I43" s="29"/>
      <c r="J43" s="49"/>
      <c r="K43" s="29"/>
      <c r="L43" s="83">
        <f t="shared" ref="L43:Q43" si="21">F$16</f>
        <v>1352</v>
      </c>
      <c r="M43" s="2">
        <f t="shared" si="21"/>
        <v>735</v>
      </c>
      <c r="N43" s="2">
        <f t="shared" si="21"/>
        <v>617</v>
      </c>
      <c r="O43" s="2">
        <f t="shared" si="21"/>
        <v>856</v>
      </c>
      <c r="P43" s="2">
        <f t="shared" si="21"/>
        <v>747</v>
      </c>
      <c r="Q43" s="2">
        <f t="shared" si="21"/>
        <v>844</v>
      </c>
      <c r="R43" s="69"/>
      <c r="S43" s="69"/>
      <c r="T43" s="69"/>
      <c r="U43" s="69"/>
      <c r="V43" s="69"/>
      <c r="X43" s="27"/>
      <c r="Y43" s="68"/>
      <c r="Z43" s="68"/>
      <c r="AA43" s="28"/>
      <c r="AB43" s="29"/>
      <c r="AC43" s="29"/>
      <c r="AD43" s="49"/>
      <c r="AE43" s="83">
        <f>Q43</f>
        <v>844</v>
      </c>
      <c r="AF43" s="2">
        <f>N43</f>
        <v>617</v>
      </c>
      <c r="AG43" s="2">
        <f>P43</f>
        <v>747</v>
      </c>
      <c r="AH43" s="69"/>
      <c r="AI43" s="69"/>
      <c r="AJ43" s="69"/>
      <c r="AK43" s="69"/>
    </row>
    <row r="44" spans="1:37" ht="15" customHeight="1" x14ac:dyDescent="0.2">
      <c r="B44" s="26" t="s">
        <v>278</v>
      </c>
      <c r="C44" s="15"/>
      <c r="D44" s="15"/>
      <c r="F44" s="7">
        <v>94</v>
      </c>
      <c r="G44" s="7">
        <v>41</v>
      </c>
      <c r="H44" s="7">
        <v>53</v>
      </c>
      <c r="I44" s="7">
        <v>74</v>
      </c>
      <c r="J44" s="79">
        <v>68</v>
      </c>
      <c r="K44" s="7">
        <v>47</v>
      </c>
      <c r="L44" s="84">
        <f t="shared" ref="L44:Q50" si="22">F44/L$43*100</f>
        <v>6.9526627218934909</v>
      </c>
      <c r="M44" s="3">
        <f t="shared" si="22"/>
        <v>5.5782312925170068</v>
      </c>
      <c r="N44" s="3">
        <f t="shared" si="22"/>
        <v>8.589951377633712</v>
      </c>
      <c r="O44" s="3">
        <f t="shared" si="22"/>
        <v>8.6448598130841123</v>
      </c>
      <c r="P44" s="3">
        <f t="shared" si="22"/>
        <v>9.1030789825970544</v>
      </c>
      <c r="Q44" s="3">
        <f t="shared" si="22"/>
        <v>5.5687203791469191</v>
      </c>
      <c r="R44" s="10"/>
      <c r="S44" s="10"/>
      <c r="T44" s="10"/>
      <c r="U44" s="10"/>
      <c r="V44" s="10"/>
      <c r="X44" s="26" t="s">
        <v>278</v>
      </c>
      <c r="Y44" s="15"/>
      <c r="Z44" s="15"/>
      <c r="AB44" s="7">
        <f t="shared" ref="AB44:AB50" si="23">K44</f>
        <v>47</v>
      </c>
      <c r="AC44" s="7">
        <f t="shared" ref="AC44:AC50" si="24">H44</f>
        <v>53</v>
      </c>
      <c r="AD44" s="79">
        <f t="shared" ref="AD44:AD50" si="25">J44</f>
        <v>68</v>
      </c>
      <c r="AE44" s="84">
        <f>Q44</f>
        <v>5.5687203791469191</v>
      </c>
      <c r="AF44" s="3">
        <f>N44</f>
        <v>8.589951377633712</v>
      </c>
      <c r="AG44" s="3">
        <f>P44</f>
        <v>9.1030789825970544</v>
      </c>
      <c r="AH44" s="10"/>
      <c r="AI44" s="10"/>
      <c r="AJ44" s="10"/>
      <c r="AK44" s="10"/>
    </row>
    <row r="45" spans="1:37" ht="15" customHeight="1" x14ac:dyDescent="0.2">
      <c r="B45" s="26" t="s">
        <v>129</v>
      </c>
      <c r="C45" s="15"/>
      <c r="D45" s="15"/>
      <c r="F45" s="8">
        <v>109</v>
      </c>
      <c r="G45" s="8">
        <v>45</v>
      </c>
      <c r="H45" s="8">
        <v>64</v>
      </c>
      <c r="I45" s="8">
        <v>64</v>
      </c>
      <c r="J45" s="50">
        <v>60</v>
      </c>
      <c r="K45" s="8">
        <v>49</v>
      </c>
      <c r="L45" s="85">
        <f t="shared" si="22"/>
        <v>8.062130177514792</v>
      </c>
      <c r="M45" s="4">
        <f t="shared" si="22"/>
        <v>6.1224489795918364</v>
      </c>
      <c r="N45" s="4">
        <f t="shared" si="22"/>
        <v>10.372771474878444</v>
      </c>
      <c r="O45" s="4">
        <f t="shared" si="22"/>
        <v>7.4766355140186906</v>
      </c>
      <c r="P45" s="4">
        <f t="shared" si="22"/>
        <v>8.0321285140562253</v>
      </c>
      <c r="Q45" s="4">
        <f t="shared" si="22"/>
        <v>5.8056872037914697</v>
      </c>
      <c r="R45" s="10"/>
      <c r="S45" s="10"/>
      <c r="T45" s="10"/>
      <c r="U45" s="10"/>
      <c r="V45" s="10"/>
      <c r="X45" s="26" t="s">
        <v>129</v>
      </c>
      <c r="Y45" s="15"/>
      <c r="Z45" s="15"/>
      <c r="AB45" s="8">
        <f t="shared" si="23"/>
        <v>49</v>
      </c>
      <c r="AC45" s="8">
        <f t="shared" si="24"/>
        <v>64</v>
      </c>
      <c r="AD45" s="50">
        <f t="shared" si="25"/>
        <v>60</v>
      </c>
      <c r="AE45" s="85">
        <f t="shared" ref="AE45:AE50" si="26">Q45</f>
        <v>5.8056872037914697</v>
      </c>
      <c r="AF45" s="4">
        <f t="shared" ref="AF45:AF50" si="27">N45</f>
        <v>10.372771474878444</v>
      </c>
      <c r="AG45" s="4">
        <f t="shared" ref="AG45:AG50" si="28">P45</f>
        <v>8.0321285140562253</v>
      </c>
      <c r="AH45" s="10"/>
      <c r="AI45" s="10"/>
      <c r="AJ45" s="10"/>
      <c r="AK45" s="10"/>
    </row>
    <row r="46" spans="1:37" ht="15" customHeight="1" x14ac:dyDescent="0.2">
      <c r="B46" s="26" t="s">
        <v>130</v>
      </c>
      <c r="C46" s="15"/>
      <c r="D46" s="15"/>
      <c r="F46" s="8">
        <v>197</v>
      </c>
      <c r="G46" s="8">
        <v>102</v>
      </c>
      <c r="H46" s="8">
        <v>95</v>
      </c>
      <c r="I46" s="8">
        <v>143</v>
      </c>
      <c r="J46" s="50">
        <v>126</v>
      </c>
      <c r="K46" s="8">
        <v>119</v>
      </c>
      <c r="L46" s="85">
        <f t="shared" si="22"/>
        <v>14.571005917159763</v>
      </c>
      <c r="M46" s="4">
        <f t="shared" si="22"/>
        <v>13.877551020408163</v>
      </c>
      <c r="N46" s="4">
        <f t="shared" si="22"/>
        <v>15.39708265802269</v>
      </c>
      <c r="O46" s="4">
        <f t="shared" si="22"/>
        <v>16.705607476635514</v>
      </c>
      <c r="P46" s="4">
        <f t="shared" si="22"/>
        <v>16.867469879518072</v>
      </c>
      <c r="Q46" s="4">
        <f t="shared" si="22"/>
        <v>14.099526066350712</v>
      </c>
      <c r="R46" s="10"/>
      <c r="S46" s="10"/>
      <c r="T46" s="10"/>
      <c r="U46" s="10"/>
      <c r="V46" s="10"/>
      <c r="X46" s="26" t="s">
        <v>130</v>
      </c>
      <c r="Y46" s="15"/>
      <c r="Z46" s="15"/>
      <c r="AB46" s="8">
        <f t="shared" si="23"/>
        <v>119</v>
      </c>
      <c r="AC46" s="8">
        <f t="shared" si="24"/>
        <v>95</v>
      </c>
      <c r="AD46" s="50">
        <f t="shared" si="25"/>
        <v>126</v>
      </c>
      <c r="AE46" s="85">
        <f t="shared" si="26"/>
        <v>14.099526066350712</v>
      </c>
      <c r="AF46" s="4">
        <f t="shared" si="27"/>
        <v>15.39708265802269</v>
      </c>
      <c r="AG46" s="4">
        <f t="shared" si="28"/>
        <v>16.867469879518072</v>
      </c>
      <c r="AH46" s="10"/>
      <c r="AI46" s="10"/>
      <c r="AJ46" s="10"/>
      <c r="AK46" s="10"/>
    </row>
    <row r="47" spans="1:37" ht="15" customHeight="1" x14ac:dyDescent="0.2">
      <c r="B47" s="26" t="s">
        <v>210</v>
      </c>
      <c r="C47" s="15"/>
      <c r="D47" s="15"/>
      <c r="F47" s="8">
        <v>251</v>
      </c>
      <c r="G47" s="8">
        <v>151</v>
      </c>
      <c r="H47" s="8">
        <v>100</v>
      </c>
      <c r="I47" s="8">
        <v>141</v>
      </c>
      <c r="J47" s="50">
        <v>125</v>
      </c>
      <c r="K47" s="8">
        <v>167</v>
      </c>
      <c r="L47" s="85">
        <f t="shared" si="22"/>
        <v>18.565088757396449</v>
      </c>
      <c r="M47" s="4">
        <f t="shared" si="22"/>
        <v>20.544217687074831</v>
      </c>
      <c r="N47" s="4">
        <f t="shared" si="22"/>
        <v>16.207455429497568</v>
      </c>
      <c r="O47" s="4">
        <f t="shared" si="22"/>
        <v>16.471962616822431</v>
      </c>
      <c r="P47" s="4">
        <f t="shared" si="22"/>
        <v>16.733601070950467</v>
      </c>
      <c r="Q47" s="4">
        <f t="shared" si="22"/>
        <v>19.786729857819903</v>
      </c>
      <c r="R47" s="10"/>
      <c r="S47" s="10"/>
      <c r="T47" s="10"/>
      <c r="U47" s="10"/>
      <c r="V47" s="10"/>
      <c r="X47" s="26" t="s">
        <v>210</v>
      </c>
      <c r="Y47" s="15"/>
      <c r="Z47" s="15"/>
      <c r="AB47" s="8">
        <f t="shared" si="23"/>
        <v>167</v>
      </c>
      <c r="AC47" s="8">
        <f t="shared" si="24"/>
        <v>100</v>
      </c>
      <c r="AD47" s="50">
        <f t="shared" si="25"/>
        <v>125</v>
      </c>
      <c r="AE47" s="85">
        <f t="shared" si="26"/>
        <v>19.786729857819903</v>
      </c>
      <c r="AF47" s="4">
        <f t="shared" si="27"/>
        <v>16.207455429497568</v>
      </c>
      <c r="AG47" s="4">
        <f t="shared" si="28"/>
        <v>16.733601070950467</v>
      </c>
      <c r="AH47" s="10"/>
      <c r="AI47" s="10"/>
      <c r="AJ47" s="10"/>
      <c r="AK47" s="10"/>
    </row>
    <row r="48" spans="1:37" ht="15" customHeight="1" x14ac:dyDescent="0.2">
      <c r="B48" s="26" t="s">
        <v>495</v>
      </c>
      <c r="C48" s="15"/>
      <c r="D48" s="15"/>
      <c r="F48" s="8">
        <v>261</v>
      </c>
      <c r="G48" s="8">
        <v>179</v>
      </c>
      <c r="H48" s="8">
        <v>82</v>
      </c>
      <c r="I48" s="8">
        <v>150</v>
      </c>
      <c r="J48" s="50">
        <v>123</v>
      </c>
      <c r="K48" s="8">
        <v>206</v>
      </c>
      <c r="L48" s="85">
        <f t="shared" si="22"/>
        <v>19.30473372781065</v>
      </c>
      <c r="M48" s="4">
        <f t="shared" si="22"/>
        <v>24.353741496598637</v>
      </c>
      <c r="N48" s="4">
        <f t="shared" si="22"/>
        <v>13.290113452188008</v>
      </c>
      <c r="O48" s="4">
        <f t="shared" si="22"/>
        <v>17.523364485981308</v>
      </c>
      <c r="P48" s="4">
        <f t="shared" si="22"/>
        <v>16.46586345381526</v>
      </c>
      <c r="Q48" s="4">
        <f t="shared" si="22"/>
        <v>24.407582938388625</v>
      </c>
      <c r="R48" s="10"/>
      <c r="S48" s="10"/>
      <c r="T48" s="10"/>
      <c r="U48" s="10"/>
      <c r="V48" s="10"/>
      <c r="X48" s="26" t="s">
        <v>495</v>
      </c>
      <c r="Y48" s="15"/>
      <c r="Z48" s="15"/>
      <c r="AB48" s="8">
        <f t="shared" si="23"/>
        <v>206</v>
      </c>
      <c r="AC48" s="8">
        <f t="shared" si="24"/>
        <v>82</v>
      </c>
      <c r="AD48" s="50">
        <f t="shared" si="25"/>
        <v>123</v>
      </c>
      <c r="AE48" s="85">
        <f t="shared" si="26"/>
        <v>24.407582938388625</v>
      </c>
      <c r="AF48" s="4">
        <f t="shared" si="27"/>
        <v>13.290113452188008</v>
      </c>
      <c r="AG48" s="4">
        <f t="shared" si="28"/>
        <v>16.46586345381526</v>
      </c>
      <c r="AH48" s="10"/>
      <c r="AI48" s="10"/>
      <c r="AJ48" s="10"/>
      <c r="AK48" s="10"/>
    </row>
    <row r="49" spans="1:37" ht="15" customHeight="1" x14ac:dyDescent="0.2">
      <c r="B49" s="26" t="s">
        <v>211</v>
      </c>
      <c r="C49" s="15"/>
      <c r="D49" s="15"/>
      <c r="F49" s="8">
        <v>434</v>
      </c>
      <c r="G49" s="8">
        <v>216</v>
      </c>
      <c r="H49" s="8">
        <v>218</v>
      </c>
      <c r="I49" s="8">
        <v>270</v>
      </c>
      <c r="J49" s="50">
        <v>231</v>
      </c>
      <c r="K49" s="8">
        <v>255</v>
      </c>
      <c r="L49" s="85">
        <f t="shared" si="22"/>
        <v>32.100591715976329</v>
      </c>
      <c r="M49" s="4">
        <f t="shared" si="22"/>
        <v>29.387755102040821</v>
      </c>
      <c r="N49" s="4">
        <f t="shared" si="22"/>
        <v>35.332252836304704</v>
      </c>
      <c r="O49" s="4">
        <f t="shared" si="22"/>
        <v>31.542056074766357</v>
      </c>
      <c r="P49" s="4">
        <f t="shared" si="22"/>
        <v>30.923694779116467</v>
      </c>
      <c r="Q49" s="4">
        <f t="shared" si="22"/>
        <v>30.213270142180093</v>
      </c>
      <c r="R49" s="10"/>
      <c r="S49" s="10"/>
      <c r="T49" s="10"/>
      <c r="U49" s="10"/>
      <c r="V49" s="10"/>
      <c r="X49" s="26" t="s">
        <v>140</v>
      </c>
      <c r="Y49" s="15"/>
      <c r="Z49" s="15"/>
      <c r="AB49" s="8">
        <f t="shared" si="23"/>
        <v>255</v>
      </c>
      <c r="AC49" s="8">
        <f t="shared" si="24"/>
        <v>218</v>
      </c>
      <c r="AD49" s="50">
        <f t="shared" si="25"/>
        <v>231</v>
      </c>
      <c r="AE49" s="85">
        <f t="shared" si="26"/>
        <v>30.213270142180093</v>
      </c>
      <c r="AF49" s="4">
        <f t="shared" si="27"/>
        <v>35.332252836304704</v>
      </c>
      <c r="AG49" s="4">
        <f t="shared" si="28"/>
        <v>30.923694779116467</v>
      </c>
      <c r="AH49" s="10"/>
      <c r="AI49" s="10"/>
      <c r="AJ49" s="10"/>
      <c r="AK49" s="10"/>
    </row>
    <row r="50" spans="1:37" ht="15" customHeight="1" x14ac:dyDescent="0.2">
      <c r="B50" s="27" t="s">
        <v>128</v>
      </c>
      <c r="C50" s="68"/>
      <c r="D50" s="68"/>
      <c r="E50" s="28"/>
      <c r="F50" s="9">
        <v>6</v>
      </c>
      <c r="G50" s="9">
        <v>1</v>
      </c>
      <c r="H50" s="9">
        <v>5</v>
      </c>
      <c r="I50" s="9">
        <v>14</v>
      </c>
      <c r="J50" s="55">
        <v>14</v>
      </c>
      <c r="K50" s="9">
        <v>1</v>
      </c>
      <c r="L50" s="87">
        <f t="shared" si="22"/>
        <v>0.4437869822485207</v>
      </c>
      <c r="M50" s="5">
        <f t="shared" si="22"/>
        <v>0.13605442176870747</v>
      </c>
      <c r="N50" s="5">
        <f t="shared" si="22"/>
        <v>0.81037277147487841</v>
      </c>
      <c r="O50" s="5">
        <f t="shared" si="22"/>
        <v>1.6355140186915886</v>
      </c>
      <c r="P50" s="5">
        <f t="shared" si="22"/>
        <v>1.8741633199464525</v>
      </c>
      <c r="Q50" s="5">
        <f t="shared" si="22"/>
        <v>0.11848341232227488</v>
      </c>
      <c r="R50" s="16"/>
      <c r="S50" s="16"/>
      <c r="T50" s="16"/>
      <c r="U50" s="16"/>
      <c r="V50" s="16"/>
      <c r="X50" s="27" t="s">
        <v>128</v>
      </c>
      <c r="Y50" s="68"/>
      <c r="Z50" s="68"/>
      <c r="AA50" s="28"/>
      <c r="AB50" s="9">
        <f t="shared" si="23"/>
        <v>1</v>
      </c>
      <c r="AC50" s="9">
        <f t="shared" si="24"/>
        <v>5</v>
      </c>
      <c r="AD50" s="55">
        <f t="shared" si="25"/>
        <v>14</v>
      </c>
      <c r="AE50" s="87">
        <f t="shared" si="26"/>
        <v>0.11848341232227488</v>
      </c>
      <c r="AF50" s="5">
        <f t="shared" si="27"/>
        <v>0.81037277147487841</v>
      </c>
      <c r="AG50" s="5">
        <f t="shared" si="28"/>
        <v>1.8741633199464525</v>
      </c>
      <c r="AH50" s="16"/>
      <c r="AI50" s="10"/>
      <c r="AJ50" s="16"/>
      <c r="AK50" s="16"/>
    </row>
    <row r="51" spans="1:37" ht="15" customHeight="1" x14ac:dyDescent="0.2">
      <c r="B51" s="30" t="s">
        <v>1</v>
      </c>
      <c r="C51" s="59"/>
      <c r="D51" s="59"/>
      <c r="E51" s="21"/>
      <c r="F51" s="31">
        <f t="shared" ref="F51:K51" si="29">SUM(F44:F50)</f>
        <v>1352</v>
      </c>
      <c r="G51" s="31">
        <f t="shared" si="29"/>
        <v>735</v>
      </c>
      <c r="H51" s="31">
        <f t="shared" si="29"/>
        <v>617</v>
      </c>
      <c r="I51" s="31">
        <f t="shared" si="29"/>
        <v>856</v>
      </c>
      <c r="J51" s="51">
        <f t="shared" si="29"/>
        <v>747</v>
      </c>
      <c r="K51" s="31">
        <f t="shared" si="29"/>
        <v>844</v>
      </c>
      <c r="L51" s="86">
        <f t="shared" ref="L51:Q51" si="30">IF(SUM(L44:L50)&gt;100,"－",SUM(L44:L50))</f>
        <v>100</v>
      </c>
      <c r="M51" s="6">
        <f t="shared" si="30"/>
        <v>100</v>
      </c>
      <c r="N51" s="6">
        <f t="shared" si="30"/>
        <v>100</v>
      </c>
      <c r="O51" s="6">
        <f t="shared" si="30"/>
        <v>100</v>
      </c>
      <c r="P51" s="6">
        <f t="shared" si="30"/>
        <v>99.999999999999986</v>
      </c>
      <c r="Q51" s="6">
        <f t="shared" si="30"/>
        <v>100</v>
      </c>
      <c r="R51" s="16"/>
      <c r="S51" s="255"/>
      <c r="T51" s="16"/>
      <c r="U51" s="16"/>
      <c r="V51" s="16"/>
      <c r="X51" s="30" t="s">
        <v>1</v>
      </c>
      <c r="Y51" s="59"/>
      <c r="Z51" s="59"/>
      <c r="AA51" s="21"/>
      <c r="AB51" s="31">
        <f>SUM(AB44:AB50)</f>
        <v>844</v>
      </c>
      <c r="AC51" s="31">
        <f>SUM(AC44:AC50)</f>
        <v>617</v>
      </c>
      <c r="AD51" s="51">
        <f>SUM(AD44:AD50)</f>
        <v>747</v>
      </c>
      <c r="AE51" s="86">
        <f>IF(SUM(AE44:AE50)&gt;100,"－",SUM(AE44:AE50))</f>
        <v>100</v>
      </c>
      <c r="AF51" s="6">
        <f>IF(SUM(AF44:AF50)&gt;100,"－",SUM(AF44:AF50))</f>
        <v>100</v>
      </c>
      <c r="AG51" s="6">
        <f>IF(SUM(AG44:AG50)&gt;100,"－",SUM(AG44:AG50))</f>
        <v>99.999999999999986</v>
      </c>
      <c r="AH51" s="255"/>
      <c r="AI51" s="16"/>
      <c r="AJ51" s="16"/>
      <c r="AK51" s="16"/>
    </row>
    <row r="52" spans="1:37" ht="15" customHeight="1" x14ac:dyDescent="0.2">
      <c r="B52" s="30" t="s">
        <v>80</v>
      </c>
      <c r="C52" s="59"/>
      <c r="D52" s="59"/>
      <c r="E52" s="22"/>
      <c r="F52" s="33">
        <v>90.803803814410458</v>
      </c>
      <c r="G52" s="54">
        <v>92.024913189877324</v>
      </c>
      <c r="H52" s="54">
        <v>89.339270674553475</v>
      </c>
      <c r="I52" s="54">
        <v>90.060633377797402</v>
      </c>
      <c r="J52" s="54">
        <v>89.612225698980907</v>
      </c>
      <c r="K52" s="33">
        <v>92.160828170963484</v>
      </c>
      <c r="L52" s="10"/>
      <c r="M52" s="10"/>
      <c r="N52" s="10"/>
      <c r="O52" s="10"/>
      <c r="P52" s="10"/>
      <c r="Q52" s="10"/>
      <c r="R52" s="10"/>
      <c r="S52" s="10"/>
      <c r="T52" s="10"/>
      <c r="U52" s="10"/>
      <c r="V52" s="10"/>
      <c r="X52" s="30" t="s">
        <v>80</v>
      </c>
      <c r="Y52" s="59"/>
      <c r="Z52" s="59"/>
      <c r="AA52" s="22"/>
      <c r="AB52" s="33">
        <f>K52</f>
        <v>92.160828170963484</v>
      </c>
      <c r="AC52" s="54">
        <f>H52</f>
        <v>89.339270674553475</v>
      </c>
      <c r="AD52" s="54">
        <f>J52</f>
        <v>89.612225698980907</v>
      </c>
      <c r="AE52" s="10"/>
      <c r="AF52" s="10"/>
      <c r="AG52" s="10"/>
      <c r="AH52" s="10"/>
      <c r="AI52" s="10"/>
      <c r="AJ52" s="10"/>
      <c r="AK52" s="10"/>
    </row>
    <row r="53" spans="1:37" ht="15" customHeight="1" x14ac:dyDescent="0.2">
      <c r="B53" s="30" t="s">
        <v>307</v>
      </c>
      <c r="C53" s="59"/>
      <c r="D53" s="59"/>
      <c r="E53" s="22"/>
      <c r="F53" s="33">
        <v>92.432178726538226</v>
      </c>
      <c r="G53" s="54">
        <v>93.385136550744306</v>
      </c>
      <c r="H53" s="54">
        <v>91.154825307026087</v>
      </c>
      <c r="I53" s="54">
        <v>91.698076088860091</v>
      </c>
      <c r="J53" s="54">
        <v>91.242164906932885</v>
      </c>
      <c r="K53" s="33">
        <v>93.546264033991136</v>
      </c>
      <c r="L53" s="10"/>
      <c r="M53" s="10"/>
      <c r="N53" s="10"/>
      <c r="O53" s="10"/>
      <c r="P53" s="10"/>
      <c r="Q53" s="10"/>
      <c r="R53" s="10"/>
      <c r="S53" s="10"/>
      <c r="T53" s="10"/>
      <c r="U53" s="10"/>
      <c r="V53" s="10"/>
      <c r="X53" s="30" t="s">
        <v>307</v>
      </c>
      <c r="Y53" s="59"/>
      <c r="Z53" s="59"/>
      <c r="AA53" s="22"/>
      <c r="AB53" s="33">
        <f>K53</f>
        <v>93.546264033991136</v>
      </c>
      <c r="AC53" s="54">
        <f>H53</f>
        <v>91.154825307026087</v>
      </c>
      <c r="AD53" s="54">
        <f>J53</f>
        <v>91.242164906932885</v>
      </c>
      <c r="AE53" s="10"/>
      <c r="AF53" s="10"/>
      <c r="AG53" s="10"/>
      <c r="AH53" s="10"/>
      <c r="AI53" s="10"/>
      <c r="AJ53" s="10"/>
      <c r="AK53" s="10"/>
    </row>
    <row r="54" spans="1:37" ht="15" customHeight="1" x14ac:dyDescent="0.2">
      <c r="B54" s="30" t="s">
        <v>123</v>
      </c>
      <c r="C54" s="59"/>
      <c r="D54" s="59"/>
      <c r="E54" s="22"/>
      <c r="F54" s="33">
        <v>16.666666666666664</v>
      </c>
      <c r="G54" s="54">
        <v>37.804878048780488</v>
      </c>
      <c r="H54" s="54">
        <v>16.666666666666664</v>
      </c>
      <c r="I54" s="54">
        <v>22.222222222222221</v>
      </c>
      <c r="J54" s="54">
        <v>22.222222222222221</v>
      </c>
      <c r="K54" s="33">
        <v>37.804878048780488</v>
      </c>
      <c r="L54" s="10"/>
      <c r="M54" s="10"/>
      <c r="N54" s="10"/>
      <c r="O54" s="10"/>
      <c r="P54" s="10"/>
      <c r="Q54" s="10"/>
      <c r="R54" s="10"/>
      <c r="S54" s="10"/>
      <c r="T54" s="10"/>
      <c r="U54" s="10"/>
      <c r="V54" s="10"/>
      <c r="X54" s="30" t="s">
        <v>123</v>
      </c>
      <c r="Y54" s="59"/>
      <c r="Z54" s="59"/>
      <c r="AA54" s="22"/>
      <c r="AB54" s="33">
        <f>K54</f>
        <v>37.804878048780488</v>
      </c>
      <c r="AC54" s="54">
        <f>H54</f>
        <v>16.666666666666664</v>
      </c>
      <c r="AD54" s="54">
        <f>J54</f>
        <v>22.222222222222221</v>
      </c>
      <c r="AE54" s="10"/>
      <c r="AF54" s="10"/>
      <c r="AG54" s="10"/>
      <c r="AH54" s="10"/>
      <c r="AI54" s="10"/>
      <c r="AJ54" s="10"/>
      <c r="AK54" s="10"/>
    </row>
    <row r="55" spans="1:37" ht="15" customHeight="1" x14ac:dyDescent="0.2">
      <c r="B55" s="45"/>
      <c r="C55" s="45"/>
      <c r="D55" s="45"/>
      <c r="E55" s="37"/>
      <c r="F55" s="10"/>
      <c r="G55" s="10"/>
      <c r="H55" s="10"/>
      <c r="I55" s="10"/>
      <c r="J55" s="10"/>
      <c r="K55" s="10"/>
      <c r="L55" s="10"/>
      <c r="X55" s="45"/>
      <c r="Y55" s="45"/>
      <c r="Z55" s="45"/>
      <c r="AA55" s="37"/>
      <c r="AB55" s="10"/>
      <c r="AC55" s="10"/>
      <c r="AD55" s="10"/>
      <c r="AE55" s="10"/>
      <c r="AF55" s="10"/>
      <c r="AG55" s="10"/>
      <c r="AH55" s="10"/>
    </row>
    <row r="56" spans="1:37" ht="15" customHeight="1" x14ac:dyDescent="0.2">
      <c r="A56" s="1" t="s">
        <v>576</v>
      </c>
      <c r="B56" s="15"/>
      <c r="C56" s="15"/>
      <c r="D56" s="15"/>
      <c r="X56" s="15"/>
      <c r="Y56" s="15"/>
      <c r="Z56" s="15"/>
    </row>
    <row r="57" spans="1:37" ht="13.75" customHeight="1" x14ac:dyDescent="0.2">
      <c r="B57" s="47"/>
      <c r="C57" s="25"/>
      <c r="D57" s="25"/>
      <c r="E57" s="242"/>
      <c r="F57" s="243"/>
      <c r="G57" s="66" t="s">
        <v>134</v>
      </c>
      <c r="H57" s="66"/>
      <c r="I57" s="243"/>
      <c r="J57" s="249"/>
      <c r="K57" s="244"/>
      <c r="L57" s="243"/>
      <c r="M57" s="66" t="s">
        <v>3</v>
      </c>
      <c r="N57" s="66"/>
      <c r="O57" s="243"/>
      <c r="P57" s="249"/>
      <c r="Q57" s="243"/>
      <c r="R57" s="243"/>
      <c r="S57" s="164" t="s">
        <v>279</v>
      </c>
      <c r="T57" s="66"/>
      <c r="U57" s="243"/>
      <c r="V57" s="245"/>
      <c r="X57" s="47"/>
      <c r="Y57" s="25"/>
      <c r="Z57" s="25"/>
      <c r="AA57" s="60"/>
      <c r="AB57" s="63" t="s">
        <v>134</v>
      </c>
      <c r="AC57" s="66"/>
      <c r="AD57" s="80"/>
      <c r="AE57" s="63" t="s">
        <v>3</v>
      </c>
      <c r="AF57" s="76"/>
      <c r="AG57" s="66"/>
      <c r="AH57" s="100" t="s">
        <v>279</v>
      </c>
      <c r="AI57" s="64"/>
    </row>
    <row r="58" spans="1:37" ht="19" x14ac:dyDescent="0.2">
      <c r="B58" s="72"/>
      <c r="C58" s="36"/>
      <c r="D58" s="36"/>
      <c r="E58" s="73" t="s">
        <v>356</v>
      </c>
      <c r="F58" s="73" t="s">
        <v>170</v>
      </c>
      <c r="G58" s="73" t="s">
        <v>171</v>
      </c>
      <c r="H58" s="73" t="s">
        <v>358</v>
      </c>
      <c r="I58" s="78" t="s">
        <v>173</v>
      </c>
      <c r="J58" s="73" t="s">
        <v>500</v>
      </c>
      <c r="K58" s="81" t="s">
        <v>356</v>
      </c>
      <c r="L58" s="73" t="s">
        <v>170</v>
      </c>
      <c r="M58" s="73" t="s">
        <v>171</v>
      </c>
      <c r="N58" s="73" t="s">
        <v>358</v>
      </c>
      <c r="O58" s="78" t="s">
        <v>173</v>
      </c>
      <c r="P58" s="248" t="s">
        <v>500</v>
      </c>
      <c r="Q58" s="81" t="s">
        <v>356</v>
      </c>
      <c r="R58" s="73" t="s">
        <v>170</v>
      </c>
      <c r="S58" s="73" t="s">
        <v>171</v>
      </c>
      <c r="T58" s="73" t="s">
        <v>358</v>
      </c>
      <c r="U58" s="99" t="s">
        <v>173</v>
      </c>
      <c r="V58" s="99" t="s">
        <v>500</v>
      </c>
      <c r="X58" s="72"/>
      <c r="Y58" s="36"/>
      <c r="Z58" s="36"/>
      <c r="AA58" s="73" t="s">
        <v>450</v>
      </c>
      <c r="AB58" s="73" t="s">
        <v>171</v>
      </c>
      <c r="AC58" s="78" t="s">
        <v>173</v>
      </c>
      <c r="AD58" s="81" t="s">
        <v>450</v>
      </c>
      <c r="AE58" s="73" t="s">
        <v>171</v>
      </c>
      <c r="AF58" s="77" t="s">
        <v>173</v>
      </c>
      <c r="AG58" s="81" t="s">
        <v>450</v>
      </c>
      <c r="AH58" s="73" t="s">
        <v>171</v>
      </c>
      <c r="AI58" s="99" t="s">
        <v>173</v>
      </c>
    </row>
    <row r="59" spans="1:37" ht="11" x14ac:dyDescent="0.2">
      <c r="B59" s="72"/>
      <c r="C59" s="36"/>
      <c r="D59" s="36"/>
      <c r="E59" s="73"/>
      <c r="F59" s="73"/>
      <c r="G59" s="73"/>
      <c r="H59" s="73"/>
      <c r="I59" s="78"/>
      <c r="J59" s="73"/>
      <c r="K59" s="196">
        <v>1178</v>
      </c>
      <c r="L59" s="197">
        <v>608</v>
      </c>
      <c r="M59" s="197">
        <v>570</v>
      </c>
      <c r="N59" s="197">
        <v>814</v>
      </c>
      <c r="O59" s="246">
        <v>711</v>
      </c>
      <c r="P59" s="198">
        <v>711</v>
      </c>
      <c r="Q59" s="74"/>
      <c r="R59" s="73"/>
      <c r="S59" s="73"/>
      <c r="T59" s="73"/>
      <c r="U59" s="73"/>
      <c r="V59" s="73"/>
      <c r="X59" s="72"/>
      <c r="Y59" s="36"/>
      <c r="Z59" s="36"/>
      <c r="AA59" s="73"/>
      <c r="AB59" s="73"/>
      <c r="AC59" s="78"/>
      <c r="AD59" s="196">
        <f>P59</f>
        <v>711</v>
      </c>
      <c r="AE59" s="197">
        <f>M59</f>
        <v>570</v>
      </c>
      <c r="AF59" s="198">
        <f>O59</f>
        <v>711</v>
      </c>
      <c r="AG59" s="74"/>
      <c r="AH59" s="73"/>
      <c r="AI59" s="73"/>
    </row>
    <row r="60" spans="1:37" ht="12" customHeight="1" x14ac:dyDescent="0.2">
      <c r="B60" s="48"/>
      <c r="C60" s="28"/>
      <c r="D60" s="28"/>
      <c r="E60" s="29"/>
      <c r="F60" s="29"/>
      <c r="G60" s="29"/>
      <c r="H60" s="29"/>
      <c r="I60" s="49"/>
      <c r="J60" s="29"/>
      <c r="K60" s="142">
        <f t="shared" ref="K60:P60" si="31">E68</f>
        <v>57800</v>
      </c>
      <c r="L60" s="138">
        <f t="shared" si="31"/>
        <v>41694</v>
      </c>
      <c r="M60" s="138">
        <f t="shared" si="31"/>
        <v>16106</v>
      </c>
      <c r="N60" s="138">
        <f t="shared" si="31"/>
        <v>30340</v>
      </c>
      <c r="O60" s="247">
        <f t="shared" si="31"/>
        <v>24732</v>
      </c>
      <c r="P60" s="139">
        <f t="shared" si="31"/>
        <v>47302</v>
      </c>
      <c r="Q60" s="101"/>
      <c r="R60" s="29"/>
      <c r="S60" s="29"/>
      <c r="T60" s="29"/>
      <c r="U60" s="29"/>
      <c r="V60" s="29"/>
      <c r="X60" s="48"/>
      <c r="Y60" s="28"/>
      <c r="Z60" s="28"/>
      <c r="AA60" s="29"/>
      <c r="AB60" s="29"/>
      <c r="AC60" s="49"/>
      <c r="AD60" s="142">
        <f>P60</f>
        <v>47302</v>
      </c>
      <c r="AE60" s="138">
        <f>M60</f>
        <v>16106</v>
      </c>
      <c r="AF60" s="139">
        <f>O60</f>
        <v>24732</v>
      </c>
      <c r="AG60" s="101"/>
      <c r="AH60" s="29"/>
      <c r="AI60" s="29"/>
    </row>
    <row r="61" spans="1:37" ht="15" customHeight="1" x14ac:dyDescent="0.2">
      <c r="B61" s="24" t="s">
        <v>347</v>
      </c>
      <c r="C61" s="15"/>
      <c r="D61" s="15"/>
      <c r="E61" s="7">
        <v>681</v>
      </c>
      <c r="F61" s="7">
        <v>271</v>
      </c>
      <c r="G61" s="104">
        <v>410</v>
      </c>
      <c r="H61" s="7">
        <v>403</v>
      </c>
      <c r="I61" s="104">
        <v>364</v>
      </c>
      <c r="J61" s="7">
        <v>310</v>
      </c>
      <c r="K61" s="106">
        <f t="shared" ref="K61:P67" si="32">E61/K$60*100</f>
        <v>1.1782006920415224</v>
      </c>
      <c r="L61" s="3">
        <f t="shared" si="32"/>
        <v>0.64997361730704661</v>
      </c>
      <c r="M61" s="124">
        <f t="shared" si="32"/>
        <v>2.5456351670185025</v>
      </c>
      <c r="N61" s="3">
        <f t="shared" si="32"/>
        <v>1.3282794990112063</v>
      </c>
      <c r="O61" s="124">
        <f t="shared" si="32"/>
        <v>1.4717774543102053</v>
      </c>
      <c r="P61" s="102">
        <f t="shared" si="32"/>
        <v>0.65536340958099026</v>
      </c>
      <c r="Q61" s="10">
        <v>0.52024446142093206</v>
      </c>
      <c r="R61" s="3">
        <v>0.37586685159500693</v>
      </c>
      <c r="S61" s="124">
        <v>0.69727891156462585</v>
      </c>
      <c r="T61" s="3">
        <v>0.49326805385556916</v>
      </c>
      <c r="U61" s="11">
        <v>0.5112359550561798</v>
      </c>
      <c r="V61" s="11">
        <v>0.37530266343825663</v>
      </c>
      <c r="X61" s="24" t="s">
        <v>347</v>
      </c>
      <c r="Y61" s="15"/>
      <c r="Z61" s="15"/>
      <c r="AA61" s="7">
        <f t="shared" ref="AA61:AA67" si="33">J61</f>
        <v>310</v>
      </c>
      <c r="AB61" s="104">
        <f t="shared" ref="AB61:AB67" si="34">G61</f>
        <v>410</v>
      </c>
      <c r="AC61" s="104">
        <f t="shared" ref="AC61:AC67" si="35">I61</f>
        <v>364</v>
      </c>
      <c r="AD61" s="106">
        <f>P61</f>
        <v>0.65536340958099026</v>
      </c>
      <c r="AE61" s="124">
        <f>M61</f>
        <v>2.5456351670185025</v>
      </c>
      <c r="AF61" s="102">
        <f>O61</f>
        <v>1.4717774543102053</v>
      </c>
      <c r="AG61" s="10">
        <f t="shared" ref="AG61:AG67" si="36">V61</f>
        <v>0.37530266343825663</v>
      </c>
      <c r="AH61" s="124">
        <f t="shared" ref="AH61:AH67" si="37">S61</f>
        <v>0.69727891156462585</v>
      </c>
      <c r="AI61" s="11">
        <f t="shared" ref="AI61:AI67" si="38">U61</f>
        <v>0.5112359550561798</v>
      </c>
    </row>
    <row r="62" spans="1:37" ht="15" customHeight="1" x14ac:dyDescent="0.2">
      <c r="B62" s="26" t="s">
        <v>348</v>
      </c>
      <c r="C62" s="15"/>
      <c r="D62" s="15"/>
      <c r="E62" s="8">
        <v>3000</v>
      </c>
      <c r="F62" s="8">
        <v>1694</v>
      </c>
      <c r="G62" s="109">
        <v>1306</v>
      </c>
      <c r="H62" s="8">
        <v>2145</v>
      </c>
      <c r="I62" s="109">
        <v>1894</v>
      </c>
      <c r="J62" s="8">
        <v>1945</v>
      </c>
      <c r="K62" s="106">
        <f t="shared" si="32"/>
        <v>5.1903114186851207</v>
      </c>
      <c r="L62" s="4">
        <f t="shared" si="32"/>
        <v>4.0629347148270734</v>
      </c>
      <c r="M62" s="125">
        <f t="shared" si="32"/>
        <v>8.1087793368930843</v>
      </c>
      <c r="N62" s="4">
        <f t="shared" si="32"/>
        <v>7.0698747528015815</v>
      </c>
      <c r="O62" s="125">
        <f t="shared" si="32"/>
        <v>7.6580947759987055</v>
      </c>
      <c r="P62" s="110">
        <f t="shared" si="32"/>
        <v>4.1118768762420199</v>
      </c>
      <c r="Q62" s="10">
        <v>2.2918258212375862</v>
      </c>
      <c r="R62" s="4">
        <v>2.349514563106796</v>
      </c>
      <c r="S62" s="125">
        <v>2.2210884353741496</v>
      </c>
      <c r="T62" s="4">
        <v>2.6254589963280295</v>
      </c>
      <c r="U62" s="12">
        <v>2.6601123595505616</v>
      </c>
      <c r="V62" s="12">
        <v>2.3547215496368037</v>
      </c>
      <c r="X62" s="26" t="s">
        <v>348</v>
      </c>
      <c r="Y62" s="15"/>
      <c r="Z62" s="15"/>
      <c r="AA62" s="8">
        <f t="shared" si="33"/>
        <v>1945</v>
      </c>
      <c r="AB62" s="109">
        <f t="shared" si="34"/>
        <v>1306</v>
      </c>
      <c r="AC62" s="109">
        <f t="shared" si="35"/>
        <v>1894</v>
      </c>
      <c r="AD62" s="106">
        <f t="shared" ref="AD62:AD67" si="39">P62</f>
        <v>4.1118768762420199</v>
      </c>
      <c r="AE62" s="125">
        <f t="shared" ref="AE62:AE67" si="40">M62</f>
        <v>8.1087793368930843</v>
      </c>
      <c r="AF62" s="110">
        <f t="shared" ref="AF62:AF67" si="41">O62</f>
        <v>7.6580947759987055</v>
      </c>
      <c r="AG62" s="10">
        <f t="shared" si="36"/>
        <v>2.3547215496368037</v>
      </c>
      <c r="AH62" s="125">
        <f t="shared" si="37"/>
        <v>2.2210884353741496</v>
      </c>
      <c r="AI62" s="12">
        <f t="shared" si="38"/>
        <v>2.6601123595505616</v>
      </c>
    </row>
    <row r="63" spans="1:37" ht="15" customHeight="1" x14ac:dyDescent="0.2">
      <c r="B63" s="26" t="s">
        <v>349</v>
      </c>
      <c r="C63" s="15"/>
      <c r="D63" s="15"/>
      <c r="E63" s="8">
        <v>5573</v>
      </c>
      <c r="F63" s="8">
        <v>3602</v>
      </c>
      <c r="G63" s="109">
        <v>1971</v>
      </c>
      <c r="H63" s="8">
        <v>3727</v>
      </c>
      <c r="I63" s="109">
        <v>3283</v>
      </c>
      <c r="J63" s="8">
        <v>4046</v>
      </c>
      <c r="K63" s="106">
        <f t="shared" si="32"/>
        <v>9.6418685121107259</v>
      </c>
      <c r="L63" s="4">
        <f t="shared" si="32"/>
        <v>8.6391327289298214</v>
      </c>
      <c r="M63" s="125">
        <f t="shared" si="32"/>
        <v>12.237675400471874</v>
      </c>
      <c r="N63" s="4">
        <f t="shared" si="32"/>
        <v>12.284113381674358</v>
      </c>
      <c r="O63" s="125">
        <f t="shared" si="32"/>
        <v>13.274300501374736</v>
      </c>
      <c r="P63" s="110">
        <f t="shared" si="32"/>
        <v>8.5535495327893116</v>
      </c>
      <c r="Q63" s="10">
        <v>4.2574484339190217</v>
      </c>
      <c r="R63" s="4">
        <v>4.9958391123439663</v>
      </c>
      <c r="S63" s="125">
        <v>3.3520408163265305</v>
      </c>
      <c r="T63" s="4">
        <v>4.561811505507956</v>
      </c>
      <c r="U63" s="12">
        <v>4.6109550561797752</v>
      </c>
      <c r="V63" s="12">
        <v>4.898305084745763</v>
      </c>
      <c r="X63" s="26" t="s">
        <v>349</v>
      </c>
      <c r="Y63" s="15"/>
      <c r="Z63" s="15"/>
      <c r="AA63" s="8">
        <f t="shared" si="33"/>
        <v>4046</v>
      </c>
      <c r="AB63" s="109">
        <f t="shared" si="34"/>
        <v>1971</v>
      </c>
      <c r="AC63" s="109">
        <f t="shared" si="35"/>
        <v>3283</v>
      </c>
      <c r="AD63" s="106">
        <f t="shared" si="39"/>
        <v>8.5535495327893116</v>
      </c>
      <c r="AE63" s="125">
        <f t="shared" si="40"/>
        <v>12.237675400471874</v>
      </c>
      <c r="AF63" s="110">
        <f t="shared" si="41"/>
        <v>13.274300501374736</v>
      </c>
      <c r="AG63" s="10">
        <f t="shared" si="36"/>
        <v>4.898305084745763</v>
      </c>
      <c r="AH63" s="125">
        <f t="shared" si="37"/>
        <v>3.3520408163265305</v>
      </c>
      <c r="AI63" s="12">
        <f t="shared" si="38"/>
        <v>4.6109550561797752</v>
      </c>
    </row>
    <row r="64" spans="1:37" ht="15" customHeight="1" x14ac:dyDescent="0.2">
      <c r="B64" s="26" t="s">
        <v>350</v>
      </c>
      <c r="C64" s="15"/>
      <c r="D64" s="15"/>
      <c r="E64" s="8">
        <v>9443</v>
      </c>
      <c r="F64" s="8">
        <v>6655</v>
      </c>
      <c r="G64" s="109">
        <v>2788</v>
      </c>
      <c r="H64" s="8">
        <v>5275</v>
      </c>
      <c r="I64" s="109">
        <v>4517</v>
      </c>
      <c r="J64" s="8">
        <v>7413</v>
      </c>
      <c r="K64" s="106">
        <f t="shared" si="32"/>
        <v>16.337370242214533</v>
      </c>
      <c r="L64" s="4">
        <f t="shared" si="32"/>
        <v>15.961529236820645</v>
      </c>
      <c r="M64" s="125">
        <f t="shared" si="32"/>
        <v>17.310319135725816</v>
      </c>
      <c r="N64" s="4">
        <f t="shared" si="32"/>
        <v>17.386288727752142</v>
      </c>
      <c r="O64" s="125">
        <f t="shared" si="32"/>
        <v>18.263787805272521</v>
      </c>
      <c r="P64" s="110">
        <f t="shared" si="32"/>
        <v>15.671641791044777</v>
      </c>
      <c r="Q64" s="10">
        <v>7.213903743315508</v>
      </c>
      <c r="R64" s="4">
        <v>9.2302357836338427</v>
      </c>
      <c r="S64" s="125">
        <v>4.7414965986394559</v>
      </c>
      <c r="T64" s="4">
        <v>6.4565483476132188</v>
      </c>
      <c r="U64" s="12">
        <v>6.3441011235955056</v>
      </c>
      <c r="V64" s="12">
        <v>8.9745762711864412</v>
      </c>
      <c r="X64" s="26" t="s">
        <v>350</v>
      </c>
      <c r="Y64" s="15"/>
      <c r="Z64" s="15"/>
      <c r="AA64" s="8">
        <f t="shared" si="33"/>
        <v>7413</v>
      </c>
      <c r="AB64" s="109">
        <f t="shared" si="34"/>
        <v>2788</v>
      </c>
      <c r="AC64" s="109">
        <f t="shared" si="35"/>
        <v>4517</v>
      </c>
      <c r="AD64" s="106">
        <f t="shared" si="39"/>
        <v>15.671641791044777</v>
      </c>
      <c r="AE64" s="125">
        <f t="shared" si="40"/>
        <v>17.310319135725816</v>
      </c>
      <c r="AF64" s="110">
        <f t="shared" si="41"/>
        <v>18.263787805272521</v>
      </c>
      <c r="AG64" s="10">
        <f t="shared" si="36"/>
        <v>8.9745762711864412</v>
      </c>
      <c r="AH64" s="125">
        <f t="shared" si="37"/>
        <v>4.7414965986394559</v>
      </c>
      <c r="AI64" s="12">
        <f t="shared" si="38"/>
        <v>6.3441011235955056</v>
      </c>
    </row>
    <row r="65" spans="1:35" ht="15" customHeight="1" x14ac:dyDescent="0.2">
      <c r="B65" s="26" t="s">
        <v>351</v>
      </c>
      <c r="C65" s="15"/>
      <c r="D65" s="15"/>
      <c r="E65" s="8">
        <v>15378</v>
      </c>
      <c r="F65" s="8">
        <v>11217</v>
      </c>
      <c r="G65" s="109">
        <v>4161</v>
      </c>
      <c r="H65" s="8">
        <v>7792</v>
      </c>
      <c r="I65" s="109">
        <v>6251</v>
      </c>
      <c r="J65" s="8">
        <v>12758</v>
      </c>
      <c r="K65" s="106">
        <f t="shared" si="32"/>
        <v>26.605536332179931</v>
      </c>
      <c r="L65" s="4">
        <f t="shared" si="32"/>
        <v>26.903151532594617</v>
      </c>
      <c r="M65" s="125">
        <f t="shared" si="32"/>
        <v>25.835092512107288</v>
      </c>
      <c r="N65" s="4">
        <f t="shared" si="32"/>
        <v>25.682267633487143</v>
      </c>
      <c r="O65" s="125">
        <f t="shared" si="32"/>
        <v>25.27494743651949</v>
      </c>
      <c r="P65" s="110">
        <f t="shared" si="32"/>
        <v>26.971375417529913</v>
      </c>
      <c r="Q65" s="10">
        <v>11.747899159663865</v>
      </c>
      <c r="R65" s="4">
        <v>15.557558945908461</v>
      </c>
      <c r="S65" s="125">
        <v>7.0765306122448983</v>
      </c>
      <c r="T65" s="4">
        <v>9.537331701346389</v>
      </c>
      <c r="U65" s="12">
        <v>8.779494382022472</v>
      </c>
      <c r="V65" s="12">
        <v>15.445520581113801</v>
      </c>
      <c r="X65" s="26" t="s">
        <v>351</v>
      </c>
      <c r="Y65" s="15"/>
      <c r="Z65" s="15"/>
      <c r="AA65" s="8">
        <f t="shared" si="33"/>
        <v>12758</v>
      </c>
      <c r="AB65" s="109">
        <f t="shared" si="34"/>
        <v>4161</v>
      </c>
      <c r="AC65" s="109">
        <f t="shared" si="35"/>
        <v>6251</v>
      </c>
      <c r="AD65" s="106">
        <f t="shared" si="39"/>
        <v>26.971375417529913</v>
      </c>
      <c r="AE65" s="125">
        <f t="shared" si="40"/>
        <v>25.835092512107288</v>
      </c>
      <c r="AF65" s="110">
        <f t="shared" si="41"/>
        <v>25.27494743651949</v>
      </c>
      <c r="AG65" s="10">
        <f t="shared" si="36"/>
        <v>15.445520581113801</v>
      </c>
      <c r="AH65" s="125">
        <f t="shared" si="37"/>
        <v>7.0765306122448983</v>
      </c>
      <c r="AI65" s="12">
        <f t="shared" si="38"/>
        <v>8.779494382022472</v>
      </c>
    </row>
    <row r="66" spans="1:35" ht="15" customHeight="1" x14ac:dyDescent="0.2">
      <c r="B66" s="26" t="s">
        <v>352</v>
      </c>
      <c r="C66" s="15"/>
      <c r="D66" s="15"/>
      <c r="E66" s="8">
        <v>23051</v>
      </c>
      <c r="F66" s="8">
        <v>17684</v>
      </c>
      <c r="G66" s="109">
        <v>5367</v>
      </c>
      <c r="H66" s="8">
        <v>10625</v>
      </c>
      <c r="I66" s="109">
        <v>8058</v>
      </c>
      <c r="J66" s="8">
        <v>20251</v>
      </c>
      <c r="K66" s="106">
        <f t="shared" si="32"/>
        <v>39.880622837370247</v>
      </c>
      <c r="L66" s="4">
        <f t="shared" si="32"/>
        <v>42.413776562574952</v>
      </c>
      <c r="M66" s="125">
        <f t="shared" si="32"/>
        <v>33.322985222898296</v>
      </c>
      <c r="N66" s="4">
        <f t="shared" si="32"/>
        <v>35.019775873434412</v>
      </c>
      <c r="O66" s="125">
        <f t="shared" si="32"/>
        <v>32.581271227559441</v>
      </c>
      <c r="P66" s="110">
        <f t="shared" si="32"/>
        <v>42.812143249756879</v>
      </c>
      <c r="Q66" s="10">
        <v>17.609625668449198</v>
      </c>
      <c r="R66" s="4">
        <v>24.527045769764218</v>
      </c>
      <c r="S66" s="125">
        <v>9.1275510204081627</v>
      </c>
      <c r="T66" s="4">
        <v>13.004895960832313</v>
      </c>
      <c r="U66" s="12">
        <v>11.317415730337078</v>
      </c>
      <c r="V66" s="12">
        <v>24.516949152542374</v>
      </c>
      <c r="X66" s="26" t="s">
        <v>352</v>
      </c>
      <c r="Y66" s="15"/>
      <c r="Z66" s="15"/>
      <c r="AA66" s="8">
        <f t="shared" si="33"/>
        <v>20251</v>
      </c>
      <c r="AB66" s="109">
        <f t="shared" si="34"/>
        <v>5367</v>
      </c>
      <c r="AC66" s="109">
        <f t="shared" si="35"/>
        <v>8058</v>
      </c>
      <c r="AD66" s="106">
        <f t="shared" si="39"/>
        <v>42.812143249756879</v>
      </c>
      <c r="AE66" s="125">
        <f t="shared" si="40"/>
        <v>33.322985222898296</v>
      </c>
      <c r="AF66" s="110">
        <f t="shared" si="41"/>
        <v>32.581271227559441</v>
      </c>
      <c r="AG66" s="10">
        <f t="shared" si="36"/>
        <v>24.516949152542374</v>
      </c>
      <c r="AH66" s="125">
        <f t="shared" si="37"/>
        <v>9.1275510204081627</v>
      </c>
      <c r="AI66" s="12">
        <f t="shared" si="38"/>
        <v>11.317415730337078</v>
      </c>
    </row>
    <row r="67" spans="1:35" ht="15" customHeight="1" x14ac:dyDescent="0.2">
      <c r="B67" s="27" t="s">
        <v>57</v>
      </c>
      <c r="C67" s="15"/>
      <c r="D67" s="15"/>
      <c r="E67" s="8">
        <v>674</v>
      </c>
      <c r="F67" s="8">
        <v>571</v>
      </c>
      <c r="G67" s="50">
        <v>103</v>
      </c>
      <c r="H67" s="8">
        <v>373</v>
      </c>
      <c r="I67" s="50">
        <v>365</v>
      </c>
      <c r="J67" s="8">
        <v>579</v>
      </c>
      <c r="K67" s="106">
        <f t="shared" si="32"/>
        <v>1.166089965397924</v>
      </c>
      <c r="L67" s="4">
        <f t="shared" si="32"/>
        <v>1.3695016069458434</v>
      </c>
      <c r="M67" s="126">
        <f t="shared" si="32"/>
        <v>0.63951322488513596</v>
      </c>
      <c r="N67" s="4">
        <f t="shared" si="32"/>
        <v>1.2294001318391561</v>
      </c>
      <c r="O67" s="126">
        <f t="shared" si="32"/>
        <v>1.4758207989649037</v>
      </c>
      <c r="P67" s="103">
        <f t="shared" si="32"/>
        <v>1.2240497230561076</v>
      </c>
      <c r="Q67" s="10">
        <v>0.51489686783804434</v>
      </c>
      <c r="R67" s="4">
        <v>0.79195561719833563</v>
      </c>
      <c r="S67" s="126">
        <v>0.17517006802721088</v>
      </c>
      <c r="T67" s="4">
        <v>0.45654834761321911</v>
      </c>
      <c r="U67" s="4">
        <v>0.51264044943820219</v>
      </c>
      <c r="V67" s="4">
        <v>0.7009685230024213</v>
      </c>
      <c r="X67" s="27" t="s">
        <v>57</v>
      </c>
      <c r="Y67" s="15"/>
      <c r="Z67" s="15"/>
      <c r="AA67" s="8">
        <f t="shared" si="33"/>
        <v>579</v>
      </c>
      <c r="AB67" s="50">
        <f t="shared" si="34"/>
        <v>103</v>
      </c>
      <c r="AC67" s="50">
        <f t="shared" si="35"/>
        <v>365</v>
      </c>
      <c r="AD67" s="106">
        <f t="shared" si="39"/>
        <v>1.2240497230561076</v>
      </c>
      <c r="AE67" s="126">
        <f t="shared" si="40"/>
        <v>0.63951322488513596</v>
      </c>
      <c r="AF67" s="103">
        <f t="shared" si="41"/>
        <v>1.4758207989649037</v>
      </c>
      <c r="AG67" s="10">
        <f t="shared" si="36"/>
        <v>0.7009685230024213</v>
      </c>
      <c r="AH67" s="126">
        <f t="shared" si="37"/>
        <v>0.17517006802721088</v>
      </c>
      <c r="AI67" s="4">
        <f t="shared" si="38"/>
        <v>0.51264044943820219</v>
      </c>
    </row>
    <row r="68" spans="1:35" ht="15" customHeight="1" x14ac:dyDescent="0.2">
      <c r="B68" s="30" t="s">
        <v>1</v>
      </c>
      <c r="C68" s="59"/>
      <c r="D68" s="59"/>
      <c r="E68" s="31">
        <f t="shared" ref="E68:P68" si="42">SUM(E61:E67)</f>
        <v>57800</v>
      </c>
      <c r="F68" s="31">
        <f t="shared" si="42"/>
        <v>41694</v>
      </c>
      <c r="G68" s="51">
        <f t="shared" si="42"/>
        <v>16106</v>
      </c>
      <c r="H68" s="31">
        <f t="shared" si="42"/>
        <v>30340</v>
      </c>
      <c r="I68" s="51">
        <f t="shared" si="42"/>
        <v>24732</v>
      </c>
      <c r="J68" s="31">
        <f t="shared" si="42"/>
        <v>47302</v>
      </c>
      <c r="K68" s="107">
        <f t="shared" si="42"/>
        <v>100</v>
      </c>
      <c r="L68" s="54">
        <f t="shared" si="42"/>
        <v>100</v>
      </c>
      <c r="M68" s="132">
        <f t="shared" si="42"/>
        <v>99.999999999999986</v>
      </c>
      <c r="N68" s="54">
        <f t="shared" si="42"/>
        <v>100</v>
      </c>
      <c r="O68" s="132">
        <f t="shared" si="42"/>
        <v>100</v>
      </c>
      <c r="P68" s="105">
        <f t="shared" si="42"/>
        <v>100</v>
      </c>
      <c r="Q68" s="108">
        <v>43.36587436332767</v>
      </c>
      <c r="R68" s="54">
        <v>59.305921052631575</v>
      </c>
      <c r="S68" s="132">
        <v>26.36315789473684</v>
      </c>
      <c r="T68" s="54">
        <v>37.04914004914005</v>
      </c>
      <c r="U68" s="54">
        <v>34.700421940928273</v>
      </c>
      <c r="V68" s="54">
        <v>58.430379746835442</v>
      </c>
      <c r="X68" s="30" t="s">
        <v>1</v>
      </c>
      <c r="Y68" s="59"/>
      <c r="Z68" s="59"/>
      <c r="AA68" s="31">
        <f t="shared" ref="AA68:AI68" si="43">SUM(AA61:AA67)</f>
        <v>47302</v>
      </c>
      <c r="AB68" s="51">
        <f t="shared" si="43"/>
        <v>16106</v>
      </c>
      <c r="AC68" s="51">
        <f t="shared" si="43"/>
        <v>24732</v>
      </c>
      <c r="AD68" s="107">
        <f t="shared" si="43"/>
        <v>100</v>
      </c>
      <c r="AE68" s="132">
        <f t="shared" si="43"/>
        <v>99.999999999999986</v>
      </c>
      <c r="AF68" s="105">
        <f t="shared" si="43"/>
        <v>100</v>
      </c>
      <c r="AG68" s="108">
        <f t="shared" si="43"/>
        <v>57.266343825665857</v>
      </c>
      <c r="AH68" s="132">
        <f t="shared" si="43"/>
        <v>27.391156462585034</v>
      </c>
      <c r="AI68" s="54">
        <f t="shared" si="43"/>
        <v>34.735955056179769</v>
      </c>
    </row>
    <row r="69" spans="1:35" ht="15" customHeight="1" x14ac:dyDescent="0.2">
      <c r="B69" s="45"/>
      <c r="C69" s="45"/>
      <c r="D69" s="45"/>
      <c r="E69" s="41"/>
      <c r="F69" s="41"/>
      <c r="G69" s="41"/>
      <c r="H69" s="41"/>
      <c r="I69" s="41"/>
      <c r="J69" s="41"/>
      <c r="K69" s="70"/>
      <c r="L69" s="41"/>
      <c r="M69" s="16"/>
      <c r="X69" s="45"/>
      <c r="Y69" s="45"/>
      <c r="Z69" s="45"/>
      <c r="AA69" s="41"/>
      <c r="AB69" s="41"/>
      <c r="AC69" s="41"/>
      <c r="AD69" s="70"/>
      <c r="AE69" s="16"/>
    </row>
    <row r="70" spans="1:35" ht="15" customHeight="1" x14ac:dyDescent="0.2">
      <c r="A70" s="1" t="s">
        <v>577</v>
      </c>
      <c r="B70" s="15"/>
      <c r="C70" s="15"/>
      <c r="D70" s="15"/>
      <c r="E70" s="15"/>
      <c r="J70" s="15"/>
      <c r="Q70" s="10"/>
      <c r="R70" s="10"/>
      <c r="S70" s="10"/>
      <c r="T70" s="10"/>
      <c r="U70" s="10"/>
      <c r="V70" s="10"/>
      <c r="X70" s="15"/>
      <c r="Y70" s="15"/>
      <c r="Z70" s="15"/>
      <c r="AA70" s="15"/>
      <c r="AG70" s="10"/>
      <c r="AH70" s="10"/>
      <c r="AI70" s="10"/>
    </row>
    <row r="71" spans="1:35" ht="13.75" customHeight="1" x14ac:dyDescent="0.2">
      <c r="B71" s="47"/>
      <c r="C71" s="25"/>
      <c r="D71" s="25"/>
      <c r="E71" s="242"/>
      <c r="F71" s="243"/>
      <c r="G71" s="66" t="s">
        <v>134</v>
      </c>
      <c r="H71" s="66"/>
      <c r="I71" s="243"/>
      <c r="J71" s="249"/>
      <c r="K71" s="244"/>
      <c r="L71" s="243"/>
      <c r="M71" s="66" t="s">
        <v>3</v>
      </c>
      <c r="N71" s="66"/>
      <c r="O71" s="243"/>
      <c r="P71" s="249"/>
      <c r="Q71" s="243"/>
      <c r="R71" s="243"/>
      <c r="S71" s="164" t="s">
        <v>279</v>
      </c>
      <c r="T71" s="66"/>
      <c r="U71" s="243"/>
      <c r="V71" s="245"/>
      <c r="X71" s="47"/>
      <c r="Y71" s="25"/>
      <c r="Z71" s="25"/>
      <c r="AA71" s="60"/>
      <c r="AB71" s="63" t="s">
        <v>134</v>
      </c>
      <c r="AC71" s="66"/>
      <c r="AD71" s="80"/>
      <c r="AE71" s="63" t="s">
        <v>3</v>
      </c>
      <c r="AF71" s="76"/>
      <c r="AG71" s="66"/>
      <c r="AH71" s="100" t="s">
        <v>279</v>
      </c>
      <c r="AI71" s="64"/>
    </row>
    <row r="72" spans="1:35" ht="19" x14ac:dyDescent="0.2">
      <c r="B72" s="72"/>
      <c r="C72" s="36"/>
      <c r="D72" s="36"/>
      <c r="E72" s="73" t="s">
        <v>356</v>
      </c>
      <c r="F72" s="73" t="s">
        <v>170</v>
      </c>
      <c r="G72" s="73" t="s">
        <v>171</v>
      </c>
      <c r="H72" s="73" t="s">
        <v>358</v>
      </c>
      <c r="I72" s="78" t="s">
        <v>173</v>
      </c>
      <c r="J72" s="73" t="s">
        <v>500</v>
      </c>
      <c r="K72" s="81" t="s">
        <v>356</v>
      </c>
      <c r="L72" s="73" t="s">
        <v>170</v>
      </c>
      <c r="M72" s="73" t="s">
        <v>171</v>
      </c>
      <c r="N72" s="73" t="s">
        <v>358</v>
      </c>
      <c r="O72" s="78" t="s">
        <v>173</v>
      </c>
      <c r="P72" s="248" t="s">
        <v>500</v>
      </c>
      <c r="Q72" s="81" t="s">
        <v>356</v>
      </c>
      <c r="R72" s="73" t="s">
        <v>170</v>
      </c>
      <c r="S72" s="73" t="s">
        <v>171</v>
      </c>
      <c r="T72" s="73" t="s">
        <v>358</v>
      </c>
      <c r="U72" s="99" t="s">
        <v>173</v>
      </c>
      <c r="V72" s="99" t="s">
        <v>500</v>
      </c>
      <c r="X72" s="72"/>
      <c r="Y72" s="36"/>
      <c r="Z72" s="36"/>
      <c r="AA72" s="73" t="s">
        <v>450</v>
      </c>
      <c r="AB72" s="73" t="s">
        <v>171</v>
      </c>
      <c r="AC72" s="78" t="s">
        <v>173</v>
      </c>
      <c r="AD72" s="81" t="s">
        <v>450</v>
      </c>
      <c r="AE72" s="73" t="s">
        <v>171</v>
      </c>
      <c r="AF72" s="77" t="s">
        <v>173</v>
      </c>
      <c r="AG72" s="81" t="s">
        <v>450</v>
      </c>
      <c r="AH72" s="73" t="s">
        <v>171</v>
      </c>
      <c r="AI72" s="99" t="s">
        <v>173</v>
      </c>
    </row>
    <row r="73" spans="1:35" ht="11" x14ac:dyDescent="0.2">
      <c r="B73" s="72"/>
      <c r="C73" s="36"/>
      <c r="D73" s="36"/>
      <c r="E73" s="73"/>
      <c r="F73" s="73"/>
      <c r="G73" s="73"/>
      <c r="H73" s="73"/>
      <c r="I73" s="78"/>
      <c r="J73" s="73"/>
      <c r="K73" s="196">
        <v>1169</v>
      </c>
      <c r="L73" s="197">
        <v>600</v>
      </c>
      <c r="M73" s="197">
        <v>569</v>
      </c>
      <c r="N73" s="197">
        <v>803</v>
      </c>
      <c r="O73" s="246">
        <v>706</v>
      </c>
      <c r="P73" s="198">
        <v>697</v>
      </c>
      <c r="Q73" s="74"/>
      <c r="R73" s="73"/>
      <c r="S73" s="73"/>
      <c r="T73" s="73"/>
      <c r="U73" s="73"/>
      <c r="V73" s="73"/>
      <c r="X73" s="72"/>
      <c r="Y73" s="36"/>
      <c r="Z73" s="36"/>
      <c r="AA73" s="73"/>
      <c r="AB73" s="73"/>
      <c r="AC73" s="78"/>
      <c r="AD73" s="196">
        <f>P73</f>
        <v>697</v>
      </c>
      <c r="AE73" s="197">
        <f>M73</f>
        <v>569</v>
      </c>
      <c r="AF73" s="198">
        <f>O73</f>
        <v>706</v>
      </c>
      <c r="AG73" s="74"/>
      <c r="AH73" s="73"/>
      <c r="AI73" s="73"/>
    </row>
    <row r="74" spans="1:35" ht="12" customHeight="1" x14ac:dyDescent="0.2">
      <c r="B74" s="48"/>
      <c r="C74" s="28"/>
      <c r="D74" s="28"/>
      <c r="E74" s="29"/>
      <c r="F74" s="29"/>
      <c r="G74" s="29"/>
      <c r="H74" s="29"/>
      <c r="I74" s="49"/>
      <c r="J74" s="29"/>
      <c r="K74" s="142">
        <f t="shared" ref="K74:P74" si="44">E84</f>
        <v>57578</v>
      </c>
      <c r="L74" s="138">
        <f t="shared" si="44"/>
        <v>41281</v>
      </c>
      <c r="M74" s="138">
        <f t="shared" si="44"/>
        <v>16297</v>
      </c>
      <c r="N74" s="138">
        <f t="shared" si="44"/>
        <v>29889</v>
      </c>
      <c r="O74" s="247">
        <f t="shared" si="44"/>
        <v>24665</v>
      </c>
      <c r="P74" s="139">
        <f t="shared" si="44"/>
        <v>46505</v>
      </c>
      <c r="Q74" s="101"/>
      <c r="R74" s="29"/>
      <c r="S74" s="29"/>
      <c r="T74" s="29"/>
      <c r="U74" s="29"/>
      <c r="V74" s="29"/>
      <c r="X74" s="48"/>
      <c r="Y74" s="28"/>
      <c r="Z74" s="28"/>
      <c r="AA74" s="29"/>
      <c r="AB74" s="29"/>
      <c r="AC74" s="49"/>
      <c r="AD74" s="142">
        <f>P74</f>
        <v>46505</v>
      </c>
      <c r="AE74" s="138">
        <f>M74</f>
        <v>16297</v>
      </c>
      <c r="AF74" s="139">
        <f>O74</f>
        <v>24665</v>
      </c>
      <c r="AG74" s="101"/>
      <c r="AH74" s="29"/>
      <c r="AI74" s="29"/>
    </row>
    <row r="75" spans="1:35" ht="15" customHeight="1" x14ac:dyDescent="0.2">
      <c r="B75" s="24" t="s">
        <v>282</v>
      </c>
      <c r="C75" s="15"/>
      <c r="D75" s="15"/>
      <c r="E75" s="7">
        <v>4776</v>
      </c>
      <c r="F75" s="7">
        <v>4178</v>
      </c>
      <c r="G75" s="104">
        <v>598</v>
      </c>
      <c r="H75" s="7">
        <v>2151</v>
      </c>
      <c r="I75" s="104">
        <v>1974</v>
      </c>
      <c r="J75" s="7">
        <v>4355</v>
      </c>
      <c r="K75" s="106">
        <f t="shared" ref="K75:P83" si="45">E75/K$74*100</f>
        <v>8.2948348327486201</v>
      </c>
      <c r="L75" s="3">
        <f t="shared" si="45"/>
        <v>10.120878854678908</v>
      </c>
      <c r="M75" s="124">
        <f t="shared" si="45"/>
        <v>3.6693870037430201</v>
      </c>
      <c r="N75" s="3">
        <f t="shared" si="45"/>
        <v>7.1966275218307745</v>
      </c>
      <c r="O75" s="124">
        <f t="shared" si="45"/>
        <v>8.0032434623961084</v>
      </c>
      <c r="P75" s="102">
        <f t="shared" si="45"/>
        <v>9.3645844532845928</v>
      </c>
      <c r="Q75" s="10">
        <v>3.6738461538461538</v>
      </c>
      <c r="R75" s="3">
        <v>5.8597475455820476</v>
      </c>
      <c r="S75" s="124">
        <v>1.018739352640545</v>
      </c>
      <c r="T75" s="3">
        <v>2.6687344913151363</v>
      </c>
      <c r="U75" s="11">
        <v>2.7920792079207919</v>
      </c>
      <c r="V75" s="11">
        <v>5.3633004926108372</v>
      </c>
      <c r="X75" s="24" t="s">
        <v>282</v>
      </c>
      <c r="Y75" s="15"/>
      <c r="Z75" s="15"/>
      <c r="AA75" s="7">
        <f t="shared" ref="AA75:AA83" si="46">J75</f>
        <v>4355</v>
      </c>
      <c r="AB75" s="104">
        <f t="shared" ref="AB75:AB83" si="47">G75</f>
        <v>598</v>
      </c>
      <c r="AC75" s="104">
        <f t="shared" ref="AC75:AC83" si="48">I75</f>
        <v>1974</v>
      </c>
      <c r="AD75" s="106">
        <f>P75</f>
        <v>9.3645844532845928</v>
      </c>
      <c r="AE75" s="124">
        <f>M75</f>
        <v>3.6693870037430201</v>
      </c>
      <c r="AF75" s="102">
        <f>O75</f>
        <v>8.0032434623961084</v>
      </c>
      <c r="AG75" s="10">
        <f t="shared" ref="AG75:AG83" si="49">V75</f>
        <v>5.3633004926108372</v>
      </c>
      <c r="AH75" s="124">
        <f t="shared" ref="AH75:AH83" si="50">S75</f>
        <v>1.018739352640545</v>
      </c>
      <c r="AI75" s="11">
        <f t="shared" ref="AI75:AI83" si="51">U75</f>
        <v>2.7920792079207919</v>
      </c>
    </row>
    <row r="76" spans="1:35" ht="15" customHeight="1" x14ac:dyDescent="0.2">
      <c r="B76" s="26" t="s">
        <v>58</v>
      </c>
      <c r="C76" s="15"/>
      <c r="D76" s="15"/>
      <c r="E76" s="8">
        <v>3047</v>
      </c>
      <c r="F76" s="8">
        <v>2670</v>
      </c>
      <c r="G76" s="109">
        <v>377</v>
      </c>
      <c r="H76" s="8">
        <v>1969</v>
      </c>
      <c r="I76" s="109">
        <v>1607</v>
      </c>
      <c r="J76" s="8">
        <v>3032</v>
      </c>
      <c r="K76" s="106">
        <f t="shared" si="45"/>
        <v>5.2919517871409223</v>
      </c>
      <c r="L76" s="4">
        <f t="shared" si="45"/>
        <v>6.4678665729996849</v>
      </c>
      <c r="M76" s="125">
        <f t="shared" si="45"/>
        <v>2.313309198011904</v>
      </c>
      <c r="N76" s="4">
        <f t="shared" si="45"/>
        <v>6.5877078523871662</v>
      </c>
      <c r="O76" s="125">
        <f t="shared" si="45"/>
        <v>6.5153050881816332</v>
      </c>
      <c r="P76" s="110">
        <f t="shared" si="45"/>
        <v>6.5197290613912484</v>
      </c>
      <c r="Q76" s="10">
        <v>2.3438461538461537</v>
      </c>
      <c r="R76" s="4">
        <v>3.7447405329593266</v>
      </c>
      <c r="S76" s="125">
        <v>0.64224872231686547</v>
      </c>
      <c r="T76" s="4">
        <v>2.4429280397022333</v>
      </c>
      <c r="U76" s="12">
        <v>2.272984441301273</v>
      </c>
      <c r="V76" s="12">
        <v>3.7339901477832513</v>
      </c>
      <c r="X76" s="26" t="s">
        <v>58</v>
      </c>
      <c r="Y76" s="15"/>
      <c r="Z76" s="15"/>
      <c r="AA76" s="8">
        <f t="shared" si="46"/>
        <v>3032</v>
      </c>
      <c r="AB76" s="109">
        <f t="shared" si="47"/>
        <v>377</v>
      </c>
      <c r="AC76" s="109">
        <f t="shared" si="48"/>
        <v>1607</v>
      </c>
      <c r="AD76" s="106">
        <f t="shared" ref="AD76:AD83" si="52">P76</f>
        <v>6.5197290613912484</v>
      </c>
      <c r="AE76" s="125">
        <f t="shared" ref="AE76:AE83" si="53">M76</f>
        <v>2.313309198011904</v>
      </c>
      <c r="AF76" s="110">
        <f t="shared" ref="AF76:AF83" si="54">O76</f>
        <v>6.5153050881816332</v>
      </c>
      <c r="AG76" s="10">
        <f t="shared" si="49"/>
        <v>3.7339901477832513</v>
      </c>
      <c r="AH76" s="125">
        <f t="shared" si="50"/>
        <v>0.64224872231686547</v>
      </c>
      <c r="AI76" s="12">
        <f t="shared" si="51"/>
        <v>2.272984441301273</v>
      </c>
    </row>
    <row r="77" spans="1:35" ht="15" customHeight="1" x14ac:dyDescent="0.2">
      <c r="B77" s="26" t="s">
        <v>59</v>
      </c>
      <c r="C77" s="15"/>
      <c r="D77" s="15"/>
      <c r="E77" s="8">
        <v>2852</v>
      </c>
      <c r="F77" s="8">
        <v>2443</v>
      </c>
      <c r="G77" s="109">
        <v>409</v>
      </c>
      <c r="H77" s="8">
        <v>2169</v>
      </c>
      <c r="I77" s="109">
        <v>1764</v>
      </c>
      <c r="J77" s="8">
        <v>2848</v>
      </c>
      <c r="K77" s="106">
        <f t="shared" si="45"/>
        <v>4.9532807669596028</v>
      </c>
      <c r="L77" s="4">
        <f t="shared" si="45"/>
        <v>5.9179767931978393</v>
      </c>
      <c r="M77" s="125">
        <f t="shared" si="45"/>
        <v>2.5096643554028351</v>
      </c>
      <c r="N77" s="4">
        <f t="shared" si="45"/>
        <v>7.2568503462812401</v>
      </c>
      <c r="O77" s="125">
        <f t="shared" si="45"/>
        <v>7.1518345834177985</v>
      </c>
      <c r="P77" s="110">
        <f t="shared" si="45"/>
        <v>6.1240726803569512</v>
      </c>
      <c r="Q77" s="10">
        <v>2.1938461538461538</v>
      </c>
      <c r="R77" s="4">
        <v>3.426367461430575</v>
      </c>
      <c r="S77" s="125">
        <v>0.69676320272572401</v>
      </c>
      <c r="T77" s="4">
        <v>2.6910669975186106</v>
      </c>
      <c r="U77" s="12">
        <v>2.495049504950495</v>
      </c>
      <c r="V77" s="12">
        <v>3.5073891625615765</v>
      </c>
      <c r="X77" s="26" t="s">
        <v>59</v>
      </c>
      <c r="Y77" s="15"/>
      <c r="Z77" s="15"/>
      <c r="AA77" s="8">
        <f t="shared" si="46"/>
        <v>2848</v>
      </c>
      <c r="AB77" s="109">
        <f t="shared" si="47"/>
        <v>409</v>
      </c>
      <c r="AC77" s="109">
        <f t="shared" si="48"/>
        <v>1764</v>
      </c>
      <c r="AD77" s="106">
        <f t="shared" si="52"/>
        <v>6.1240726803569512</v>
      </c>
      <c r="AE77" s="125">
        <f t="shared" si="53"/>
        <v>2.5096643554028351</v>
      </c>
      <c r="AF77" s="110">
        <f t="shared" si="54"/>
        <v>7.1518345834177985</v>
      </c>
      <c r="AG77" s="10">
        <f t="shared" si="49"/>
        <v>3.5073891625615765</v>
      </c>
      <c r="AH77" s="125">
        <f t="shared" si="50"/>
        <v>0.69676320272572401</v>
      </c>
      <c r="AI77" s="12">
        <f t="shared" si="51"/>
        <v>2.495049504950495</v>
      </c>
    </row>
    <row r="78" spans="1:35" ht="15" customHeight="1" x14ac:dyDescent="0.2">
      <c r="B78" s="26" t="s">
        <v>60</v>
      </c>
      <c r="C78" s="15"/>
      <c r="D78" s="15"/>
      <c r="E78" s="8">
        <v>10723</v>
      </c>
      <c r="F78" s="8">
        <v>8256</v>
      </c>
      <c r="G78" s="109">
        <v>2467</v>
      </c>
      <c r="H78" s="8">
        <v>6581</v>
      </c>
      <c r="I78" s="109">
        <v>5330</v>
      </c>
      <c r="J78" s="8">
        <v>9507</v>
      </c>
      <c r="K78" s="106">
        <f t="shared" si="45"/>
        <v>18.623432561047622</v>
      </c>
      <c r="L78" s="4">
        <f t="shared" si="45"/>
        <v>19.999515515612508</v>
      </c>
      <c r="M78" s="125">
        <f t="shared" si="45"/>
        <v>15.137755415107074</v>
      </c>
      <c r="N78" s="4">
        <f t="shared" si="45"/>
        <v>22.018133761584529</v>
      </c>
      <c r="O78" s="125">
        <f t="shared" si="45"/>
        <v>21.609568214068517</v>
      </c>
      <c r="P78" s="110">
        <f t="shared" si="45"/>
        <v>20.442963122244919</v>
      </c>
      <c r="Q78" s="10">
        <v>8.2484615384615392</v>
      </c>
      <c r="R78" s="4">
        <v>11.579242636746143</v>
      </c>
      <c r="S78" s="125">
        <v>4.2027257240204428</v>
      </c>
      <c r="T78" s="4">
        <v>8.1650124069478913</v>
      </c>
      <c r="U78" s="12">
        <v>7.5388967468175387</v>
      </c>
      <c r="V78" s="12">
        <v>11.708128078817735</v>
      </c>
      <c r="X78" s="26" t="s">
        <v>60</v>
      </c>
      <c r="Y78" s="15"/>
      <c r="Z78" s="15"/>
      <c r="AA78" s="8">
        <f t="shared" si="46"/>
        <v>9507</v>
      </c>
      <c r="AB78" s="109">
        <f t="shared" si="47"/>
        <v>2467</v>
      </c>
      <c r="AC78" s="109">
        <f t="shared" si="48"/>
        <v>5330</v>
      </c>
      <c r="AD78" s="106">
        <f t="shared" si="52"/>
        <v>20.442963122244919</v>
      </c>
      <c r="AE78" s="125">
        <f t="shared" si="53"/>
        <v>15.137755415107074</v>
      </c>
      <c r="AF78" s="110">
        <f t="shared" si="54"/>
        <v>21.609568214068517</v>
      </c>
      <c r="AG78" s="10">
        <f t="shared" si="49"/>
        <v>11.708128078817735</v>
      </c>
      <c r="AH78" s="125">
        <f t="shared" si="50"/>
        <v>4.2027257240204428</v>
      </c>
      <c r="AI78" s="12">
        <f t="shared" si="51"/>
        <v>7.5388967468175387</v>
      </c>
    </row>
    <row r="79" spans="1:35" ht="15" customHeight="1" x14ac:dyDescent="0.2">
      <c r="B79" s="26" t="s">
        <v>61</v>
      </c>
      <c r="C79" s="15"/>
      <c r="D79" s="15"/>
      <c r="E79" s="8">
        <v>10210</v>
      </c>
      <c r="F79" s="8">
        <v>7088</v>
      </c>
      <c r="G79" s="109">
        <v>3122</v>
      </c>
      <c r="H79" s="8">
        <v>5860</v>
      </c>
      <c r="I79" s="109">
        <v>4821</v>
      </c>
      <c r="J79" s="8">
        <v>8127</v>
      </c>
      <c r="K79" s="106">
        <f t="shared" si="45"/>
        <v>17.732467261801382</v>
      </c>
      <c r="L79" s="4">
        <f t="shared" si="45"/>
        <v>17.170126692667328</v>
      </c>
      <c r="M79" s="125">
        <f t="shared" si="45"/>
        <v>19.156900042952689</v>
      </c>
      <c r="N79" s="4">
        <f t="shared" si="45"/>
        <v>19.605875071096392</v>
      </c>
      <c r="O79" s="125">
        <f t="shared" si="45"/>
        <v>19.545915264544902</v>
      </c>
      <c r="P79" s="110">
        <f t="shared" si="45"/>
        <v>17.475540264487691</v>
      </c>
      <c r="Q79" s="10">
        <v>7.8538461538461535</v>
      </c>
      <c r="R79" s="4">
        <v>9.9410939691444593</v>
      </c>
      <c r="S79" s="125">
        <v>5.3185689948892678</v>
      </c>
      <c r="T79" s="4">
        <v>7.2704714640198516</v>
      </c>
      <c r="U79" s="12">
        <v>6.8189533239038189</v>
      </c>
      <c r="V79" s="12">
        <v>10.008620689655173</v>
      </c>
      <c r="X79" s="26" t="s">
        <v>61</v>
      </c>
      <c r="Y79" s="15"/>
      <c r="Z79" s="15"/>
      <c r="AA79" s="8">
        <f t="shared" si="46"/>
        <v>8127</v>
      </c>
      <c r="AB79" s="109">
        <f t="shared" si="47"/>
        <v>3122</v>
      </c>
      <c r="AC79" s="109">
        <f t="shared" si="48"/>
        <v>4821</v>
      </c>
      <c r="AD79" s="106">
        <f t="shared" si="52"/>
        <v>17.475540264487691</v>
      </c>
      <c r="AE79" s="125">
        <f t="shared" si="53"/>
        <v>19.156900042952689</v>
      </c>
      <c r="AF79" s="110">
        <f t="shared" si="54"/>
        <v>19.545915264544902</v>
      </c>
      <c r="AG79" s="10">
        <f t="shared" si="49"/>
        <v>10.008620689655173</v>
      </c>
      <c r="AH79" s="125">
        <f t="shared" si="50"/>
        <v>5.3185689948892678</v>
      </c>
      <c r="AI79" s="12">
        <f t="shared" si="51"/>
        <v>6.8189533239038189</v>
      </c>
    </row>
    <row r="80" spans="1:35" ht="15" customHeight="1" x14ac:dyDescent="0.2">
      <c r="B80" s="26" t="s">
        <v>62</v>
      </c>
      <c r="C80" s="15"/>
      <c r="D80" s="15"/>
      <c r="E80" s="8">
        <v>9232</v>
      </c>
      <c r="F80" s="8">
        <v>5971</v>
      </c>
      <c r="G80" s="109">
        <v>3261</v>
      </c>
      <c r="H80" s="8">
        <v>4134</v>
      </c>
      <c r="I80" s="109">
        <v>3351</v>
      </c>
      <c r="J80" s="8">
        <v>6754</v>
      </c>
      <c r="K80" s="106">
        <f t="shared" si="45"/>
        <v>16.033901837507379</v>
      </c>
      <c r="L80" s="4">
        <f t="shared" si="45"/>
        <v>14.464281388532255</v>
      </c>
      <c r="M80" s="125">
        <f t="shared" si="45"/>
        <v>20.009817757869548</v>
      </c>
      <c r="N80" s="4">
        <f t="shared" si="45"/>
        <v>13.831175348790525</v>
      </c>
      <c r="O80" s="125">
        <f t="shared" si="45"/>
        <v>13.586053111696735</v>
      </c>
      <c r="P80" s="110">
        <f t="shared" si="45"/>
        <v>14.523169551661111</v>
      </c>
      <c r="Q80" s="10">
        <v>7.1015384615384614</v>
      </c>
      <c r="R80" s="4">
        <v>8.3744740532959323</v>
      </c>
      <c r="S80" s="125">
        <v>5.5553662691652468</v>
      </c>
      <c r="T80" s="4">
        <v>5.129032258064516</v>
      </c>
      <c r="U80" s="12">
        <v>4.7397454031117396</v>
      </c>
      <c r="V80" s="12">
        <v>8.3177339901477829</v>
      </c>
      <c r="X80" s="26" t="s">
        <v>62</v>
      </c>
      <c r="Y80" s="15"/>
      <c r="Z80" s="15"/>
      <c r="AA80" s="8">
        <f t="shared" si="46"/>
        <v>6754</v>
      </c>
      <c r="AB80" s="109">
        <f t="shared" si="47"/>
        <v>3261</v>
      </c>
      <c r="AC80" s="109">
        <f t="shared" si="48"/>
        <v>3351</v>
      </c>
      <c r="AD80" s="106">
        <f t="shared" si="52"/>
        <v>14.523169551661111</v>
      </c>
      <c r="AE80" s="125">
        <f t="shared" si="53"/>
        <v>20.009817757869548</v>
      </c>
      <c r="AF80" s="110">
        <f t="shared" si="54"/>
        <v>13.586053111696735</v>
      </c>
      <c r="AG80" s="10">
        <f t="shared" si="49"/>
        <v>8.3177339901477829</v>
      </c>
      <c r="AH80" s="125">
        <f t="shared" si="50"/>
        <v>5.5553662691652468</v>
      </c>
      <c r="AI80" s="12">
        <f t="shared" si="51"/>
        <v>4.7397454031117396</v>
      </c>
    </row>
    <row r="81" spans="1:35" ht="15" customHeight="1" x14ac:dyDescent="0.2">
      <c r="B81" s="26" t="s">
        <v>63</v>
      </c>
      <c r="C81" s="15"/>
      <c r="D81" s="15"/>
      <c r="E81" s="8">
        <v>9854</v>
      </c>
      <c r="F81" s="8">
        <v>6528</v>
      </c>
      <c r="G81" s="109">
        <v>3326</v>
      </c>
      <c r="H81" s="8">
        <v>3636</v>
      </c>
      <c r="I81" s="109">
        <v>2850</v>
      </c>
      <c r="J81" s="8">
        <v>7314</v>
      </c>
      <c r="K81" s="106">
        <f t="shared" si="45"/>
        <v>17.114175553162667</v>
      </c>
      <c r="L81" s="4">
        <f t="shared" si="45"/>
        <v>15.813570407693611</v>
      </c>
      <c r="M81" s="125">
        <f t="shared" si="45"/>
        <v>20.408664171319874</v>
      </c>
      <c r="N81" s="4">
        <f t="shared" si="45"/>
        <v>12.165010538994279</v>
      </c>
      <c r="O81" s="125">
        <f t="shared" si="45"/>
        <v>11.554834786134197</v>
      </c>
      <c r="P81" s="110">
        <f t="shared" si="45"/>
        <v>15.727341146113321</v>
      </c>
      <c r="Q81" s="10">
        <v>7.58</v>
      </c>
      <c r="R81" s="4">
        <v>9.1556802244039268</v>
      </c>
      <c r="S81" s="125">
        <v>5.6660988074957412</v>
      </c>
      <c r="T81" s="4">
        <v>4.5111662531017371</v>
      </c>
      <c r="U81" s="12">
        <v>4.0311173974540315</v>
      </c>
      <c r="V81" s="12">
        <v>9.0073891625615765</v>
      </c>
      <c r="X81" s="26" t="s">
        <v>63</v>
      </c>
      <c r="Y81" s="15"/>
      <c r="Z81" s="15"/>
      <c r="AA81" s="8">
        <f t="shared" si="46"/>
        <v>7314</v>
      </c>
      <c r="AB81" s="109">
        <f t="shared" si="47"/>
        <v>3326</v>
      </c>
      <c r="AC81" s="109">
        <f t="shared" si="48"/>
        <v>2850</v>
      </c>
      <c r="AD81" s="106">
        <f t="shared" si="52"/>
        <v>15.727341146113321</v>
      </c>
      <c r="AE81" s="125">
        <f t="shared" si="53"/>
        <v>20.408664171319874</v>
      </c>
      <c r="AF81" s="110">
        <f t="shared" si="54"/>
        <v>11.554834786134197</v>
      </c>
      <c r="AG81" s="10">
        <f t="shared" si="49"/>
        <v>9.0073891625615765</v>
      </c>
      <c r="AH81" s="125">
        <f t="shared" si="50"/>
        <v>5.6660988074957412</v>
      </c>
      <c r="AI81" s="12">
        <f t="shared" si="51"/>
        <v>4.0311173974540315</v>
      </c>
    </row>
    <row r="82" spans="1:35" ht="15" customHeight="1" x14ac:dyDescent="0.2">
      <c r="B82" s="26" t="s">
        <v>64</v>
      </c>
      <c r="C82" s="15"/>
      <c r="D82" s="15"/>
      <c r="E82" s="8">
        <v>6325</v>
      </c>
      <c r="F82" s="8">
        <v>3783</v>
      </c>
      <c r="G82" s="109">
        <v>2542</v>
      </c>
      <c r="H82" s="8">
        <v>2206</v>
      </c>
      <c r="I82" s="109">
        <v>1816</v>
      </c>
      <c r="J82" s="8">
        <v>4173</v>
      </c>
      <c r="K82" s="106">
        <f t="shared" si="45"/>
        <v>10.985098475112022</v>
      </c>
      <c r="L82" s="4">
        <f t="shared" si="45"/>
        <v>9.1640221893849478</v>
      </c>
      <c r="M82" s="125">
        <f t="shared" si="45"/>
        <v>15.59796281524207</v>
      </c>
      <c r="N82" s="4">
        <f t="shared" si="45"/>
        <v>7.3806417076516446</v>
      </c>
      <c r="O82" s="125">
        <f t="shared" si="45"/>
        <v>7.362659639164808</v>
      </c>
      <c r="P82" s="110">
        <f t="shared" si="45"/>
        <v>8.9732286850876246</v>
      </c>
      <c r="Q82" s="10">
        <v>4.865384615384615</v>
      </c>
      <c r="R82" s="4">
        <v>5.3057503506311363</v>
      </c>
      <c r="S82" s="125">
        <v>4.3304940374787053</v>
      </c>
      <c r="T82" s="4">
        <v>2.7369727047146402</v>
      </c>
      <c r="U82" s="12">
        <v>2.5685997171145685</v>
      </c>
      <c r="V82" s="12">
        <v>5.139162561576355</v>
      </c>
      <c r="X82" s="26" t="s">
        <v>64</v>
      </c>
      <c r="Y82" s="15"/>
      <c r="Z82" s="15"/>
      <c r="AA82" s="8">
        <f t="shared" si="46"/>
        <v>4173</v>
      </c>
      <c r="AB82" s="109">
        <f t="shared" si="47"/>
        <v>2542</v>
      </c>
      <c r="AC82" s="109">
        <f t="shared" si="48"/>
        <v>1816</v>
      </c>
      <c r="AD82" s="106">
        <f t="shared" si="52"/>
        <v>8.9732286850876246</v>
      </c>
      <c r="AE82" s="125">
        <f t="shared" si="53"/>
        <v>15.59796281524207</v>
      </c>
      <c r="AF82" s="110">
        <f t="shared" si="54"/>
        <v>7.362659639164808</v>
      </c>
      <c r="AG82" s="10">
        <f t="shared" si="49"/>
        <v>5.139162561576355</v>
      </c>
      <c r="AH82" s="125">
        <f t="shared" si="50"/>
        <v>4.3304940374787053</v>
      </c>
      <c r="AI82" s="12">
        <f t="shared" si="51"/>
        <v>2.5685997171145685</v>
      </c>
    </row>
    <row r="83" spans="1:35" ht="15" customHeight="1" x14ac:dyDescent="0.2">
      <c r="B83" s="27" t="s">
        <v>65</v>
      </c>
      <c r="C83" s="15"/>
      <c r="D83" s="15"/>
      <c r="E83" s="8">
        <v>559</v>
      </c>
      <c r="F83" s="8">
        <v>364</v>
      </c>
      <c r="G83" s="50">
        <v>195</v>
      </c>
      <c r="H83" s="8">
        <v>1183</v>
      </c>
      <c r="I83" s="50">
        <v>1152</v>
      </c>
      <c r="J83" s="8">
        <v>395</v>
      </c>
      <c r="K83" s="106">
        <f t="shared" si="45"/>
        <v>0.97085692451978189</v>
      </c>
      <c r="L83" s="4">
        <f t="shared" si="45"/>
        <v>0.88176158523291592</v>
      </c>
      <c r="M83" s="126">
        <f t="shared" si="45"/>
        <v>1.1965392403509849</v>
      </c>
      <c r="N83" s="4">
        <f t="shared" si="45"/>
        <v>3.9579778513834518</v>
      </c>
      <c r="O83" s="126">
        <f t="shared" si="45"/>
        <v>4.6705858503952973</v>
      </c>
      <c r="P83" s="103">
        <f t="shared" si="45"/>
        <v>0.84937103537254066</v>
      </c>
      <c r="Q83" s="10">
        <v>0.43</v>
      </c>
      <c r="R83" s="4">
        <v>0.51051893408134641</v>
      </c>
      <c r="S83" s="126">
        <v>0.33219761499148209</v>
      </c>
      <c r="T83" s="4">
        <v>1.467741935483871</v>
      </c>
      <c r="U83" s="4">
        <v>1.6294200848656295</v>
      </c>
      <c r="V83" s="4">
        <v>0.48645320197044334</v>
      </c>
      <c r="X83" s="27" t="s">
        <v>65</v>
      </c>
      <c r="Y83" s="15"/>
      <c r="Z83" s="15"/>
      <c r="AA83" s="8">
        <f t="shared" si="46"/>
        <v>395</v>
      </c>
      <c r="AB83" s="50">
        <f t="shared" si="47"/>
        <v>195</v>
      </c>
      <c r="AC83" s="50">
        <f t="shared" si="48"/>
        <v>1152</v>
      </c>
      <c r="AD83" s="106">
        <f t="shared" si="52"/>
        <v>0.84937103537254066</v>
      </c>
      <c r="AE83" s="126">
        <f t="shared" si="53"/>
        <v>1.1965392403509849</v>
      </c>
      <c r="AF83" s="103">
        <f t="shared" si="54"/>
        <v>4.6705858503952973</v>
      </c>
      <c r="AG83" s="10">
        <f t="shared" si="49"/>
        <v>0.48645320197044334</v>
      </c>
      <c r="AH83" s="126">
        <f t="shared" si="50"/>
        <v>0.33219761499148209</v>
      </c>
      <c r="AI83" s="4">
        <f t="shared" si="51"/>
        <v>1.6294200848656295</v>
      </c>
    </row>
    <row r="84" spans="1:35" ht="15" customHeight="1" x14ac:dyDescent="0.2">
      <c r="B84" s="30" t="s">
        <v>1</v>
      </c>
      <c r="C84" s="59"/>
      <c r="D84" s="59"/>
      <c r="E84" s="31">
        <f t="shared" ref="E84:V84" si="55">SUM(E75:E83)</f>
        <v>57578</v>
      </c>
      <c r="F84" s="31">
        <f t="shared" si="55"/>
        <v>41281</v>
      </c>
      <c r="G84" s="51">
        <f t="shared" si="55"/>
        <v>16297</v>
      </c>
      <c r="H84" s="31">
        <f t="shared" si="55"/>
        <v>29889</v>
      </c>
      <c r="I84" s="51">
        <f t="shared" si="55"/>
        <v>24665</v>
      </c>
      <c r="J84" s="31">
        <f t="shared" si="55"/>
        <v>46505</v>
      </c>
      <c r="K84" s="107">
        <f t="shared" si="55"/>
        <v>100</v>
      </c>
      <c r="L84" s="54">
        <f t="shared" si="55"/>
        <v>100.00000000000001</v>
      </c>
      <c r="M84" s="132">
        <f t="shared" si="55"/>
        <v>100</v>
      </c>
      <c r="N84" s="54">
        <f t="shared" si="55"/>
        <v>100</v>
      </c>
      <c r="O84" s="132">
        <f t="shared" si="55"/>
        <v>100</v>
      </c>
      <c r="P84" s="105">
        <f t="shared" si="55"/>
        <v>99.999999999999986</v>
      </c>
      <c r="Q84" s="108">
        <f t="shared" si="55"/>
        <v>44.290769230769229</v>
      </c>
      <c r="R84" s="54">
        <f t="shared" si="55"/>
        <v>57.897615708274891</v>
      </c>
      <c r="S84" s="132">
        <f t="shared" si="55"/>
        <v>27.763202725724021</v>
      </c>
      <c r="T84" s="54">
        <f t="shared" si="55"/>
        <v>37.083126550868485</v>
      </c>
      <c r="U84" s="54">
        <f t="shared" si="55"/>
        <v>34.886845827439885</v>
      </c>
      <c r="V84" s="54">
        <f t="shared" si="55"/>
        <v>57.272167487684733</v>
      </c>
      <c r="X84" s="30" t="s">
        <v>1</v>
      </c>
      <c r="Y84" s="59"/>
      <c r="Z84" s="59"/>
      <c r="AA84" s="31">
        <f t="shared" ref="AA84:AI84" si="56">SUM(AA75:AA83)</f>
        <v>46505</v>
      </c>
      <c r="AB84" s="51">
        <f t="shared" si="56"/>
        <v>16297</v>
      </c>
      <c r="AC84" s="51">
        <f t="shared" si="56"/>
        <v>24665</v>
      </c>
      <c r="AD84" s="107">
        <f t="shared" si="56"/>
        <v>99.999999999999986</v>
      </c>
      <c r="AE84" s="132">
        <f t="shared" si="56"/>
        <v>100</v>
      </c>
      <c r="AF84" s="105">
        <f t="shared" si="56"/>
        <v>100</v>
      </c>
      <c r="AG84" s="108">
        <f t="shared" si="56"/>
        <v>57.272167487684733</v>
      </c>
      <c r="AH84" s="132">
        <f t="shared" si="56"/>
        <v>27.763202725724021</v>
      </c>
      <c r="AI84" s="54">
        <f t="shared" si="56"/>
        <v>34.886845827439885</v>
      </c>
    </row>
    <row r="85" spans="1:35" ht="15" customHeight="1" x14ac:dyDescent="0.2">
      <c r="B85" s="45"/>
      <c r="C85" s="45"/>
      <c r="D85" s="45"/>
      <c r="E85" s="45"/>
      <c r="F85" s="45"/>
      <c r="G85" s="36"/>
      <c r="H85" s="70"/>
      <c r="I85" s="70"/>
      <c r="J85" s="70"/>
      <c r="K85" s="41"/>
      <c r="L85" s="16"/>
      <c r="X85" s="45"/>
      <c r="Y85" s="45"/>
      <c r="Z85" s="45"/>
      <c r="AA85" s="45"/>
      <c r="AB85" s="36"/>
      <c r="AC85" s="70"/>
      <c r="AD85" s="70"/>
      <c r="AE85" s="16"/>
    </row>
    <row r="86" spans="1:35" ht="15" customHeight="1" x14ac:dyDescent="0.2">
      <c r="A86" s="1" t="s">
        <v>578</v>
      </c>
      <c r="E86" s="15"/>
      <c r="F86" s="15"/>
      <c r="G86" s="15"/>
      <c r="H86" s="15"/>
      <c r="I86" s="15"/>
      <c r="J86" s="15"/>
      <c r="Q86" s="232"/>
      <c r="R86" s="232"/>
      <c r="S86" s="232"/>
      <c r="T86" s="232"/>
      <c r="U86" s="232"/>
      <c r="V86" s="232"/>
    </row>
    <row r="87" spans="1:35" ht="13.75" customHeight="1" x14ac:dyDescent="0.2">
      <c r="B87" s="47"/>
      <c r="C87" s="25"/>
      <c r="D87" s="25"/>
      <c r="E87" s="25"/>
      <c r="F87" s="242"/>
      <c r="G87" s="243"/>
      <c r="H87" s="66" t="s">
        <v>2</v>
      </c>
      <c r="I87" s="66"/>
      <c r="J87" s="243"/>
      <c r="K87" s="243"/>
      <c r="L87" s="244"/>
      <c r="M87" s="243"/>
      <c r="N87" s="66" t="s">
        <v>3</v>
      </c>
      <c r="O87" s="66"/>
      <c r="P87" s="243"/>
      <c r="Q87" s="245"/>
      <c r="X87" s="47"/>
      <c r="Y87" s="25"/>
      <c r="Z87" s="25"/>
      <c r="AA87" s="25"/>
      <c r="AB87" s="60"/>
      <c r="AC87" s="63" t="s">
        <v>134</v>
      </c>
      <c r="AD87" s="66"/>
      <c r="AE87" s="80"/>
      <c r="AF87" s="63" t="s">
        <v>3</v>
      </c>
      <c r="AG87" s="64"/>
    </row>
    <row r="88" spans="1:35" ht="19" x14ac:dyDescent="0.2">
      <c r="B88" s="72"/>
      <c r="C88" s="36"/>
      <c r="D88" s="36"/>
      <c r="E88" s="36"/>
      <c r="F88" s="73" t="s">
        <v>356</v>
      </c>
      <c r="G88" s="73" t="s">
        <v>170</v>
      </c>
      <c r="H88" s="73" t="s">
        <v>171</v>
      </c>
      <c r="I88" s="73" t="s">
        <v>357</v>
      </c>
      <c r="J88" s="78" t="s">
        <v>173</v>
      </c>
      <c r="K88" s="73" t="s">
        <v>500</v>
      </c>
      <c r="L88" s="81" t="s">
        <v>356</v>
      </c>
      <c r="M88" s="73" t="s">
        <v>170</v>
      </c>
      <c r="N88" s="73" t="s">
        <v>171</v>
      </c>
      <c r="O88" s="73" t="s">
        <v>357</v>
      </c>
      <c r="P88" s="73" t="s">
        <v>173</v>
      </c>
      <c r="Q88" s="73" t="s">
        <v>500</v>
      </c>
      <c r="X88" s="72"/>
      <c r="Y88" s="36"/>
      <c r="Z88" s="36"/>
      <c r="AA88" s="36"/>
      <c r="AB88" s="73" t="s">
        <v>450</v>
      </c>
      <c r="AC88" s="73" t="s">
        <v>171</v>
      </c>
      <c r="AD88" s="78" t="s">
        <v>173</v>
      </c>
      <c r="AE88" s="81" t="s">
        <v>450</v>
      </c>
      <c r="AF88" s="73" t="s">
        <v>171</v>
      </c>
      <c r="AG88" s="73" t="s">
        <v>173</v>
      </c>
    </row>
    <row r="89" spans="1:35" ht="12" customHeight="1" x14ac:dyDescent="0.2">
      <c r="B89" s="48"/>
      <c r="C89" s="28"/>
      <c r="D89" s="28"/>
      <c r="E89" s="28"/>
      <c r="F89" s="29"/>
      <c r="G89" s="29"/>
      <c r="H89" s="29"/>
      <c r="I89" s="29"/>
      <c r="J89" s="49"/>
      <c r="K89" s="29"/>
      <c r="L89" s="83">
        <f t="shared" ref="L89:Q89" si="57">F$16</f>
        <v>1352</v>
      </c>
      <c r="M89" s="2">
        <f t="shared" si="57"/>
        <v>735</v>
      </c>
      <c r="N89" s="2">
        <f t="shared" si="57"/>
        <v>617</v>
      </c>
      <c r="O89" s="2">
        <f t="shared" si="57"/>
        <v>856</v>
      </c>
      <c r="P89" s="2">
        <f t="shared" si="57"/>
        <v>747</v>
      </c>
      <c r="Q89" s="2">
        <f t="shared" si="57"/>
        <v>844</v>
      </c>
      <c r="X89" s="48"/>
      <c r="Y89" s="28"/>
      <c r="Z89" s="28"/>
      <c r="AA89" s="28"/>
      <c r="AB89" s="29"/>
      <c r="AC89" s="29"/>
      <c r="AD89" s="49"/>
      <c r="AE89" s="83">
        <f>Q89</f>
        <v>844</v>
      </c>
      <c r="AF89" s="2">
        <f>N89</f>
        <v>617</v>
      </c>
      <c r="AG89" s="2">
        <f>P89</f>
        <v>747</v>
      </c>
    </row>
    <row r="90" spans="1:35" ht="15" customHeight="1" x14ac:dyDescent="0.2">
      <c r="B90" s="24" t="s">
        <v>645</v>
      </c>
      <c r="C90" s="15"/>
      <c r="D90" s="15"/>
      <c r="E90" s="15"/>
      <c r="F90" s="7">
        <v>11</v>
      </c>
      <c r="G90" s="7">
        <v>3</v>
      </c>
      <c r="H90" s="104">
        <v>8</v>
      </c>
      <c r="I90" s="7">
        <v>35</v>
      </c>
      <c r="J90" s="104">
        <v>35</v>
      </c>
      <c r="K90" s="7">
        <v>3</v>
      </c>
      <c r="L90" s="106">
        <f>F90/L$89*100</f>
        <v>0.81360946745562135</v>
      </c>
      <c r="M90" s="3">
        <f t="shared" ref="M90:Q98" si="58">G90/M$89*100</f>
        <v>0.40816326530612246</v>
      </c>
      <c r="N90" s="124">
        <f t="shared" si="58"/>
        <v>1.2965964343598055</v>
      </c>
      <c r="O90" s="3">
        <f t="shared" si="58"/>
        <v>4.0887850467289715</v>
      </c>
      <c r="P90" s="11">
        <f t="shared" si="58"/>
        <v>4.6854082998661308</v>
      </c>
      <c r="Q90" s="11">
        <f t="shared" si="58"/>
        <v>0.35545023696682465</v>
      </c>
      <c r="X90" s="24" t="s">
        <v>645</v>
      </c>
      <c r="Y90" s="15"/>
      <c r="Z90" s="15"/>
      <c r="AA90" s="15"/>
      <c r="AB90" s="7">
        <f t="shared" ref="AB90:AB98" si="59">K90</f>
        <v>3</v>
      </c>
      <c r="AC90" s="104">
        <f t="shared" ref="AC90:AC98" si="60">H90</f>
        <v>8</v>
      </c>
      <c r="AD90" s="104">
        <f t="shared" ref="AD90:AD98" si="61">J90</f>
        <v>35</v>
      </c>
      <c r="AE90" s="106">
        <f>Q90</f>
        <v>0.35545023696682465</v>
      </c>
      <c r="AF90" s="124">
        <f>N90</f>
        <v>1.2965964343598055</v>
      </c>
      <c r="AG90" s="11">
        <f>P90</f>
        <v>4.6854082998661308</v>
      </c>
      <c r="AI90" s="41"/>
    </row>
    <row r="91" spans="1:35" ht="15" customHeight="1" x14ac:dyDescent="0.2">
      <c r="B91" s="26" t="s">
        <v>112</v>
      </c>
      <c r="C91" s="15"/>
      <c r="D91" s="15"/>
      <c r="E91" s="15"/>
      <c r="F91" s="8">
        <v>29</v>
      </c>
      <c r="G91" s="8">
        <v>7</v>
      </c>
      <c r="H91" s="109">
        <v>22</v>
      </c>
      <c r="I91" s="8">
        <v>101</v>
      </c>
      <c r="J91" s="109">
        <v>96</v>
      </c>
      <c r="K91" s="8">
        <v>12</v>
      </c>
      <c r="L91" s="106">
        <f t="shared" ref="L91:L98" si="62">F91/L$89*100</f>
        <v>2.1449704142011834</v>
      </c>
      <c r="M91" s="4">
        <f t="shared" si="58"/>
        <v>0.95238095238095244</v>
      </c>
      <c r="N91" s="125">
        <f t="shared" si="58"/>
        <v>3.5656401944894651</v>
      </c>
      <c r="O91" s="4">
        <f t="shared" si="58"/>
        <v>11.799065420560748</v>
      </c>
      <c r="P91" s="12">
        <f t="shared" si="58"/>
        <v>12.851405622489958</v>
      </c>
      <c r="Q91" s="12">
        <f t="shared" si="58"/>
        <v>1.4218009478672986</v>
      </c>
      <c r="X91" s="26" t="s">
        <v>112</v>
      </c>
      <c r="Y91" s="15"/>
      <c r="Z91" s="15"/>
      <c r="AA91" s="15"/>
      <c r="AB91" s="8">
        <f t="shared" si="59"/>
        <v>12</v>
      </c>
      <c r="AC91" s="109">
        <f t="shared" si="60"/>
        <v>22</v>
      </c>
      <c r="AD91" s="109">
        <f t="shared" si="61"/>
        <v>96</v>
      </c>
      <c r="AE91" s="106">
        <f t="shared" ref="AE91:AE98" si="63">Q91</f>
        <v>1.4218009478672986</v>
      </c>
      <c r="AF91" s="125">
        <f t="shared" ref="AF91:AF98" si="64">N91</f>
        <v>3.5656401944894651</v>
      </c>
      <c r="AG91" s="12">
        <f t="shared" ref="AG91:AG98" si="65">P91</f>
        <v>12.851405622489958</v>
      </c>
      <c r="AI91" s="41"/>
    </row>
    <row r="92" spans="1:35" ht="15" customHeight="1" x14ac:dyDescent="0.2">
      <c r="B92" s="26" t="s">
        <v>113</v>
      </c>
      <c r="C92" s="15"/>
      <c r="D92" s="15"/>
      <c r="E92" s="15"/>
      <c r="F92" s="8">
        <v>148</v>
      </c>
      <c r="G92" s="8">
        <v>114</v>
      </c>
      <c r="H92" s="109">
        <v>34</v>
      </c>
      <c r="I92" s="8">
        <v>189</v>
      </c>
      <c r="J92" s="109">
        <v>163</v>
      </c>
      <c r="K92" s="8">
        <v>140</v>
      </c>
      <c r="L92" s="106">
        <f t="shared" si="62"/>
        <v>10.946745562130179</v>
      </c>
      <c r="M92" s="4">
        <f t="shared" si="58"/>
        <v>15.510204081632653</v>
      </c>
      <c r="N92" s="125">
        <f t="shared" si="58"/>
        <v>5.5105348460291737</v>
      </c>
      <c r="O92" s="4">
        <f t="shared" si="58"/>
        <v>22.079439252336449</v>
      </c>
      <c r="P92" s="12">
        <f t="shared" si="58"/>
        <v>21.820615796519409</v>
      </c>
      <c r="Q92" s="12">
        <f t="shared" si="58"/>
        <v>16.587677725118482</v>
      </c>
      <c r="X92" s="26" t="s">
        <v>113</v>
      </c>
      <c r="Y92" s="15"/>
      <c r="Z92" s="15"/>
      <c r="AA92" s="15"/>
      <c r="AB92" s="8">
        <f t="shared" si="59"/>
        <v>140</v>
      </c>
      <c r="AC92" s="109">
        <f t="shared" si="60"/>
        <v>34</v>
      </c>
      <c r="AD92" s="109">
        <f t="shared" si="61"/>
        <v>163</v>
      </c>
      <c r="AE92" s="106">
        <f t="shared" si="63"/>
        <v>16.587677725118482</v>
      </c>
      <c r="AF92" s="125">
        <f t="shared" si="64"/>
        <v>5.5105348460291737</v>
      </c>
      <c r="AG92" s="12">
        <f t="shared" si="65"/>
        <v>21.820615796519409</v>
      </c>
      <c r="AI92" s="41"/>
    </row>
    <row r="93" spans="1:35" ht="15" customHeight="1" x14ac:dyDescent="0.2">
      <c r="B93" s="26" t="s">
        <v>114</v>
      </c>
      <c r="C93" s="15"/>
      <c r="D93" s="15"/>
      <c r="E93" s="15"/>
      <c r="F93" s="8">
        <v>365</v>
      </c>
      <c r="G93" s="8">
        <v>275</v>
      </c>
      <c r="H93" s="109">
        <v>90</v>
      </c>
      <c r="I93" s="8">
        <v>206</v>
      </c>
      <c r="J93" s="109">
        <v>168</v>
      </c>
      <c r="K93" s="8">
        <v>313</v>
      </c>
      <c r="L93" s="106">
        <f t="shared" si="62"/>
        <v>26.997041420118347</v>
      </c>
      <c r="M93" s="4">
        <f t="shared" si="58"/>
        <v>37.414965986394563</v>
      </c>
      <c r="N93" s="125">
        <f t="shared" si="58"/>
        <v>14.58670988654781</v>
      </c>
      <c r="O93" s="4">
        <f t="shared" si="58"/>
        <v>24.065420560747665</v>
      </c>
      <c r="P93" s="12">
        <f t="shared" si="58"/>
        <v>22.489959839357429</v>
      </c>
      <c r="Q93" s="12">
        <f t="shared" si="58"/>
        <v>37.085308056872037</v>
      </c>
      <c r="X93" s="26" t="s">
        <v>114</v>
      </c>
      <c r="Y93" s="15"/>
      <c r="Z93" s="15"/>
      <c r="AA93" s="15"/>
      <c r="AB93" s="8">
        <f t="shared" si="59"/>
        <v>313</v>
      </c>
      <c r="AC93" s="109">
        <f t="shared" si="60"/>
        <v>90</v>
      </c>
      <c r="AD93" s="109">
        <f t="shared" si="61"/>
        <v>168</v>
      </c>
      <c r="AE93" s="106">
        <f t="shared" si="63"/>
        <v>37.085308056872037</v>
      </c>
      <c r="AF93" s="125">
        <f t="shared" si="64"/>
        <v>14.58670988654781</v>
      </c>
      <c r="AG93" s="12">
        <f t="shared" si="65"/>
        <v>22.489959839357429</v>
      </c>
      <c r="AI93" s="41"/>
    </row>
    <row r="94" spans="1:35" ht="15" customHeight="1" x14ac:dyDescent="0.2">
      <c r="B94" s="26" t="s">
        <v>115</v>
      </c>
      <c r="C94" s="15"/>
      <c r="D94" s="15"/>
      <c r="E94" s="15"/>
      <c r="F94" s="8">
        <v>369</v>
      </c>
      <c r="G94" s="8">
        <v>220</v>
      </c>
      <c r="H94" s="109">
        <v>149</v>
      </c>
      <c r="I94" s="8">
        <v>142</v>
      </c>
      <c r="J94" s="109">
        <v>117</v>
      </c>
      <c r="K94" s="8">
        <v>245</v>
      </c>
      <c r="L94" s="106">
        <f t="shared" si="62"/>
        <v>27.292899408284022</v>
      </c>
      <c r="M94" s="4">
        <f t="shared" si="58"/>
        <v>29.931972789115648</v>
      </c>
      <c r="N94" s="125">
        <f t="shared" si="58"/>
        <v>24.149108589951375</v>
      </c>
      <c r="O94" s="4">
        <f t="shared" si="58"/>
        <v>16.588785046728972</v>
      </c>
      <c r="P94" s="12">
        <f t="shared" si="58"/>
        <v>15.66265060240964</v>
      </c>
      <c r="Q94" s="12">
        <f t="shared" si="58"/>
        <v>29.02843601895735</v>
      </c>
      <c r="X94" s="26" t="s">
        <v>115</v>
      </c>
      <c r="Y94" s="15"/>
      <c r="Z94" s="15"/>
      <c r="AA94" s="15"/>
      <c r="AB94" s="8">
        <f t="shared" si="59"/>
        <v>245</v>
      </c>
      <c r="AC94" s="109">
        <f t="shared" si="60"/>
        <v>149</v>
      </c>
      <c r="AD94" s="109">
        <f t="shared" si="61"/>
        <v>117</v>
      </c>
      <c r="AE94" s="106">
        <f t="shared" si="63"/>
        <v>29.02843601895735</v>
      </c>
      <c r="AF94" s="125">
        <f t="shared" si="64"/>
        <v>24.149108589951375</v>
      </c>
      <c r="AG94" s="12">
        <f t="shared" si="65"/>
        <v>15.66265060240964</v>
      </c>
      <c r="AI94" s="41"/>
    </row>
    <row r="95" spans="1:35" ht="15" customHeight="1" x14ac:dyDescent="0.2">
      <c r="B95" s="26" t="s">
        <v>116</v>
      </c>
      <c r="C95" s="15"/>
      <c r="D95" s="15"/>
      <c r="E95" s="15"/>
      <c r="F95" s="8">
        <v>222</v>
      </c>
      <c r="G95" s="8">
        <v>67</v>
      </c>
      <c r="H95" s="109">
        <v>155</v>
      </c>
      <c r="I95" s="8">
        <v>80</v>
      </c>
      <c r="J95" s="109">
        <v>77</v>
      </c>
      <c r="K95" s="8">
        <v>70</v>
      </c>
      <c r="L95" s="106">
        <f t="shared" si="62"/>
        <v>16.420118343195266</v>
      </c>
      <c r="M95" s="4">
        <f t="shared" si="58"/>
        <v>9.1156462585034017</v>
      </c>
      <c r="N95" s="125">
        <f t="shared" si="58"/>
        <v>25.121555915721235</v>
      </c>
      <c r="O95" s="4">
        <f t="shared" si="58"/>
        <v>9.3457943925233646</v>
      </c>
      <c r="P95" s="12">
        <f t="shared" si="58"/>
        <v>10.307898259705489</v>
      </c>
      <c r="Q95" s="12">
        <f t="shared" si="58"/>
        <v>8.293838862559241</v>
      </c>
      <c r="X95" s="26" t="s">
        <v>116</v>
      </c>
      <c r="Y95" s="15"/>
      <c r="Z95" s="15"/>
      <c r="AA95" s="15"/>
      <c r="AB95" s="8">
        <f t="shared" si="59"/>
        <v>70</v>
      </c>
      <c r="AC95" s="109">
        <f t="shared" si="60"/>
        <v>155</v>
      </c>
      <c r="AD95" s="109">
        <f t="shared" si="61"/>
        <v>77</v>
      </c>
      <c r="AE95" s="106">
        <f t="shared" si="63"/>
        <v>8.293838862559241</v>
      </c>
      <c r="AF95" s="125">
        <f t="shared" si="64"/>
        <v>25.121555915721235</v>
      </c>
      <c r="AG95" s="12">
        <f t="shared" si="65"/>
        <v>10.307898259705489</v>
      </c>
      <c r="AI95" s="41"/>
    </row>
    <row r="96" spans="1:35" ht="15" customHeight="1" x14ac:dyDescent="0.2">
      <c r="B96" s="26" t="s">
        <v>117</v>
      </c>
      <c r="C96" s="15"/>
      <c r="D96" s="15"/>
      <c r="E96" s="15"/>
      <c r="F96" s="8">
        <v>96</v>
      </c>
      <c r="G96" s="8">
        <v>22</v>
      </c>
      <c r="H96" s="109">
        <v>74</v>
      </c>
      <c r="I96" s="8">
        <v>33</v>
      </c>
      <c r="J96" s="109">
        <v>32</v>
      </c>
      <c r="K96" s="8">
        <v>23</v>
      </c>
      <c r="L96" s="106">
        <f t="shared" si="62"/>
        <v>7.1005917159763312</v>
      </c>
      <c r="M96" s="4">
        <f t="shared" si="58"/>
        <v>2.9931972789115644</v>
      </c>
      <c r="N96" s="125">
        <f t="shared" si="58"/>
        <v>11.9935170178282</v>
      </c>
      <c r="O96" s="4">
        <f t="shared" si="58"/>
        <v>3.8551401869158877</v>
      </c>
      <c r="P96" s="12">
        <f t="shared" si="58"/>
        <v>4.2838018741633199</v>
      </c>
      <c r="Q96" s="12">
        <f t="shared" si="58"/>
        <v>2.7251184834123223</v>
      </c>
      <c r="X96" s="26" t="s">
        <v>117</v>
      </c>
      <c r="Y96" s="15"/>
      <c r="Z96" s="15"/>
      <c r="AA96" s="15"/>
      <c r="AB96" s="8">
        <f t="shared" si="59"/>
        <v>23</v>
      </c>
      <c r="AC96" s="109">
        <f t="shared" si="60"/>
        <v>74</v>
      </c>
      <c r="AD96" s="109">
        <f t="shared" si="61"/>
        <v>32</v>
      </c>
      <c r="AE96" s="106">
        <f t="shared" si="63"/>
        <v>2.7251184834123223</v>
      </c>
      <c r="AF96" s="125">
        <f t="shared" si="64"/>
        <v>11.9935170178282</v>
      </c>
      <c r="AG96" s="12">
        <f t="shared" si="65"/>
        <v>4.2838018741633199</v>
      </c>
      <c r="AI96" s="41"/>
    </row>
    <row r="97" spans="1:39" ht="15" customHeight="1" x14ac:dyDescent="0.2">
      <c r="B97" s="26" t="s">
        <v>646</v>
      </c>
      <c r="C97" s="15"/>
      <c r="D97" s="15"/>
      <c r="E97" s="15"/>
      <c r="F97" s="8">
        <v>57</v>
      </c>
      <c r="G97" s="8">
        <v>4</v>
      </c>
      <c r="H97" s="109">
        <v>53</v>
      </c>
      <c r="I97" s="8">
        <v>17</v>
      </c>
      <c r="J97" s="109">
        <v>16</v>
      </c>
      <c r="K97" s="8">
        <v>5</v>
      </c>
      <c r="L97" s="106">
        <f t="shared" si="62"/>
        <v>4.2159763313609471</v>
      </c>
      <c r="M97" s="4">
        <f t="shared" si="58"/>
        <v>0.54421768707482987</v>
      </c>
      <c r="N97" s="125">
        <f t="shared" si="58"/>
        <v>8.589951377633712</v>
      </c>
      <c r="O97" s="4">
        <f t="shared" si="58"/>
        <v>1.9859813084112148</v>
      </c>
      <c r="P97" s="12">
        <f t="shared" si="58"/>
        <v>2.14190093708166</v>
      </c>
      <c r="Q97" s="12">
        <f t="shared" si="58"/>
        <v>0.59241706161137442</v>
      </c>
      <c r="X97" s="26" t="s">
        <v>646</v>
      </c>
      <c r="Y97" s="15"/>
      <c r="Z97" s="15"/>
      <c r="AA97" s="15"/>
      <c r="AB97" s="8">
        <f t="shared" si="59"/>
        <v>5</v>
      </c>
      <c r="AC97" s="109">
        <f t="shared" si="60"/>
        <v>53</v>
      </c>
      <c r="AD97" s="109">
        <f t="shared" si="61"/>
        <v>16</v>
      </c>
      <c r="AE97" s="106">
        <f t="shared" si="63"/>
        <v>0.59241706161137442</v>
      </c>
      <c r="AF97" s="125">
        <f t="shared" si="64"/>
        <v>8.589951377633712</v>
      </c>
      <c r="AG97" s="12">
        <f t="shared" si="65"/>
        <v>2.14190093708166</v>
      </c>
      <c r="AI97" s="41"/>
    </row>
    <row r="98" spans="1:39" ht="15" customHeight="1" x14ac:dyDescent="0.2">
      <c r="B98" s="27" t="s">
        <v>644</v>
      </c>
      <c r="C98" s="68"/>
      <c r="D98" s="15"/>
      <c r="E98" s="15"/>
      <c r="F98" s="8">
        <v>55</v>
      </c>
      <c r="G98" s="8">
        <v>23</v>
      </c>
      <c r="H98" s="50">
        <v>32</v>
      </c>
      <c r="I98" s="8">
        <v>53</v>
      </c>
      <c r="J98" s="50">
        <v>43</v>
      </c>
      <c r="K98" s="8">
        <v>33</v>
      </c>
      <c r="L98" s="106">
        <f t="shared" si="62"/>
        <v>4.0680473372781067</v>
      </c>
      <c r="M98" s="4">
        <f t="shared" si="58"/>
        <v>3.1292517006802725</v>
      </c>
      <c r="N98" s="126">
        <f t="shared" si="58"/>
        <v>5.1863857374392222</v>
      </c>
      <c r="O98" s="4">
        <f t="shared" si="58"/>
        <v>6.1915887850467293</v>
      </c>
      <c r="P98" s="4">
        <f t="shared" si="58"/>
        <v>5.7563587684069617</v>
      </c>
      <c r="Q98" s="4">
        <f t="shared" si="58"/>
        <v>3.9099526066350712</v>
      </c>
      <c r="X98" s="27" t="s">
        <v>644</v>
      </c>
      <c r="Y98" s="68"/>
      <c r="Z98" s="68"/>
      <c r="AA98" s="15"/>
      <c r="AB98" s="8">
        <f t="shared" si="59"/>
        <v>33</v>
      </c>
      <c r="AC98" s="50">
        <f t="shared" si="60"/>
        <v>32</v>
      </c>
      <c r="AD98" s="50">
        <f t="shared" si="61"/>
        <v>43</v>
      </c>
      <c r="AE98" s="106">
        <f t="shared" si="63"/>
        <v>3.9099526066350712</v>
      </c>
      <c r="AF98" s="126">
        <f t="shared" si="64"/>
        <v>5.1863857374392222</v>
      </c>
      <c r="AG98" s="4">
        <f t="shared" si="65"/>
        <v>5.7563587684069617</v>
      </c>
      <c r="AI98" s="41"/>
    </row>
    <row r="99" spans="1:39" ht="15" customHeight="1" x14ac:dyDescent="0.2">
      <c r="B99" s="30" t="s">
        <v>1</v>
      </c>
      <c r="C99" s="59"/>
      <c r="D99" s="59"/>
      <c r="E99" s="59"/>
      <c r="F99" s="31">
        <f t="shared" ref="F99:Q99" si="66">SUM(F90:F98)</f>
        <v>1352</v>
      </c>
      <c r="G99" s="31">
        <f t="shared" si="66"/>
        <v>735</v>
      </c>
      <c r="H99" s="51">
        <f t="shared" si="66"/>
        <v>617</v>
      </c>
      <c r="I99" s="31">
        <f t="shared" si="66"/>
        <v>856</v>
      </c>
      <c r="J99" s="51">
        <f t="shared" si="66"/>
        <v>747</v>
      </c>
      <c r="K99" s="31">
        <f t="shared" si="66"/>
        <v>844</v>
      </c>
      <c r="L99" s="107">
        <f t="shared" si="66"/>
        <v>100</v>
      </c>
      <c r="M99" s="54">
        <f t="shared" si="66"/>
        <v>100.00000000000001</v>
      </c>
      <c r="N99" s="132">
        <f t="shared" si="66"/>
        <v>100</v>
      </c>
      <c r="O99" s="54">
        <f t="shared" si="66"/>
        <v>100</v>
      </c>
      <c r="P99" s="54">
        <f t="shared" si="66"/>
        <v>99.999999999999972</v>
      </c>
      <c r="Q99" s="54">
        <f t="shared" si="66"/>
        <v>100</v>
      </c>
      <c r="X99" s="30" t="s">
        <v>1</v>
      </c>
      <c r="Y99" s="59"/>
      <c r="Z99" s="59"/>
      <c r="AA99" s="59"/>
      <c r="AB99" s="31">
        <f t="shared" ref="AB99:AG99" si="67">SUM(AB90:AB98)</f>
        <v>844</v>
      </c>
      <c r="AC99" s="51">
        <f t="shared" si="67"/>
        <v>617</v>
      </c>
      <c r="AD99" s="51">
        <f t="shared" si="67"/>
        <v>747</v>
      </c>
      <c r="AE99" s="107">
        <f t="shared" si="67"/>
        <v>100</v>
      </c>
      <c r="AF99" s="132">
        <f t="shared" si="67"/>
        <v>100</v>
      </c>
      <c r="AG99" s="54">
        <f t="shared" si="67"/>
        <v>99.999999999999972</v>
      </c>
    </row>
    <row r="100" spans="1:39" ht="15" customHeight="1" x14ac:dyDescent="0.2">
      <c r="B100" s="122" t="s">
        <v>280</v>
      </c>
      <c r="C100" s="59"/>
      <c r="D100" s="59"/>
      <c r="E100" s="59"/>
      <c r="F100" s="54">
        <v>2.602917944796773</v>
      </c>
      <c r="G100" s="54">
        <v>2.4527186203868605</v>
      </c>
      <c r="H100" s="132">
        <v>2.7998459479119937</v>
      </c>
      <c r="I100" s="54">
        <v>2.1849233151854954</v>
      </c>
      <c r="J100" s="54">
        <v>2.1744080232201566</v>
      </c>
      <c r="K100" s="54">
        <v>2.4291598257793532</v>
      </c>
      <c r="L100" s="10"/>
      <c r="M100" s="10"/>
      <c r="N100" s="10"/>
      <c r="O100" s="10"/>
      <c r="P100" s="10"/>
      <c r="Q100" s="10"/>
      <c r="X100" s="122" t="s">
        <v>280</v>
      </c>
      <c r="Y100" s="59"/>
      <c r="Z100" s="59"/>
      <c r="AA100" s="59"/>
      <c r="AB100" s="54">
        <f>K100</f>
        <v>2.4291598257793532</v>
      </c>
      <c r="AC100" s="132">
        <f>H100</f>
        <v>2.7998459479119937</v>
      </c>
      <c r="AD100" s="54">
        <f>J100</f>
        <v>2.1744080232201566</v>
      </c>
      <c r="AE100" s="10"/>
      <c r="AF100" s="10"/>
      <c r="AG100" s="10"/>
    </row>
    <row r="101" spans="1:39" ht="15" customHeight="1" x14ac:dyDescent="0.2">
      <c r="B101" s="122" t="s">
        <v>281</v>
      </c>
      <c r="C101" s="59"/>
      <c r="D101" s="59"/>
      <c r="E101" s="59"/>
      <c r="F101" s="54">
        <f t="shared" ref="F101:K101" si="68">SUM(E76*0.375,E77,E78,E79*2,E80*3,E81*4,E82*5)/SUM(E76:E82)</f>
        <v>2.5625370863082138</v>
      </c>
      <c r="G101" s="54">
        <f t="shared" si="68"/>
        <v>2.4174923106235879</v>
      </c>
      <c r="H101" s="54">
        <f t="shared" si="68"/>
        <v>2.9062419375644994</v>
      </c>
      <c r="I101" s="132">
        <f t="shared" si="68"/>
        <v>2.228746940312559</v>
      </c>
      <c r="J101" s="54">
        <f t="shared" si="68"/>
        <v>2.2225555968243653</v>
      </c>
      <c r="K101" s="54">
        <f t="shared" si="68"/>
        <v>2.3980122141060951</v>
      </c>
      <c r="L101" s="10"/>
      <c r="M101" s="10"/>
      <c r="N101" s="10"/>
      <c r="O101" s="10"/>
      <c r="P101" s="10"/>
      <c r="Q101" s="10"/>
      <c r="R101" s="10"/>
      <c r="S101" s="10"/>
      <c r="T101" s="10"/>
      <c r="U101" s="10"/>
      <c r="V101" s="10"/>
      <c r="X101" s="122" t="s">
        <v>281</v>
      </c>
      <c r="Y101" s="59"/>
      <c r="Z101" s="59"/>
      <c r="AA101" s="59"/>
      <c r="AB101" s="54">
        <f>K101</f>
        <v>2.3980122141060951</v>
      </c>
      <c r="AC101" s="54">
        <f>SUM(AB40*0.375,AB41,AB42,AB43*2,AB44*3,AB45*4,AB46*5)/SUM(AB39:AB46)</f>
        <v>4.3348837209302324</v>
      </c>
      <c r="AD101" s="54">
        <f>SUM(AC40*0.375,AC41,AC42,AC43*2,AC44*3,AC45*4,AC46*5)/SUM(AC39:AC46)</f>
        <v>4.1981132075471699</v>
      </c>
      <c r="AE101" s="10"/>
      <c r="AF101" s="10"/>
      <c r="AG101" s="10"/>
      <c r="AH101" s="10"/>
      <c r="AI101" s="10"/>
      <c r="AJ101" s="10"/>
      <c r="AK101" s="10"/>
    </row>
    <row r="102" spans="1:39" ht="13.15" customHeight="1" x14ac:dyDescent="0.2">
      <c r="B102" s="15" t="s">
        <v>317</v>
      </c>
      <c r="C102" s="15"/>
      <c r="D102" s="15"/>
      <c r="E102" s="41"/>
      <c r="F102" s="41"/>
      <c r="G102" s="41"/>
      <c r="H102" s="41"/>
      <c r="I102" s="41"/>
      <c r="J102" s="41"/>
      <c r="K102" s="10"/>
      <c r="L102" s="41"/>
      <c r="M102" s="10"/>
      <c r="N102" s="10"/>
      <c r="O102" s="10"/>
      <c r="P102" s="10"/>
      <c r="Q102" s="10"/>
      <c r="R102" s="10"/>
      <c r="S102" s="10"/>
      <c r="T102" s="10"/>
      <c r="U102" s="10"/>
      <c r="V102" s="10"/>
      <c r="W102" s="10"/>
      <c r="Z102" s="15" t="s">
        <v>317</v>
      </c>
      <c r="AA102" s="15"/>
      <c r="AB102" s="41"/>
      <c r="AC102" s="41"/>
      <c r="AD102" s="41"/>
      <c r="AE102" s="41"/>
      <c r="AF102" s="10"/>
      <c r="AG102" s="10"/>
      <c r="AH102" s="10"/>
      <c r="AI102" s="10"/>
      <c r="AJ102" s="10"/>
      <c r="AK102" s="10"/>
      <c r="AL102" s="10"/>
      <c r="AM102" s="10"/>
    </row>
    <row r="103" spans="1:39" ht="13.15" customHeight="1" x14ac:dyDescent="0.2">
      <c r="B103" s="15" t="s">
        <v>318</v>
      </c>
      <c r="C103" s="15"/>
      <c r="D103" s="15"/>
      <c r="E103" s="41"/>
      <c r="F103" s="41"/>
      <c r="G103" s="10"/>
      <c r="H103" s="10"/>
      <c r="I103" s="10"/>
      <c r="J103" s="10"/>
      <c r="K103" s="10"/>
      <c r="L103" s="10"/>
      <c r="M103" s="10"/>
      <c r="N103" s="10"/>
      <c r="O103" s="10"/>
      <c r="P103" s="10"/>
      <c r="Q103" s="10"/>
      <c r="R103" s="10"/>
      <c r="S103" s="10"/>
      <c r="T103" s="10"/>
      <c r="U103" s="10"/>
      <c r="V103" s="10"/>
      <c r="W103" s="10"/>
      <c r="Z103" s="15" t="s">
        <v>318</v>
      </c>
      <c r="AA103" s="15"/>
      <c r="AB103" s="41"/>
      <c r="AC103" s="41"/>
      <c r="AD103" s="10"/>
      <c r="AE103" s="10"/>
      <c r="AF103" s="10"/>
      <c r="AG103" s="10"/>
      <c r="AH103" s="10"/>
      <c r="AI103" s="10"/>
      <c r="AJ103" s="10"/>
      <c r="AK103" s="10"/>
      <c r="AL103" s="10"/>
      <c r="AM103" s="10"/>
    </row>
    <row r="104" spans="1:39" ht="15" customHeight="1" x14ac:dyDescent="0.2">
      <c r="B104" s="45"/>
      <c r="C104" s="45"/>
      <c r="D104" s="45"/>
      <c r="E104" s="45"/>
      <c r="F104" s="45"/>
      <c r="G104" s="36"/>
      <c r="H104" s="70"/>
      <c r="I104" s="70"/>
      <c r="J104" s="70"/>
      <c r="K104" s="41"/>
      <c r="L104" s="36"/>
      <c r="M104" s="16"/>
      <c r="S104" s="10"/>
      <c r="T104" s="10"/>
      <c r="U104" s="10"/>
      <c r="V104" s="10"/>
      <c r="X104" s="45"/>
      <c r="Y104" s="45"/>
      <c r="Z104" s="45"/>
      <c r="AA104" s="45"/>
      <c r="AB104" s="45"/>
      <c r="AC104" s="36"/>
      <c r="AD104" s="70"/>
      <c r="AE104" s="41"/>
      <c r="AF104" s="16"/>
      <c r="AI104" s="10"/>
      <c r="AJ104" s="10"/>
      <c r="AK104" s="10"/>
      <c r="AL104" s="10"/>
    </row>
    <row r="105" spans="1:39" ht="15" customHeight="1" x14ac:dyDescent="0.2">
      <c r="A105" s="1" t="s">
        <v>579</v>
      </c>
      <c r="E105" s="15"/>
      <c r="F105" s="15"/>
      <c r="G105" s="15"/>
      <c r="H105" s="15"/>
      <c r="I105" s="15"/>
      <c r="J105" s="15"/>
      <c r="Q105" s="232"/>
      <c r="R105" s="232"/>
      <c r="S105" s="232"/>
      <c r="T105" s="232"/>
      <c r="U105" s="232"/>
      <c r="V105" s="232"/>
    </row>
    <row r="106" spans="1:39" ht="13.75" customHeight="1" x14ac:dyDescent="0.2">
      <c r="B106" s="47"/>
      <c r="C106" s="25"/>
      <c r="D106" s="25"/>
      <c r="E106" s="25"/>
      <c r="F106" s="242"/>
      <c r="G106" s="243"/>
      <c r="H106" s="66" t="s">
        <v>2</v>
      </c>
      <c r="I106" s="66"/>
      <c r="J106" s="243"/>
      <c r="K106" s="243"/>
      <c r="L106" s="244"/>
      <c r="M106" s="243"/>
      <c r="N106" s="66" t="s">
        <v>3</v>
      </c>
      <c r="O106" s="66"/>
      <c r="P106" s="243"/>
      <c r="Q106" s="245"/>
      <c r="X106" s="47"/>
      <c r="Y106" s="25"/>
      <c r="Z106" s="25"/>
      <c r="AA106" s="25"/>
      <c r="AB106" s="60"/>
      <c r="AC106" s="63" t="s">
        <v>134</v>
      </c>
      <c r="AD106" s="66"/>
      <c r="AE106" s="80"/>
      <c r="AF106" s="63" t="s">
        <v>3</v>
      </c>
      <c r="AG106" s="64"/>
    </row>
    <row r="107" spans="1:39" ht="19" x14ac:dyDescent="0.2">
      <c r="B107" s="72"/>
      <c r="C107" s="36"/>
      <c r="D107" s="36"/>
      <c r="E107" s="36"/>
      <c r="F107" s="73" t="s">
        <v>356</v>
      </c>
      <c r="G107" s="73" t="s">
        <v>170</v>
      </c>
      <c r="H107" s="73" t="s">
        <v>171</v>
      </c>
      <c r="I107" s="73" t="s">
        <v>357</v>
      </c>
      <c r="J107" s="78" t="s">
        <v>173</v>
      </c>
      <c r="K107" s="73" t="s">
        <v>500</v>
      </c>
      <c r="L107" s="81" t="s">
        <v>356</v>
      </c>
      <c r="M107" s="73" t="s">
        <v>170</v>
      </c>
      <c r="N107" s="73" t="s">
        <v>171</v>
      </c>
      <c r="O107" s="73" t="s">
        <v>357</v>
      </c>
      <c r="P107" s="73" t="s">
        <v>173</v>
      </c>
      <c r="Q107" s="73" t="s">
        <v>500</v>
      </c>
      <c r="X107" s="72"/>
      <c r="Y107" s="36"/>
      <c r="Z107" s="36"/>
      <c r="AA107" s="36"/>
      <c r="AB107" s="73" t="s">
        <v>450</v>
      </c>
      <c r="AC107" s="73" t="s">
        <v>171</v>
      </c>
      <c r="AD107" s="78" t="s">
        <v>173</v>
      </c>
      <c r="AE107" s="81" t="s">
        <v>450</v>
      </c>
      <c r="AF107" s="73" t="s">
        <v>171</v>
      </c>
      <c r="AG107" s="73" t="s">
        <v>173</v>
      </c>
    </row>
    <row r="108" spans="1:39" ht="12" customHeight="1" x14ac:dyDescent="0.2">
      <c r="B108" s="48"/>
      <c r="C108" s="28"/>
      <c r="D108" s="28"/>
      <c r="E108" s="28"/>
      <c r="F108" s="29"/>
      <c r="G108" s="29"/>
      <c r="H108" s="29"/>
      <c r="I108" s="29"/>
      <c r="J108" s="49"/>
      <c r="K108" s="29"/>
      <c r="L108" s="83">
        <f t="shared" ref="L108:Q108" si="69">F$16</f>
        <v>1352</v>
      </c>
      <c r="M108" s="2">
        <f t="shared" si="69"/>
        <v>735</v>
      </c>
      <c r="N108" s="2">
        <f t="shared" si="69"/>
        <v>617</v>
      </c>
      <c r="O108" s="2">
        <f t="shared" si="69"/>
        <v>856</v>
      </c>
      <c r="P108" s="2">
        <f t="shared" si="69"/>
        <v>747</v>
      </c>
      <c r="Q108" s="2">
        <f t="shared" si="69"/>
        <v>844</v>
      </c>
      <c r="X108" s="48"/>
      <c r="Y108" s="28"/>
      <c r="Z108" s="28"/>
      <c r="AA108" s="28"/>
      <c r="AB108" s="29"/>
      <c r="AC108" s="29"/>
      <c r="AD108" s="49"/>
      <c r="AE108" s="83">
        <f>Q108</f>
        <v>844</v>
      </c>
      <c r="AF108" s="2">
        <f>N108</f>
        <v>617</v>
      </c>
      <c r="AG108" s="2">
        <f>P108</f>
        <v>747</v>
      </c>
    </row>
    <row r="109" spans="1:39" ht="15" customHeight="1" x14ac:dyDescent="0.2">
      <c r="B109" s="24" t="s">
        <v>645</v>
      </c>
      <c r="C109" s="15"/>
      <c r="D109" s="15"/>
      <c r="E109" s="15"/>
      <c r="F109" s="7">
        <v>36</v>
      </c>
      <c r="G109" s="7">
        <v>18</v>
      </c>
      <c r="H109" s="104">
        <v>18</v>
      </c>
      <c r="I109" s="7">
        <v>77</v>
      </c>
      <c r="J109" s="104">
        <v>77</v>
      </c>
      <c r="K109" s="7">
        <v>18</v>
      </c>
      <c r="L109" s="106">
        <f t="shared" ref="L109:Q117" si="70">F109/L$108*100</f>
        <v>2.6627218934911245</v>
      </c>
      <c r="M109" s="3">
        <f t="shared" si="70"/>
        <v>2.4489795918367347</v>
      </c>
      <c r="N109" s="124">
        <f t="shared" si="70"/>
        <v>2.9173419773095626</v>
      </c>
      <c r="O109" s="3">
        <f t="shared" si="70"/>
        <v>8.9953271028037385</v>
      </c>
      <c r="P109" s="11">
        <f t="shared" si="70"/>
        <v>10.307898259705489</v>
      </c>
      <c r="Q109" s="11">
        <f t="shared" si="70"/>
        <v>2.1327014218009479</v>
      </c>
      <c r="X109" s="24" t="s">
        <v>645</v>
      </c>
      <c r="Y109" s="15"/>
      <c r="Z109" s="15"/>
      <c r="AA109" s="15"/>
      <c r="AB109" s="7">
        <f t="shared" ref="AB109:AB117" si="71">K109</f>
        <v>18</v>
      </c>
      <c r="AC109" s="104">
        <f t="shared" ref="AC109:AC117" si="72">H109</f>
        <v>18</v>
      </c>
      <c r="AD109" s="104">
        <f t="shared" ref="AD109:AD117" si="73">J109</f>
        <v>77</v>
      </c>
      <c r="AE109" s="106">
        <f>Q109</f>
        <v>2.1327014218009479</v>
      </c>
      <c r="AF109" s="124">
        <f>N109</f>
        <v>2.9173419773095626</v>
      </c>
      <c r="AG109" s="11">
        <f>P109</f>
        <v>10.307898259705489</v>
      </c>
      <c r="AI109" s="41"/>
    </row>
    <row r="110" spans="1:39" ht="15" customHeight="1" x14ac:dyDescent="0.2">
      <c r="B110" s="26" t="s">
        <v>112</v>
      </c>
      <c r="C110" s="15"/>
      <c r="D110" s="15"/>
      <c r="E110" s="15"/>
      <c r="F110" s="8">
        <v>36</v>
      </c>
      <c r="G110" s="8">
        <v>17</v>
      </c>
      <c r="H110" s="109">
        <v>19</v>
      </c>
      <c r="I110" s="8">
        <v>110</v>
      </c>
      <c r="J110" s="109">
        <v>101</v>
      </c>
      <c r="K110" s="8">
        <v>26</v>
      </c>
      <c r="L110" s="106">
        <f t="shared" si="70"/>
        <v>2.6627218934911245</v>
      </c>
      <c r="M110" s="4">
        <f t="shared" si="70"/>
        <v>2.3129251700680271</v>
      </c>
      <c r="N110" s="125">
        <f t="shared" si="70"/>
        <v>3.0794165316045379</v>
      </c>
      <c r="O110" s="4">
        <f t="shared" si="70"/>
        <v>12.850467289719624</v>
      </c>
      <c r="P110" s="12">
        <f t="shared" si="70"/>
        <v>13.520749665327978</v>
      </c>
      <c r="Q110" s="12">
        <f t="shared" si="70"/>
        <v>3.080568720379147</v>
      </c>
      <c r="X110" s="26" t="s">
        <v>112</v>
      </c>
      <c r="Y110" s="15"/>
      <c r="Z110" s="15"/>
      <c r="AA110" s="15"/>
      <c r="AB110" s="8">
        <f t="shared" si="71"/>
        <v>26</v>
      </c>
      <c r="AC110" s="109">
        <f t="shared" si="72"/>
        <v>19</v>
      </c>
      <c r="AD110" s="109">
        <f t="shared" si="73"/>
        <v>101</v>
      </c>
      <c r="AE110" s="106">
        <f t="shared" ref="AE110:AE117" si="74">Q110</f>
        <v>3.080568720379147</v>
      </c>
      <c r="AF110" s="125">
        <f t="shared" ref="AF110:AF117" si="75">N110</f>
        <v>3.0794165316045379</v>
      </c>
      <c r="AG110" s="12">
        <f t="shared" ref="AG110:AG117" si="76">P110</f>
        <v>13.520749665327978</v>
      </c>
      <c r="AI110" s="41"/>
    </row>
    <row r="111" spans="1:39" ht="15" customHeight="1" x14ac:dyDescent="0.2">
      <c r="B111" s="26" t="s">
        <v>113</v>
      </c>
      <c r="C111" s="15"/>
      <c r="D111" s="15"/>
      <c r="E111" s="15"/>
      <c r="F111" s="8">
        <v>151</v>
      </c>
      <c r="G111" s="8">
        <v>112</v>
      </c>
      <c r="H111" s="109">
        <v>39</v>
      </c>
      <c r="I111" s="8">
        <v>177</v>
      </c>
      <c r="J111" s="109">
        <v>153</v>
      </c>
      <c r="K111" s="8">
        <v>136</v>
      </c>
      <c r="L111" s="106">
        <f t="shared" si="70"/>
        <v>11.168639053254438</v>
      </c>
      <c r="M111" s="4">
        <f t="shared" si="70"/>
        <v>15.238095238095239</v>
      </c>
      <c r="N111" s="125">
        <f t="shared" si="70"/>
        <v>6.3209076175040515</v>
      </c>
      <c r="O111" s="4">
        <f t="shared" si="70"/>
        <v>20.677570093457945</v>
      </c>
      <c r="P111" s="12">
        <f t="shared" si="70"/>
        <v>20.481927710843372</v>
      </c>
      <c r="Q111" s="12">
        <f t="shared" si="70"/>
        <v>16.113744075829384</v>
      </c>
      <c r="X111" s="26" t="s">
        <v>113</v>
      </c>
      <c r="Y111" s="15"/>
      <c r="Z111" s="15"/>
      <c r="AA111" s="15"/>
      <c r="AB111" s="8">
        <f t="shared" si="71"/>
        <v>136</v>
      </c>
      <c r="AC111" s="109">
        <f t="shared" si="72"/>
        <v>39</v>
      </c>
      <c r="AD111" s="109">
        <f t="shared" si="73"/>
        <v>153</v>
      </c>
      <c r="AE111" s="106">
        <f t="shared" si="74"/>
        <v>16.113744075829384</v>
      </c>
      <c r="AF111" s="125">
        <f t="shared" si="75"/>
        <v>6.3209076175040515</v>
      </c>
      <c r="AG111" s="12">
        <f t="shared" si="76"/>
        <v>20.481927710843372</v>
      </c>
      <c r="AI111" s="41"/>
    </row>
    <row r="112" spans="1:39" ht="15" customHeight="1" x14ac:dyDescent="0.2">
      <c r="B112" s="26" t="s">
        <v>114</v>
      </c>
      <c r="C112" s="15"/>
      <c r="D112" s="15"/>
      <c r="E112" s="15"/>
      <c r="F112" s="8">
        <v>356</v>
      </c>
      <c r="G112" s="8">
        <v>264</v>
      </c>
      <c r="H112" s="109">
        <v>92</v>
      </c>
      <c r="I112" s="8">
        <v>180</v>
      </c>
      <c r="J112" s="109">
        <v>141</v>
      </c>
      <c r="K112" s="8">
        <v>303</v>
      </c>
      <c r="L112" s="106">
        <f t="shared" si="70"/>
        <v>26.331360946745562</v>
      </c>
      <c r="M112" s="4">
        <f t="shared" si="70"/>
        <v>35.918367346938773</v>
      </c>
      <c r="N112" s="125">
        <f t="shared" si="70"/>
        <v>14.910858995137763</v>
      </c>
      <c r="O112" s="4">
        <f t="shared" si="70"/>
        <v>21.028037383177569</v>
      </c>
      <c r="P112" s="12">
        <f t="shared" si="70"/>
        <v>18.875502008032129</v>
      </c>
      <c r="Q112" s="12">
        <f t="shared" si="70"/>
        <v>35.900473933649288</v>
      </c>
      <c r="X112" s="26" t="s">
        <v>114</v>
      </c>
      <c r="Y112" s="15"/>
      <c r="Z112" s="15"/>
      <c r="AA112" s="15"/>
      <c r="AB112" s="8">
        <f t="shared" si="71"/>
        <v>303</v>
      </c>
      <c r="AC112" s="109">
        <f t="shared" si="72"/>
        <v>92</v>
      </c>
      <c r="AD112" s="109">
        <f t="shared" si="73"/>
        <v>141</v>
      </c>
      <c r="AE112" s="106">
        <f t="shared" si="74"/>
        <v>35.900473933649288</v>
      </c>
      <c r="AF112" s="125">
        <f t="shared" si="75"/>
        <v>14.910858995137763</v>
      </c>
      <c r="AG112" s="12">
        <f t="shared" si="76"/>
        <v>18.875502008032129</v>
      </c>
      <c r="AI112" s="41"/>
    </row>
    <row r="113" spans="1:39" ht="15" customHeight="1" x14ac:dyDescent="0.2">
      <c r="B113" s="26" t="s">
        <v>115</v>
      </c>
      <c r="C113" s="15"/>
      <c r="D113" s="15"/>
      <c r="E113" s="15"/>
      <c r="F113" s="8">
        <v>353</v>
      </c>
      <c r="G113" s="8">
        <v>210</v>
      </c>
      <c r="H113" s="109">
        <v>143</v>
      </c>
      <c r="I113" s="8">
        <v>132</v>
      </c>
      <c r="J113" s="109">
        <v>110</v>
      </c>
      <c r="K113" s="8">
        <v>232</v>
      </c>
      <c r="L113" s="106">
        <f t="shared" si="70"/>
        <v>26.109467455621299</v>
      </c>
      <c r="M113" s="4">
        <f t="shared" si="70"/>
        <v>28.571428571428569</v>
      </c>
      <c r="N113" s="125">
        <f t="shared" si="70"/>
        <v>23.176661264181522</v>
      </c>
      <c r="O113" s="4">
        <f t="shared" si="70"/>
        <v>15.420560747663551</v>
      </c>
      <c r="P113" s="12">
        <f t="shared" si="70"/>
        <v>14.725568942436412</v>
      </c>
      <c r="Q113" s="12">
        <f t="shared" si="70"/>
        <v>27.488151658767773</v>
      </c>
      <c r="X113" s="26" t="s">
        <v>115</v>
      </c>
      <c r="Y113" s="15"/>
      <c r="Z113" s="15"/>
      <c r="AA113" s="15"/>
      <c r="AB113" s="8">
        <f t="shared" si="71"/>
        <v>232</v>
      </c>
      <c r="AC113" s="109">
        <f t="shared" si="72"/>
        <v>143</v>
      </c>
      <c r="AD113" s="109">
        <f t="shared" si="73"/>
        <v>110</v>
      </c>
      <c r="AE113" s="106">
        <f t="shared" si="74"/>
        <v>27.488151658767773</v>
      </c>
      <c r="AF113" s="125">
        <f t="shared" si="75"/>
        <v>23.176661264181522</v>
      </c>
      <c r="AG113" s="12">
        <f t="shared" si="76"/>
        <v>14.725568942436412</v>
      </c>
      <c r="AI113" s="41"/>
    </row>
    <row r="114" spans="1:39" ht="15" customHeight="1" x14ac:dyDescent="0.2">
      <c r="B114" s="26" t="s">
        <v>116</v>
      </c>
      <c r="C114" s="15"/>
      <c r="D114" s="15"/>
      <c r="E114" s="15"/>
      <c r="F114" s="8">
        <v>216</v>
      </c>
      <c r="G114" s="8">
        <v>65</v>
      </c>
      <c r="H114" s="109">
        <v>151</v>
      </c>
      <c r="I114" s="8">
        <v>80</v>
      </c>
      <c r="J114" s="109">
        <v>77</v>
      </c>
      <c r="K114" s="8">
        <v>68</v>
      </c>
      <c r="L114" s="106">
        <f t="shared" si="70"/>
        <v>15.976331360946746</v>
      </c>
      <c r="M114" s="4">
        <f t="shared" si="70"/>
        <v>8.8435374149659864</v>
      </c>
      <c r="N114" s="125">
        <f t="shared" si="70"/>
        <v>24.473257698541328</v>
      </c>
      <c r="O114" s="4">
        <f t="shared" si="70"/>
        <v>9.3457943925233646</v>
      </c>
      <c r="P114" s="12">
        <f t="shared" si="70"/>
        <v>10.307898259705489</v>
      </c>
      <c r="Q114" s="12">
        <f t="shared" si="70"/>
        <v>8.0568720379146921</v>
      </c>
      <c r="X114" s="26" t="s">
        <v>116</v>
      </c>
      <c r="Y114" s="15"/>
      <c r="Z114" s="15"/>
      <c r="AA114" s="15"/>
      <c r="AB114" s="8">
        <f t="shared" si="71"/>
        <v>68</v>
      </c>
      <c r="AC114" s="109">
        <f t="shared" si="72"/>
        <v>151</v>
      </c>
      <c r="AD114" s="109">
        <f t="shared" si="73"/>
        <v>77</v>
      </c>
      <c r="AE114" s="106">
        <f t="shared" si="74"/>
        <v>8.0568720379146921</v>
      </c>
      <c r="AF114" s="125">
        <f t="shared" si="75"/>
        <v>24.473257698541328</v>
      </c>
      <c r="AG114" s="12">
        <f t="shared" si="76"/>
        <v>10.307898259705489</v>
      </c>
      <c r="AI114" s="41"/>
    </row>
    <row r="115" spans="1:39" ht="15" customHeight="1" x14ac:dyDescent="0.2">
      <c r="B115" s="26" t="s">
        <v>117</v>
      </c>
      <c r="C115" s="15"/>
      <c r="D115" s="15"/>
      <c r="E115" s="15"/>
      <c r="F115" s="8">
        <v>97</v>
      </c>
      <c r="G115" s="8">
        <v>22</v>
      </c>
      <c r="H115" s="109">
        <v>75</v>
      </c>
      <c r="I115" s="8">
        <v>31</v>
      </c>
      <c r="J115" s="109">
        <v>30</v>
      </c>
      <c r="K115" s="8">
        <v>23</v>
      </c>
      <c r="L115" s="106">
        <f t="shared" si="70"/>
        <v>7.1745562130177518</v>
      </c>
      <c r="M115" s="4">
        <f t="shared" si="70"/>
        <v>2.9931972789115644</v>
      </c>
      <c r="N115" s="125">
        <f t="shared" si="70"/>
        <v>12.155591572123177</v>
      </c>
      <c r="O115" s="4">
        <f t="shared" si="70"/>
        <v>3.6214953271028034</v>
      </c>
      <c r="P115" s="12">
        <f t="shared" si="70"/>
        <v>4.0160642570281126</v>
      </c>
      <c r="Q115" s="12">
        <f t="shared" si="70"/>
        <v>2.7251184834123223</v>
      </c>
      <c r="X115" s="26" t="s">
        <v>117</v>
      </c>
      <c r="Y115" s="15"/>
      <c r="Z115" s="15"/>
      <c r="AA115" s="15"/>
      <c r="AB115" s="8">
        <f t="shared" si="71"/>
        <v>23</v>
      </c>
      <c r="AC115" s="109">
        <f t="shared" si="72"/>
        <v>75</v>
      </c>
      <c r="AD115" s="109">
        <f t="shared" si="73"/>
        <v>30</v>
      </c>
      <c r="AE115" s="106">
        <f t="shared" si="74"/>
        <v>2.7251184834123223</v>
      </c>
      <c r="AF115" s="125">
        <f t="shared" si="75"/>
        <v>12.155591572123177</v>
      </c>
      <c r="AG115" s="12">
        <f t="shared" si="76"/>
        <v>4.0160642570281126</v>
      </c>
      <c r="AI115" s="41"/>
    </row>
    <row r="116" spans="1:39" ht="15" customHeight="1" x14ac:dyDescent="0.2">
      <c r="B116" s="26" t="s">
        <v>646</v>
      </c>
      <c r="C116" s="15"/>
      <c r="D116" s="15"/>
      <c r="E116" s="15"/>
      <c r="F116" s="8">
        <v>53</v>
      </c>
      <c r="G116" s="8">
        <v>4</v>
      </c>
      <c r="H116" s="109">
        <v>49</v>
      </c>
      <c r="I116" s="8">
        <v>16</v>
      </c>
      <c r="J116" s="109">
        <v>15</v>
      </c>
      <c r="K116" s="8">
        <v>5</v>
      </c>
      <c r="L116" s="106">
        <f t="shared" si="70"/>
        <v>3.920118343195266</v>
      </c>
      <c r="M116" s="4">
        <f t="shared" si="70"/>
        <v>0.54421768707482987</v>
      </c>
      <c r="N116" s="125">
        <f t="shared" si="70"/>
        <v>7.9416531604538081</v>
      </c>
      <c r="O116" s="4">
        <f t="shared" si="70"/>
        <v>1.8691588785046727</v>
      </c>
      <c r="P116" s="12">
        <f t="shared" si="70"/>
        <v>2.0080321285140563</v>
      </c>
      <c r="Q116" s="12">
        <f t="shared" si="70"/>
        <v>0.59241706161137442</v>
      </c>
      <c r="X116" s="26" t="s">
        <v>646</v>
      </c>
      <c r="Y116" s="15"/>
      <c r="Z116" s="15"/>
      <c r="AA116" s="15"/>
      <c r="AB116" s="8">
        <f t="shared" si="71"/>
        <v>5</v>
      </c>
      <c r="AC116" s="109">
        <f t="shared" si="72"/>
        <v>49</v>
      </c>
      <c r="AD116" s="109">
        <f t="shared" si="73"/>
        <v>15</v>
      </c>
      <c r="AE116" s="106">
        <f t="shared" si="74"/>
        <v>0.59241706161137442</v>
      </c>
      <c r="AF116" s="125">
        <f t="shared" si="75"/>
        <v>7.9416531604538081</v>
      </c>
      <c r="AG116" s="12">
        <f t="shared" si="76"/>
        <v>2.0080321285140563</v>
      </c>
      <c r="AI116" s="41"/>
    </row>
    <row r="117" spans="1:39" ht="15" customHeight="1" x14ac:dyDescent="0.2">
      <c r="B117" s="27" t="s">
        <v>644</v>
      </c>
      <c r="C117" s="68"/>
      <c r="D117" s="15"/>
      <c r="E117" s="15"/>
      <c r="F117" s="8">
        <v>54</v>
      </c>
      <c r="G117" s="8">
        <v>23</v>
      </c>
      <c r="H117" s="50">
        <v>31</v>
      </c>
      <c r="I117" s="8">
        <v>53</v>
      </c>
      <c r="J117" s="50">
        <v>43</v>
      </c>
      <c r="K117" s="8">
        <v>33</v>
      </c>
      <c r="L117" s="106">
        <f t="shared" si="70"/>
        <v>3.9940828402366866</v>
      </c>
      <c r="M117" s="4">
        <f t="shared" si="70"/>
        <v>3.1292517006802725</v>
      </c>
      <c r="N117" s="126">
        <f t="shared" si="70"/>
        <v>5.0243111831442464</v>
      </c>
      <c r="O117" s="4">
        <f t="shared" si="70"/>
        <v>6.1915887850467293</v>
      </c>
      <c r="P117" s="4">
        <f t="shared" si="70"/>
        <v>5.7563587684069617</v>
      </c>
      <c r="Q117" s="4">
        <f t="shared" si="70"/>
        <v>3.9099526066350712</v>
      </c>
      <c r="X117" s="27" t="s">
        <v>644</v>
      </c>
      <c r="Y117" s="68"/>
      <c r="Z117" s="68"/>
      <c r="AA117" s="15"/>
      <c r="AB117" s="8">
        <f t="shared" si="71"/>
        <v>33</v>
      </c>
      <c r="AC117" s="50">
        <f t="shared" si="72"/>
        <v>31</v>
      </c>
      <c r="AD117" s="50">
        <f t="shared" si="73"/>
        <v>43</v>
      </c>
      <c r="AE117" s="106">
        <f t="shared" si="74"/>
        <v>3.9099526066350712</v>
      </c>
      <c r="AF117" s="126">
        <f t="shared" si="75"/>
        <v>5.0243111831442464</v>
      </c>
      <c r="AG117" s="4">
        <f t="shared" si="76"/>
        <v>5.7563587684069617</v>
      </c>
      <c r="AI117" s="41"/>
    </row>
    <row r="118" spans="1:39" ht="15" customHeight="1" x14ac:dyDescent="0.2">
      <c r="B118" s="30" t="s">
        <v>1</v>
      </c>
      <c r="C118" s="59"/>
      <c r="D118" s="59"/>
      <c r="E118" s="59"/>
      <c r="F118" s="31">
        <f t="shared" ref="F118:Q118" si="77">SUM(F109:F117)</f>
        <v>1352</v>
      </c>
      <c r="G118" s="31">
        <f t="shared" si="77"/>
        <v>735</v>
      </c>
      <c r="H118" s="51">
        <f t="shared" si="77"/>
        <v>617</v>
      </c>
      <c r="I118" s="31">
        <f t="shared" si="77"/>
        <v>856</v>
      </c>
      <c r="J118" s="51">
        <f t="shared" si="77"/>
        <v>747</v>
      </c>
      <c r="K118" s="31">
        <f t="shared" si="77"/>
        <v>844</v>
      </c>
      <c r="L118" s="107">
        <f t="shared" si="77"/>
        <v>100</v>
      </c>
      <c r="M118" s="54">
        <f t="shared" si="77"/>
        <v>100.00000000000001</v>
      </c>
      <c r="N118" s="132">
        <f t="shared" si="77"/>
        <v>100</v>
      </c>
      <c r="O118" s="54">
        <f t="shared" si="77"/>
        <v>100</v>
      </c>
      <c r="P118" s="54">
        <f t="shared" si="77"/>
        <v>100</v>
      </c>
      <c r="Q118" s="54">
        <f t="shared" si="77"/>
        <v>99.999999999999986</v>
      </c>
      <c r="X118" s="30" t="s">
        <v>1</v>
      </c>
      <c r="Y118" s="59"/>
      <c r="Z118" s="59"/>
      <c r="AA118" s="59"/>
      <c r="AB118" s="31">
        <f t="shared" ref="AB118:AG118" si="78">SUM(AB109:AB117)</f>
        <v>844</v>
      </c>
      <c r="AC118" s="51">
        <f t="shared" si="78"/>
        <v>617</v>
      </c>
      <c r="AD118" s="51">
        <f t="shared" si="78"/>
        <v>747</v>
      </c>
      <c r="AE118" s="107">
        <f t="shared" si="78"/>
        <v>99.999999999999986</v>
      </c>
      <c r="AF118" s="132">
        <f t="shared" si="78"/>
        <v>100</v>
      </c>
      <c r="AG118" s="54">
        <f t="shared" si="78"/>
        <v>100</v>
      </c>
    </row>
    <row r="119" spans="1:39" ht="15" customHeight="1" x14ac:dyDescent="0.2">
      <c r="B119" s="122" t="s">
        <v>280</v>
      </c>
      <c r="C119" s="59"/>
      <c r="D119" s="59"/>
      <c r="E119" s="59"/>
      <c r="F119" s="54">
        <v>2.5470055411194146</v>
      </c>
      <c r="G119" s="54">
        <v>2.3905575649998565</v>
      </c>
      <c r="H119" s="132">
        <v>2.7509929574962957</v>
      </c>
      <c r="I119" s="54">
        <v>2.083530000538528</v>
      </c>
      <c r="J119" s="54">
        <v>2.0658050230618517</v>
      </c>
      <c r="K119" s="54">
        <v>2.3684226495149598</v>
      </c>
      <c r="L119" s="10"/>
      <c r="M119" s="10"/>
      <c r="N119" s="10"/>
      <c r="O119" s="10"/>
      <c r="P119" s="10"/>
      <c r="Q119" s="10"/>
      <c r="X119" s="122" t="s">
        <v>280</v>
      </c>
      <c r="Y119" s="59"/>
      <c r="Z119" s="59"/>
      <c r="AA119" s="59"/>
      <c r="AB119" s="54">
        <f>K119</f>
        <v>2.3684226495149598</v>
      </c>
      <c r="AC119" s="132">
        <f>H119</f>
        <v>2.7509929574962957</v>
      </c>
      <c r="AD119" s="54">
        <f>J119</f>
        <v>2.0658050230618517</v>
      </c>
      <c r="AE119" s="10"/>
      <c r="AF119" s="10"/>
      <c r="AG119" s="10"/>
    </row>
    <row r="120" spans="1:39" ht="15" customHeight="1" x14ac:dyDescent="0.2">
      <c r="B120" s="122" t="s">
        <v>281</v>
      </c>
      <c r="C120" s="59"/>
      <c r="D120" s="59"/>
      <c r="E120" s="59"/>
      <c r="F120" s="54">
        <f t="shared" ref="F120:K120" si="79">SUM(E76*0.375,E77,E78,E79*2,E80*3,E81*4,E82*5)/SUM(E75:E82)</f>
        <v>2.34789499991231</v>
      </c>
      <c r="G120" s="54">
        <f t="shared" si="79"/>
        <v>2.170644231004228</v>
      </c>
      <c r="H120" s="54">
        <f t="shared" si="79"/>
        <v>2.7983092162464289</v>
      </c>
      <c r="I120" s="132">
        <f t="shared" si="79"/>
        <v>2.061742318679022</v>
      </c>
      <c r="J120" s="54">
        <f t="shared" si="79"/>
        <v>2.0359641474928765</v>
      </c>
      <c r="K120" s="54">
        <f t="shared" si="79"/>
        <v>2.1715246150509651</v>
      </c>
      <c r="L120" s="10"/>
      <c r="M120" s="10"/>
      <c r="N120" s="10"/>
      <c r="O120" s="10"/>
      <c r="P120" s="10"/>
      <c r="Q120" s="10"/>
      <c r="R120" s="10"/>
      <c r="S120" s="10"/>
      <c r="T120" s="10"/>
      <c r="U120" s="10"/>
      <c r="V120" s="10"/>
      <c r="X120" s="122" t="s">
        <v>281</v>
      </c>
      <c r="Y120" s="59"/>
      <c r="Z120" s="59"/>
      <c r="AA120" s="59"/>
      <c r="AB120" s="54">
        <f>K120</f>
        <v>2.1715246150509651</v>
      </c>
      <c r="AC120" s="54">
        <f>SUM(AB76*0.375,AB77,AB78,AB79*2,AB80*3,AB81*4,AB82*5)/SUM(AB75:AB82)</f>
        <v>2.7983092162464289</v>
      </c>
      <c r="AD120" s="54">
        <f>SUM(AC76*0.375,AC77,AC78,AC79*2,AC80*3,AC81*4,AC82*5)/SUM(AC75:AC82)</f>
        <v>2.0359641474928765</v>
      </c>
      <c r="AE120" s="10"/>
      <c r="AF120" s="10"/>
      <c r="AG120" s="10"/>
      <c r="AH120" s="10"/>
      <c r="AI120" s="10"/>
      <c r="AJ120" s="10"/>
      <c r="AK120" s="10"/>
    </row>
    <row r="121" spans="1:39" ht="13.15" customHeight="1" x14ac:dyDescent="0.2">
      <c r="B121" s="15" t="s">
        <v>317</v>
      </c>
      <c r="C121" s="15"/>
      <c r="D121" s="15"/>
      <c r="E121" s="41"/>
      <c r="F121" s="41"/>
      <c r="G121" s="41"/>
      <c r="H121" s="41"/>
      <c r="I121" s="41"/>
      <c r="J121" s="41"/>
      <c r="K121" s="10"/>
      <c r="L121" s="41"/>
      <c r="M121" s="10"/>
      <c r="N121" s="10"/>
      <c r="O121" s="10"/>
      <c r="P121" s="10"/>
      <c r="Q121" s="10"/>
      <c r="R121" s="10"/>
      <c r="S121" s="10"/>
      <c r="T121" s="10"/>
      <c r="U121" s="10"/>
      <c r="V121" s="10"/>
      <c r="W121" s="10"/>
      <c r="Z121" s="15" t="s">
        <v>317</v>
      </c>
      <c r="AA121" s="15"/>
      <c r="AB121" s="41"/>
      <c r="AC121" s="41"/>
      <c r="AD121" s="41"/>
      <c r="AE121" s="41"/>
      <c r="AF121" s="10"/>
      <c r="AG121" s="10"/>
      <c r="AH121" s="10"/>
      <c r="AI121" s="10"/>
      <c r="AJ121" s="10"/>
      <c r="AK121" s="10"/>
      <c r="AL121" s="10"/>
      <c r="AM121" s="10"/>
    </row>
    <row r="122" spans="1:39" ht="13.15" customHeight="1" x14ac:dyDescent="0.2">
      <c r="B122" s="15" t="s">
        <v>318</v>
      </c>
      <c r="C122" s="15"/>
      <c r="D122" s="15"/>
      <c r="E122" s="41"/>
      <c r="F122" s="41"/>
      <c r="G122" s="10"/>
      <c r="H122" s="10"/>
      <c r="I122" s="10"/>
      <c r="J122" s="10"/>
      <c r="K122" s="10"/>
      <c r="L122" s="10"/>
      <c r="M122" s="10"/>
      <c r="N122" s="10"/>
      <c r="O122" s="10"/>
      <c r="P122" s="10"/>
      <c r="Q122" s="10"/>
      <c r="R122" s="10"/>
      <c r="S122" s="10"/>
      <c r="T122" s="10"/>
      <c r="U122" s="10"/>
      <c r="V122" s="10"/>
      <c r="W122" s="10"/>
      <c r="Z122" s="15" t="s">
        <v>318</v>
      </c>
      <c r="AA122" s="15"/>
      <c r="AB122" s="41"/>
      <c r="AC122" s="41"/>
      <c r="AD122" s="10"/>
      <c r="AE122" s="10"/>
      <c r="AF122" s="10"/>
      <c r="AG122" s="10"/>
      <c r="AH122" s="10"/>
      <c r="AI122" s="10"/>
      <c r="AJ122" s="10"/>
      <c r="AK122" s="10"/>
      <c r="AL122" s="10"/>
      <c r="AM122" s="10"/>
    </row>
    <row r="123" spans="1:39" ht="15" customHeight="1" x14ac:dyDescent="0.2">
      <c r="B123" s="45"/>
      <c r="C123" s="45"/>
      <c r="D123" s="45"/>
      <c r="E123" s="45"/>
      <c r="F123" s="45"/>
      <c r="G123" s="36"/>
      <c r="H123" s="70"/>
      <c r="I123" s="70"/>
      <c r="J123" s="70"/>
      <c r="K123" s="41"/>
      <c r="L123" s="36"/>
      <c r="M123" s="16"/>
      <c r="S123" s="10"/>
      <c r="T123" s="10"/>
      <c r="U123" s="10"/>
      <c r="V123" s="10"/>
      <c r="X123" s="45"/>
      <c r="Y123" s="45"/>
      <c r="Z123" s="45"/>
      <c r="AA123" s="45"/>
      <c r="AB123" s="45"/>
      <c r="AC123" s="36"/>
      <c r="AD123" s="70"/>
      <c r="AE123" s="41"/>
      <c r="AF123" s="16"/>
      <c r="AI123" s="10"/>
      <c r="AJ123" s="10"/>
      <c r="AK123" s="10"/>
      <c r="AL123" s="10"/>
    </row>
    <row r="124" spans="1:39" ht="15" customHeight="1" x14ac:dyDescent="0.2">
      <c r="A124" s="1" t="s">
        <v>584</v>
      </c>
      <c r="B124" s="15"/>
      <c r="C124" s="15"/>
      <c r="D124" s="15"/>
      <c r="E124" s="15"/>
      <c r="X124" s="15"/>
      <c r="Y124" s="15"/>
      <c r="Z124" s="15"/>
      <c r="AA124" s="15"/>
    </row>
    <row r="125" spans="1:39" ht="13.75" customHeight="1" x14ac:dyDescent="0.2">
      <c r="B125" s="47"/>
      <c r="C125" s="25"/>
      <c r="D125" s="25"/>
      <c r="E125" s="25"/>
      <c r="F125" s="242"/>
      <c r="G125" s="243"/>
      <c r="H125" s="66" t="s">
        <v>2</v>
      </c>
      <c r="I125" s="66"/>
      <c r="J125" s="243"/>
      <c r="K125" s="243"/>
      <c r="L125" s="244"/>
      <c r="M125" s="243"/>
      <c r="N125" s="66" t="s">
        <v>3</v>
      </c>
      <c r="O125" s="66"/>
      <c r="P125" s="243"/>
      <c r="Q125" s="245"/>
      <c r="X125" s="47"/>
      <c r="Y125" s="25"/>
      <c r="Z125" s="25"/>
      <c r="AA125" s="25"/>
      <c r="AB125" s="60"/>
      <c r="AC125" s="63" t="s">
        <v>2</v>
      </c>
      <c r="AD125" s="66"/>
      <c r="AE125" s="82"/>
      <c r="AF125" s="63" t="s">
        <v>3</v>
      </c>
      <c r="AG125" s="64"/>
    </row>
    <row r="126" spans="1:39" ht="19" x14ac:dyDescent="0.2">
      <c r="B126" s="58"/>
      <c r="F126" s="73" t="s">
        <v>356</v>
      </c>
      <c r="G126" s="73" t="s">
        <v>170</v>
      </c>
      <c r="H126" s="73" t="s">
        <v>171</v>
      </c>
      <c r="I126" s="73" t="s">
        <v>357</v>
      </c>
      <c r="J126" s="78" t="s">
        <v>173</v>
      </c>
      <c r="K126" s="73" t="s">
        <v>500</v>
      </c>
      <c r="L126" s="81" t="s">
        <v>356</v>
      </c>
      <c r="M126" s="73" t="s">
        <v>170</v>
      </c>
      <c r="N126" s="73" t="s">
        <v>171</v>
      </c>
      <c r="O126" s="73" t="s">
        <v>357</v>
      </c>
      <c r="P126" s="73" t="s">
        <v>173</v>
      </c>
      <c r="Q126" s="73" t="s">
        <v>500</v>
      </c>
      <c r="X126" s="58"/>
      <c r="AB126" s="73" t="s">
        <v>450</v>
      </c>
      <c r="AC126" s="73" t="s">
        <v>171</v>
      </c>
      <c r="AD126" s="78" t="s">
        <v>173</v>
      </c>
      <c r="AE126" s="81" t="s">
        <v>450</v>
      </c>
      <c r="AF126" s="73" t="s">
        <v>171</v>
      </c>
      <c r="AG126" s="73" t="s">
        <v>173</v>
      </c>
    </row>
    <row r="127" spans="1:39" ht="12" customHeight="1" x14ac:dyDescent="0.2">
      <c r="B127" s="27"/>
      <c r="C127" s="68"/>
      <c r="D127" s="68"/>
      <c r="E127" s="28"/>
      <c r="F127" s="29"/>
      <c r="G127" s="29"/>
      <c r="H127" s="29"/>
      <c r="I127" s="29"/>
      <c r="J127" s="49"/>
      <c r="K127" s="29"/>
      <c r="L127" s="83">
        <f t="shared" ref="L127:Q127" si="80">F$16</f>
        <v>1352</v>
      </c>
      <c r="M127" s="2">
        <f t="shared" si="80"/>
        <v>735</v>
      </c>
      <c r="N127" s="2">
        <f t="shared" si="80"/>
        <v>617</v>
      </c>
      <c r="O127" s="2">
        <f t="shared" si="80"/>
        <v>856</v>
      </c>
      <c r="P127" s="2">
        <f t="shared" si="80"/>
        <v>747</v>
      </c>
      <c r="Q127" s="2">
        <f t="shared" si="80"/>
        <v>844</v>
      </c>
      <c r="R127" s="69"/>
      <c r="S127" s="69"/>
      <c r="T127" s="69"/>
      <c r="U127" s="69"/>
      <c r="V127" s="69"/>
      <c r="X127" s="27"/>
      <c r="Y127" s="68"/>
      <c r="Z127" s="68"/>
      <c r="AA127" s="28"/>
      <c r="AB127" s="29"/>
      <c r="AC127" s="29"/>
      <c r="AD127" s="49"/>
      <c r="AE127" s="83">
        <f>Q127</f>
        <v>844</v>
      </c>
      <c r="AF127" s="2">
        <f>N127</f>
        <v>617</v>
      </c>
      <c r="AG127" s="2">
        <f>P127</f>
        <v>747</v>
      </c>
      <c r="AH127" s="69"/>
      <c r="AI127" s="69"/>
      <c r="AJ127" s="69"/>
      <c r="AK127" s="69"/>
    </row>
    <row r="128" spans="1:39" ht="15" customHeight="1" x14ac:dyDescent="0.2">
      <c r="B128" s="26" t="s">
        <v>154</v>
      </c>
      <c r="C128" s="15"/>
      <c r="D128" s="15"/>
      <c r="F128" s="8">
        <v>20</v>
      </c>
      <c r="G128" s="8">
        <v>2</v>
      </c>
      <c r="H128" s="8">
        <v>18</v>
      </c>
      <c r="I128" s="8">
        <v>50</v>
      </c>
      <c r="J128" s="50">
        <v>48</v>
      </c>
      <c r="K128" s="8">
        <v>4</v>
      </c>
      <c r="L128" s="84">
        <f>F128/L$127*100</f>
        <v>1.4792899408284024</v>
      </c>
      <c r="M128" s="4">
        <f t="shared" ref="M128:Q135" si="81">G128/M$127*100</f>
        <v>0.27210884353741494</v>
      </c>
      <c r="N128" s="4">
        <f t="shared" si="81"/>
        <v>2.9173419773095626</v>
      </c>
      <c r="O128" s="4">
        <f t="shared" si="81"/>
        <v>5.8411214953271031</v>
      </c>
      <c r="P128" s="4">
        <f t="shared" si="81"/>
        <v>6.425702811244979</v>
      </c>
      <c r="Q128" s="4">
        <f t="shared" si="81"/>
        <v>0.47393364928909953</v>
      </c>
      <c r="R128" s="10"/>
      <c r="S128" s="10"/>
      <c r="T128" s="10"/>
      <c r="U128" s="10"/>
      <c r="V128" s="10"/>
      <c r="X128" s="26" t="s">
        <v>154</v>
      </c>
      <c r="Y128" s="15"/>
      <c r="Z128" s="15"/>
      <c r="AB128" s="8">
        <f t="shared" ref="AB128:AB135" si="82">K128</f>
        <v>4</v>
      </c>
      <c r="AC128" s="8">
        <f t="shared" ref="AC128:AC135" si="83">H128</f>
        <v>18</v>
      </c>
      <c r="AD128" s="50">
        <f t="shared" ref="AD128:AD135" si="84">J128</f>
        <v>48</v>
      </c>
      <c r="AE128" s="84">
        <f>Q128</f>
        <v>0.47393364928909953</v>
      </c>
      <c r="AF128" s="4">
        <f>N128</f>
        <v>2.9173419773095626</v>
      </c>
      <c r="AG128" s="4">
        <f>P128</f>
        <v>6.425702811244979</v>
      </c>
      <c r="AH128" s="10"/>
      <c r="AI128" s="10"/>
      <c r="AJ128" s="10"/>
      <c r="AK128" s="10"/>
    </row>
    <row r="129" spans="1:39" ht="15" customHeight="1" x14ac:dyDescent="0.2">
      <c r="B129" s="26" t="s">
        <v>118</v>
      </c>
      <c r="C129" s="15"/>
      <c r="D129" s="15"/>
      <c r="F129" s="8">
        <v>70</v>
      </c>
      <c r="G129" s="8">
        <v>36</v>
      </c>
      <c r="H129" s="8">
        <v>34</v>
      </c>
      <c r="I129" s="8">
        <v>187</v>
      </c>
      <c r="J129" s="50">
        <v>177</v>
      </c>
      <c r="K129" s="8">
        <v>46</v>
      </c>
      <c r="L129" s="85">
        <f t="shared" ref="L129:L135" si="85">F129/L$127*100</f>
        <v>5.1775147928994087</v>
      </c>
      <c r="M129" s="4">
        <f t="shared" si="81"/>
        <v>4.8979591836734695</v>
      </c>
      <c r="N129" s="4">
        <f t="shared" si="81"/>
        <v>5.5105348460291737</v>
      </c>
      <c r="O129" s="4">
        <f t="shared" si="81"/>
        <v>21.845794392523366</v>
      </c>
      <c r="P129" s="4">
        <f t="shared" si="81"/>
        <v>23.694779116465863</v>
      </c>
      <c r="Q129" s="4">
        <f t="shared" si="81"/>
        <v>5.4502369668246446</v>
      </c>
      <c r="R129" s="10"/>
      <c r="S129" s="10"/>
      <c r="T129" s="10"/>
      <c r="U129" s="10"/>
      <c r="V129" s="10"/>
      <c r="X129" s="26" t="s">
        <v>118</v>
      </c>
      <c r="Y129" s="15"/>
      <c r="Z129" s="15"/>
      <c r="AB129" s="8">
        <f t="shared" si="82"/>
        <v>46</v>
      </c>
      <c r="AC129" s="8">
        <f t="shared" si="83"/>
        <v>34</v>
      </c>
      <c r="AD129" s="50">
        <f t="shared" si="84"/>
        <v>177</v>
      </c>
      <c r="AE129" s="85">
        <f t="shared" ref="AE129:AE135" si="86">Q129</f>
        <v>5.4502369668246446</v>
      </c>
      <c r="AF129" s="4">
        <f t="shared" ref="AF129:AF135" si="87">N129</f>
        <v>5.5105348460291737</v>
      </c>
      <c r="AG129" s="4">
        <f t="shared" ref="AG129:AG135" si="88">P129</f>
        <v>23.694779116465863</v>
      </c>
      <c r="AH129" s="10"/>
      <c r="AI129" s="10"/>
      <c r="AJ129" s="10"/>
      <c r="AK129" s="10"/>
    </row>
    <row r="130" spans="1:39" ht="15" customHeight="1" x14ac:dyDescent="0.2">
      <c r="B130" s="26" t="s">
        <v>119</v>
      </c>
      <c r="C130" s="15"/>
      <c r="D130" s="15"/>
      <c r="F130" s="8">
        <v>322</v>
      </c>
      <c r="G130" s="8">
        <v>241</v>
      </c>
      <c r="H130" s="8">
        <v>81</v>
      </c>
      <c r="I130" s="8">
        <v>249</v>
      </c>
      <c r="J130" s="50">
        <v>204</v>
      </c>
      <c r="K130" s="8">
        <v>286</v>
      </c>
      <c r="L130" s="85">
        <f t="shared" si="85"/>
        <v>23.816568047337277</v>
      </c>
      <c r="M130" s="4">
        <f t="shared" si="81"/>
        <v>32.789115646258502</v>
      </c>
      <c r="N130" s="4">
        <f t="shared" si="81"/>
        <v>13.128038897893029</v>
      </c>
      <c r="O130" s="4">
        <f t="shared" si="81"/>
        <v>29.088785046728972</v>
      </c>
      <c r="P130" s="4">
        <f t="shared" si="81"/>
        <v>27.309236947791167</v>
      </c>
      <c r="Q130" s="4">
        <f t="shared" si="81"/>
        <v>33.886255924170619</v>
      </c>
      <c r="R130" s="10"/>
      <c r="S130" s="10"/>
      <c r="T130" s="10"/>
      <c r="U130" s="10"/>
      <c r="V130" s="10"/>
      <c r="X130" s="26" t="s">
        <v>119</v>
      </c>
      <c r="Y130" s="15"/>
      <c r="Z130" s="15"/>
      <c r="AB130" s="8">
        <f t="shared" si="82"/>
        <v>286</v>
      </c>
      <c r="AC130" s="8">
        <f t="shared" si="83"/>
        <v>81</v>
      </c>
      <c r="AD130" s="50">
        <f t="shared" si="84"/>
        <v>204</v>
      </c>
      <c r="AE130" s="85">
        <f t="shared" si="86"/>
        <v>33.886255924170619</v>
      </c>
      <c r="AF130" s="4">
        <f t="shared" si="87"/>
        <v>13.128038897893029</v>
      </c>
      <c r="AG130" s="4">
        <f t="shared" si="88"/>
        <v>27.309236947791167</v>
      </c>
      <c r="AH130" s="10"/>
      <c r="AI130" s="10"/>
      <c r="AJ130" s="10"/>
      <c r="AK130" s="10"/>
    </row>
    <row r="131" spans="1:39" ht="15" customHeight="1" x14ac:dyDescent="0.2">
      <c r="B131" s="26" t="s">
        <v>168</v>
      </c>
      <c r="C131" s="15"/>
      <c r="D131" s="15"/>
      <c r="F131" s="8">
        <v>483</v>
      </c>
      <c r="G131" s="8">
        <v>329</v>
      </c>
      <c r="H131" s="8">
        <v>154</v>
      </c>
      <c r="I131" s="8">
        <v>172</v>
      </c>
      <c r="J131" s="50">
        <v>139</v>
      </c>
      <c r="K131" s="8">
        <v>362</v>
      </c>
      <c r="L131" s="85">
        <f t="shared" si="85"/>
        <v>35.72485207100592</v>
      </c>
      <c r="M131" s="4">
        <f t="shared" si="81"/>
        <v>44.761904761904766</v>
      </c>
      <c r="N131" s="4">
        <f t="shared" si="81"/>
        <v>24.959481361426256</v>
      </c>
      <c r="O131" s="4">
        <f t="shared" si="81"/>
        <v>20.093457943925234</v>
      </c>
      <c r="P131" s="4">
        <f t="shared" si="81"/>
        <v>18.607764390896921</v>
      </c>
      <c r="Q131" s="4">
        <f t="shared" si="81"/>
        <v>42.890995260663509</v>
      </c>
      <c r="R131" s="10"/>
      <c r="S131" s="10"/>
      <c r="T131" s="10"/>
      <c r="U131" s="10"/>
      <c r="V131" s="10"/>
      <c r="X131" s="26" t="s">
        <v>168</v>
      </c>
      <c r="Y131" s="15"/>
      <c r="Z131" s="15"/>
      <c r="AB131" s="8">
        <f t="shared" si="82"/>
        <v>362</v>
      </c>
      <c r="AC131" s="8">
        <f t="shared" si="83"/>
        <v>154</v>
      </c>
      <c r="AD131" s="50">
        <f t="shared" si="84"/>
        <v>139</v>
      </c>
      <c r="AE131" s="85">
        <f t="shared" si="86"/>
        <v>42.890995260663509</v>
      </c>
      <c r="AF131" s="4">
        <f t="shared" si="87"/>
        <v>24.959481361426256</v>
      </c>
      <c r="AG131" s="4">
        <f t="shared" si="88"/>
        <v>18.607764390896921</v>
      </c>
      <c r="AH131" s="10"/>
      <c r="AI131" s="10"/>
      <c r="AJ131" s="10"/>
      <c r="AK131" s="10"/>
    </row>
    <row r="132" spans="1:39" ht="15" customHeight="1" x14ac:dyDescent="0.2">
      <c r="B132" s="26" t="s">
        <v>169</v>
      </c>
      <c r="C132" s="15"/>
      <c r="D132" s="15"/>
      <c r="F132" s="8">
        <v>262</v>
      </c>
      <c r="G132" s="8">
        <v>83</v>
      </c>
      <c r="H132" s="8">
        <v>179</v>
      </c>
      <c r="I132" s="8">
        <v>100</v>
      </c>
      <c r="J132" s="50">
        <v>93</v>
      </c>
      <c r="K132" s="8">
        <v>90</v>
      </c>
      <c r="L132" s="85">
        <f t="shared" si="85"/>
        <v>19.378698224852069</v>
      </c>
      <c r="M132" s="4">
        <f t="shared" si="81"/>
        <v>11.292517006802722</v>
      </c>
      <c r="N132" s="4">
        <f t="shared" si="81"/>
        <v>29.011345218800649</v>
      </c>
      <c r="O132" s="4">
        <f t="shared" si="81"/>
        <v>11.682242990654206</v>
      </c>
      <c r="P132" s="4">
        <f t="shared" si="81"/>
        <v>12.449799196787147</v>
      </c>
      <c r="Q132" s="4">
        <f t="shared" si="81"/>
        <v>10.66350710900474</v>
      </c>
      <c r="R132" s="10"/>
      <c r="S132" s="10"/>
      <c r="T132" s="10"/>
      <c r="U132" s="10"/>
      <c r="V132" s="10"/>
      <c r="X132" s="26" t="s">
        <v>169</v>
      </c>
      <c r="Y132" s="15"/>
      <c r="Z132" s="15"/>
      <c r="AB132" s="8">
        <f t="shared" si="82"/>
        <v>90</v>
      </c>
      <c r="AC132" s="8">
        <f t="shared" si="83"/>
        <v>179</v>
      </c>
      <c r="AD132" s="50">
        <f t="shared" si="84"/>
        <v>93</v>
      </c>
      <c r="AE132" s="85">
        <f t="shared" si="86"/>
        <v>10.66350710900474</v>
      </c>
      <c r="AF132" s="4">
        <f t="shared" si="87"/>
        <v>29.011345218800649</v>
      </c>
      <c r="AG132" s="4">
        <f t="shared" si="88"/>
        <v>12.449799196787147</v>
      </c>
      <c r="AH132" s="10"/>
      <c r="AI132" s="10"/>
      <c r="AJ132" s="10"/>
      <c r="AK132" s="10"/>
    </row>
    <row r="133" spans="1:39" ht="15" customHeight="1" x14ac:dyDescent="0.2">
      <c r="B133" s="26" t="s">
        <v>148</v>
      </c>
      <c r="C133" s="15"/>
      <c r="D133" s="15"/>
      <c r="F133" s="8">
        <v>120</v>
      </c>
      <c r="G133" s="8">
        <v>21</v>
      </c>
      <c r="H133" s="8">
        <v>99</v>
      </c>
      <c r="I133" s="8">
        <v>41</v>
      </c>
      <c r="J133" s="50">
        <v>39</v>
      </c>
      <c r="K133" s="8">
        <v>23</v>
      </c>
      <c r="L133" s="85">
        <f t="shared" si="85"/>
        <v>8.8757396449704142</v>
      </c>
      <c r="M133" s="4">
        <f t="shared" si="81"/>
        <v>2.8571428571428572</v>
      </c>
      <c r="N133" s="4">
        <f t="shared" si="81"/>
        <v>16.045380875202593</v>
      </c>
      <c r="O133" s="4">
        <f t="shared" si="81"/>
        <v>4.7897196261682238</v>
      </c>
      <c r="P133" s="4">
        <f t="shared" si="81"/>
        <v>5.2208835341365463</v>
      </c>
      <c r="Q133" s="4">
        <f t="shared" si="81"/>
        <v>2.7251184834123223</v>
      </c>
      <c r="R133" s="10"/>
      <c r="S133" s="10"/>
      <c r="T133" s="10"/>
      <c r="U133" s="10"/>
      <c r="V133" s="10"/>
      <c r="X133" s="26" t="s">
        <v>148</v>
      </c>
      <c r="Y133" s="15"/>
      <c r="Z133" s="15"/>
      <c r="AB133" s="8">
        <f t="shared" si="82"/>
        <v>23</v>
      </c>
      <c r="AC133" s="8">
        <f t="shared" si="83"/>
        <v>99</v>
      </c>
      <c r="AD133" s="50">
        <f t="shared" si="84"/>
        <v>39</v>
      </c>
      <c r="AE133" s="85">
        <f t="shared" si="86"/>
        <v>2.7251184834123223</v>
      </c>
      <c r="AF133" s="4">
        <f t="shared" si="87"/>
        <v>16.045380875202593</v>
      </c>
      <c r="AG133" s="4">
        <f t="shared" si="88"/>
        <v>5.2208835341365463</v>
      </c>
      <c r="AH133" s="10"/>
      <c r="AI133" s="10"/>
      <c r="AJ133" s="10"/>
      <c r="AK133" s="10"/>
    </row>
    <row r="134" spans="1:39" ht="15" customHeight="1" x14ac:dyDescent="0.2">
      <c r="B134" s="26" t="s">
        <v>140</v>
      </c>
      <c r="C134" s="15"/>
      <c r="D134" s="15"/>
      <c r="F134" s="8">
        <v>22</v>
      </c>
      <c r="G134" s="8">
        <v>0</v>
      </c>
      <c r="H134" s="8">
        <v>22</v>
      </c>
      <c r="I134" s="8">
        <v>7</v>
      </c>
      <c r="J134" s="50">
        <v>7</v>
      </c>
      <c r="K134" s="8">
        <v>0</v>
      </c>
      <c r="L134" s="85">
        <f t="shared" si="85"/>
        <v>1.6272189349112427</v>
      </c>
      <c r="M134" s="4">
        <f t="shared" si="81"/>
        <v>0</v>
      </c>
      <c r="N134" s="4">
        <f t="shared" si="81"/>
        <v>3.5656401944894651</v>
      </c>
      <c r="O134" s="4">
        <f t="shared" si="81"/>
        <v>0.81775700934579432</v>
      </c>
      <c r="P134" s="4">
        <f t="shared" si="81"/>
        <v>0.93708165997322623</v>
      </c>
      <c r="Q134" s="4">
        <f t="shared" si="81"/>
        <v>0</v>
      </c>
      <c r="R134" s="10"/>
      <c r="S134" s="10"/>
      <c r="T134" s="10"/>
      <c r="U134" s="10"/>
      <c r="V134" s="10"/>
      <c r="X134" s="26" t="s">
        <v>140</v>
      </c>
      <c r="Y134" s="15"/>
      <c r="Z134" s="15"/>
      <c r="AB134" s="8">
        <f t="shared" si="82"/>
        <v>0</v>
      </c>
      <c r="AC134" s="8">
        <f t="shared" si="83"/>
        <v>22</v>
      </c>
      <c r="AD134" s="50">
        <f t="shared" si="84"/>
        <v>7</v>
      </c>
      <c r="AE134" s="85">
        <f t="shared" si="86"/>
        <v>0</v>
      </c>
      <c r="AF134" s="4">
        <f t="shared" si="87"/>
        <v>3.5656401944894651</v>
      </c>
      <c r="AG134" s="4">
        <f t="shared" si="88"/>
        <v>0.93708165997322623</v>
      </c>
      <c r="AH134" s="10"/>
      <c r="AI134" s="10"/>
      <c r="AJ134" s="10"/>
      <c r="AK134" s="10"/>
    </row>
    <row r="135" spans="1:39" ht="15" customHeight="1" x14ac:dyDescent="0.2">
      <c r="B135" s="27" t="s">
        <v>128</v>
      </c>
      <c r="C135" s="68"/>
      <c r="D135" s="68"/>
      <c r="E135" s="28"/>
      <c r="F135" s="9">
        <v>53</v>
      </c>
      <c r="G135" s="9">
        <v>23</v>
      </c>
      <c r="H135" s="9">
        <v>30</v>
      </c>
      <c r="I135" s="9">
        <v>50</v>
      </c>
      <c r="J135" s="55">
        <v>40</v>
      </c>
      <c r="K135" s="9">
        <v>33</v>
      </c>
      <c r="L135" s="87">
        <f t="shared" si="85"/>
        <v>3.920118343195266</v>
      </c>
      <c r="M135" s="5">
        <f t="shared" si="81"/>
        <v>3.1292517006802725</v>
      </c>
      <c r="N135" s="5">
        <f t="shared" si="81"/>
        <v>4.8622366288492707</v>
      </c>
      <c r="O135" s="5">
        <f t="shared" si="81"/>
        <v>5.8411214953271031</v>
      </c>
      <c r="P135" s="5">
        <f t="shared" si="81"/>
        <v>5.3547523427041499</v>
      </c>
      <c r="Q135" s="5">
        <f t="shared" si="81"/>
        <v>3.9099526066350712</v>
      </c>
      <c r="R135" s="16"/>
      <c r="S135" s="16"/>
      <c r="T135" s="16"/>
      <c r="U135" s="16"/>
      <c r="V135" s="16"/>
      <c r="X135" s="27" t="s">
        <v>128</v>
      </c>
      <c r="Y135" s="68"/>
      <c r="Z135" s="68"/>
      <c r="AA135" s="28"/>
      <c r="AB135" s="9">
        <f t="shared" si="82"/>
        <v>33</v>
      </c>
      <c r="AC135" s="9">
        <f t="shared" si="83"/>
        <v>30</v>
      </c>
      <c r="AD135" s="55">
        <f t="shared" si="84"/>
        <v>40</v>
      </c>
      <c r="AE135" s="87">
        <f t="shared" si="86"/>
        <v>3.9099526066350712</v>
      </c>
      <c r="AF135" s="5">
        <f t="shared" si="87"/>
        <v>4.8622366288492707</v>
      </c>
      <c r="AG135" s="5">
        <f t="shared" si="88"/>
        <v>5.3547523427041499</v>
      </c>
      <c r="AH135" s="16"/>
      <c r="AI135" s="10"/>
      <c r="AJ135" s="16"/>
      <c r="AK135" s="16"/>
    </row>
    <row r="136" spans="1:39" ht="15" customHeight="1" x14ac:dyDescent="0.2">
      <c r="B136" s="30" t="s">
        <v>1</v>
      </c>
      <c r="C136" s="59"/>
      <c r="D136" s="59"/>
      <c r="E136" s="21"/>
      <c r="F136" s="31">
        <f t="shared" ref="F136:K136" si="89">SUM(F128:F135)</f>
        <v>1352</v>
      </c>
      <c r="G136" s="31">
        <f t="shared" si="89"/>
        <v>735</v>
      </c>
      <c r="H136" s="31">
        <f t="shared" si="89"/>
        <v>617</v>
      </c>
      <c r="I136" s="31">
        <f t="shared" si="89"/>
        <v>856</v>
      </c>
      <c r="J136" s="51">
        <f t="shared" si="89"/>
        <v>747</v>
      </c>
      <c r="K136" s="31">
        <f t="shared" si="89"/>
        <v>844</v>
      </c>
      <c r="L136" s="86">
        <f t="shared" ref="L136:Q136" si="90">IF(SUM(L128:L135)&gt;100,"－",SUM(L128:L135))</f>
        <v>100</v>
      </c>
      <c r="M136" s="6">
        <f t="shared" si="90"/>
        <v>100.00000000000001</v>
      </c>
      <c r="N136" s="6">
        <f t="shared" si="90"/>
        <v>100</v>
      </c>
      <c r="O136" s="6">
        <f t="shared" si="90"/>
        <v>100</v>
      </c>
      <c r="P136" s="6">
        <f t="shared" si="90"/>
        <v>99.999999999999986</v>
      </c>
      <c r="Q136" s="6">
        <f t="shared" si="90"/>
        <v>100</v>
      </c>
      <c r="R136" s="16"/>
      <c r="S136" s="16"/>
      <c r="T136" s="16"/>
      <c r="U136" s="16"/>
      <c r="V136" s="16"/>
      <c r="X136" s="30" t="s">
        <v>1</v>
      </c>
      <c r="Y136" s="59"/>
      <c r="Z136" s="59"/>
      <c r="AA136" s="21"/>
      <c r="AB136" s="31">
        <f>SUM(AB128:AB135)</f>
        <v>844</v>
      </c>
      <c r="AC136" s="31">
        <f>SUM(AC128:AC135)</f>
        <v>617</v>
      </c>
      <c r="AD136" s="51">
        <f>SUM(AD128:AD135)</f>
        <v>747</v>
      </c>
      <c r="AE136" s="86">
        <f>IF(SUM(AE128:AE135)&gt;100,"－",SUM(AE128:AE135))</f>
        <v>100</v>
      </c>
      <c r="AF136" s="6">
        <f>IF(SUM(AF128:AF135)&gt;100,"－",SUM(AF128:AF135))</f>
        <v>100</v>
      </c>
      <c r="AG136" s="6">
        <f>IF(SUM(AG128:AG135)&gt;100,"－",SUM(AG128:AG135))</f>
        <v>99.999999999999986</v>
      </c>
      <c r="AH136" s="16"/>
      <c r="AI136" s="16"/>
      <c r="AJ136" s="16"/>
      <c r="AK136" s="16"/>
    </row>
    <row r="137" spans="1:39" ht="15" customHeight="1" x14ac:dyDescent="0.2">
      <c r="B137" s="30" t="s">
        <v>603</v>
      </c>
      <c r="C137" s="59"/>
      <c r="D137" s="59"/>
      <c r="E137" s="22"/>
      <c r="F137" s="33">
        <v>50.431040312501203</v>
      </c>
      <c r="G137" s="54">
        <v>44.371033088028135</v>
      </c>
      <c r="H137" s="54">
        <v>57.781509041333955</v>
      </c>
      <c r="I137" s="54">
        <v>35.668289330058677</v>
      </c>
      <c r="J137" s="54">
        <v>35.289983177264638</v>
      </c>
      <c r="K137" s="33">
        <v>43.638469361747461</v>
      </c>
      <c r="L137" s="10"/>
      <c r="M137" s="10"/>
      <c r="N137" s="10"/>
      <c r="O137" s="10"/>
      <c r="P137" s="10"/>
      <c r="Q137" s="10"/>
      <c r="R137" s="10"/>
      <c r="S137" s="10"/>
      <c r="T137" s="10"/>
      <c r="U137" s="10"/>
      <c r="V137" s="10"/>
      <c r="X137" s="30" t="s">
        <v>603</v>
      </c>
      <c r="Y137" s="59"/>
      <c r="Z137" s="59"/>
      <c r="AA137" s="22"/>
      <c r="AB137" s="33">
        <f>K137</f>
        <v>43.638469361747461</v>
      </c>
      <c r="AC137" s="54">
        <f>H137</f>
        <v>57.781509041333955</v>
      </c>
      <c r="AD137" s="54">
        <f>J137</f>
        <v>35.289983177264638</v>
      </c>
      <c r="AE137" s="10"/>
      <c r="AF137" s="10"/>
      <c r="AG137" s="10"/>
      <c r="AH137" s="10"/>
      <c r="AI137" s="10"/>
      <c r="AJ137" s="10"/>
      <c r="AK137" s="10"/>
      <c r="AL137" s="10"/>
      <c r="AM137" s="10"/>
    </row>
    <row r="138" spans="1:39" ht="15" customHeight="1" x14ac:dyDescent="0.2">
      <c r="B138" s="30" t="s">
        <v>604</v>
      </c>
      <c r="C138" s="59"/>
      <c r="D138" s="59"/>
      <c r="E138" s="22"/>
      <c r="F138" s="33">
        <v>51.219641411993017</v>
      </c>
      <c r="G138" s="54">
        <v>44.496021913628219</v>
      </c>
      <c r="H138" s="54">
        <v>59.609395091850672</v>
      </c>
      <c r="I138" s="54">
        <v>38.027303174639279</v>
      </c>
      <c r="J138" s="54">
        <v>37.860422012634444</v>
      </c>
      <c r="K138" s="33">
        <v>43.854769085969259</v>
      </c>
      <c r="L138" s="10"/>
      <c r="M138" s="10"/>
      <c r="N138" s="10"/>
      <c r="O138" s="10"/>
      <c r="P138" s="10"/>
      <c r="Q138" s="10"/>
      <c r="R138" s="10"/>
      <c r="S138" s="10"/>
      <c r="T138" s="10"/>
      <c r="U138" s="10"/>
      <c r="V138" s="10"/>
      <c r="X138" s="30" t="s">
        <v>604</v>
      </c>
      <c r="Y138" s="59"/>
      <c r="Z138" s="59"/>
      <c r="AA138" s="22"/>
      <c r="AB138" s="33">
        <f>K138</f>
        <v>43.854769085969259</v>
      </c>
      <c r="AC138" s="54">
        <f>H138</f>
        <v>59.609395091850672</v>
      </c>
      <c r="AD138" s="54">
        <f>J138</f>
        <v>37.860422012634444</v>
      </c>
      <c r="AE138" s="10"/>
      <c r="AF138" s="10"/>
      <c r="AG138" s="10"/>
      <c r="AH138" s="10"/>
      <c r="AI138" s="10"/>
      <c r="AJ138" s="10"/>
      <c r="AK138" s="10"/>
      <c r="AL138" s="10"/>
      <c r="AM138" s="10"/>
    </row>
    <row r="140" spans="1:39" ht="15" customHeight="1" x14ac:dyDescent="0.2">
      <c r="A140" s="1" t="s">
        <v>580</v>
      </c>
      <c r="B140" s="15"/>
      <c r="C140" s="15"/>
      <c r="D140" s="15"/>
      <c r="X140" s="15"/>
      <c r="Y140" s="15"/>
      <c r="Z140" s="15"/>
    </row>
    <row r="141" spans="1:39" ht="13.75" customHeight="1" x14ac:dyDescent="0.2">
      <c r="B141" s="47"/>
      <c r="C141" s="25"/>
      <c r="D141" s="25"/>
      <c r="E141" s="242"/>
      <c r="F141" s="243"/>
      <c r="G141" s="66" t="s">
        <v>134</v>
      </c>
      <c r="H141" s="66"/>
      <c r="I141" s="243"/>
      <c r="J141" s="249"/>
      <c r="K141" s="244"/>
      <c r="L141" s="243"/>
      <c r="M141" s="66" t="s">
        <v>3</v>
      </c>
      <c r="N141" s="66"/>
      <c r="O141" s="243"/>
      <c r="P141" s="249"/>
      <c r="Q141" s="243"/>
      <c r="R141" s="243"/>
      <c r="S141" s="164" t="s">
        <v>279</v>
      </c>
      <c r="T141" s="66"/>
      <c r="U141" s="243"/>
      <c r="V141" s="245"/>
      <c r="X141" s="47"/>
      <c r="Y141" s="25"/>
      <c r="Z141" s="25"/>
      <c r="AA141" s="60"/>
      <c r="AB141" s="63" t="s">
        <v>134</v>
      </c>
      <c r="AC141" s="66"/>
      <c r="AD141" s="80"/>
      <c r="AE141" s="63" t="s">
        <v>3</v>
      </c>
      <c r="AF141" s="76"/>
      <c r="AG141" s="66"/>
      <c r="AH141" s="100" t="s">
        <v>279</v>
      </c>
      <c r="AI141" s="64"/>
    </row>
    <row r="142" spans="1:39" ht="19" x14ac:dyDescent="0.2">
      <c r="B142" s="72"/>
      <c r="C142" s="36"/>
      <c r="D142" s="36"/>
      <c r="E142" s="73" t="s">
        <v>356</v>
      </c>
      <c r="F142" s="73" t="s">
        <v>170</v>
      </c>
      <c r="G142" s="73" t="s">
        <v>171</v>
      </c>
      <c r="H142" s="73" t="s">
        <v>358</v>
      </c>
      <c r="I142" s="78" t="s">
        <v>173</v>
      </c>
      <c r="J142" s="73" t="s">
        <v>500</v>
      </c>
      <c r="K142" s="81" t="s">
        <v>356</v>
      </c>
      <c r="L142" s="73" t="s">
        <v>170</v>
      </c>
      <c r="M142" s="73" t="s">
        <v>171</v>
      </c>
      <c r="N142" s="73" t="s">
        <v>358</v>
      </c>
      <c r="O142" s="78" t="s">
        <v>173</v>
      </c>
      <c r="P142" s="248" t="s">
        <v>500</v>
      </c>
      <c r="Q142" s="81" t="s">
        <v>356</v>
      </c>
      <c r="R142" s="73" t="s">
        <v>170</v>
      </c>
      <c r="S142" s="73" t="s">
        <v>171</v>
      </c>
      <c r="T142" s="73" t="s">
        <v>358</v>
      </c>
      <c r="U142" s="99" t="s">
        <v>173</v>
      </c>
      <c r="V142" s="99" t="s">
        <v>500</v>
      </c>
      <c r="X142" s="72"/>
      <c r="Y142" s="36"/>
      <c r="Z142" s="36"/>
      <c r="AA142" s="73" t="s">
        <v>450</v>
      </c>
      <c r="AB142" s="73" t="s">
        <v>171</v>
      </c>
      <c r="AC142" s="78" t="s">
        <v>173</v>
      </c>
      <c r="AD142" s="81" t="s">
        <v>450</v>
      </c>
      <c r="AE142" s="73" t="s">
        <v>171</v>
      </c>
      <c r="AF142" s="77" t="s">
        <v>173</v>
      </c>
      <c r="AG142" s="81" t="s">
        <v>450</v>
      </c>
      <c r="AH142" s="73" t="s">
        <v>171</v>
      </c>
      <c r="AI142" s="99" t="s">
        <v>173</v>
      </c>
    </row>
    <row r="143" spans="1:39" ht="12" customHeight="1" x14ac:dyDescent="0.2">
      <c r="B143" s="48"/>
      <c r="C143" s="28"/>
      <c r="D143" s="28"/>
      <c r="E143" s="29"/>
      <c r="F143" s="29"/>
      <c r="G143" s="29"/>
      <c r="H143" s="29"/>
      <c r="I143" s="49"/>
      <c r="J143" s="29"/>
      <c r="K143" s="142">
        <f t="shared" ref="K143:P143" si="91">E151</f>
        <v>49992</v>
      </c>
      <c r="L143" s="138">
        <f t="shared" si="91"/>
        <v>37052</v>
      </c>
      <c r="M143" s="138">
        <f t="shared" si="91"/>
        <v>12940</v>
      </c>
      <c r="N143" s="138">
        <f t="shared" si="91"/>
        <v>24312</v>
      </c>
      <c r="O143" s="247">
        <f t="shared" si="91"/>
        <v>20130</v>
      </c>
      <c r="P143" s="139">
        <f t="shared" si="91"/>
        <v>41234</v>
      </c>
      <c r="Q143" s="101"/>
      <c r="R143" s="29"/>
      <c r="S143" s="29"/>
      <c r="T143" s="29"/>
      <c r="U143" s="29"/>
      <c r="V143" s="29"/>
      <c r="X143" s="48"/>
      <c r="Y143" s="28"/>
      <c r="Z143" s="28"/>
      <c r="AA143" s="29"/>
      <c r="AB143" s="29"/>
      <c r="AC143" s="49"/>
      <c r="AD143" s="142">
        <f>P143</f>
        <v>41234</v>
      </c>
      <c r="AE143" s="138">
        <f>M143</f>
        <v>12940</v>
      </c>
      <c r="AF143" s="139">
        <f>O143</f>
        <v>20130</v>
      </c>
      <c r="AG143" s="101"/>
      <c r="AH143" s="29"/>
      <c r="AI143" s="29"/>
    </row>
    <row r="144" spans="1:39" ht="15" customHeight="1" x14ac:dyDescent="0.2">
      <c r="B144" s="24" t="s">
        <v>104</v>
      </c>
      <c r="C144" s="67"/>
      <c r="D144" s="15"/>
      <c r="E144" s="8">
        <v>5866</v>
      </c>
      <c r="F144" s="7">
        <v>4648</v>
      </c>
      <c r="G144" s="104">
        <v>1218</v>
      </c>
      <c r="H144" s="7">
        <v>3738</v>
      </c>
      <c r="I144" s="104">
        <v>3347</v>
      </c>
      <c r="J144" s="8">
        <v>5039</v>
      </c>
      <c r="K144" s="106">
        <f t="shared" ref="K144:P150" si="92">E144/K$143*100</f>
        <v>11.733877420387262</v>
      </c>
      <c r="L144" s="3">
        <f t="shared" si="92"/>
        <v>12.544532009068337</v>
      </c>
      <c r="M144" s="124">
        <f t="shared" si="92"/>
        <v>9.4126738794435845</v>
      </c>
      <c r="N144" s="3">
        <f t="shared" si="92"/>
        <v>15.375123395853899</v>
      </c>
      <c r="O144" s="124">
        <f t="shared" si="92"/>
        <v>16.626924987580725</v>
      </c>
      <c r="P144" s="102">
        <f t="shared" si="92"/>
        <v>12.22049764757239</v>
      </c>
      <c r="Q144" s="10">
        <v>5.3182230281051677</v>
      </c>
      <c r="R144" s="3">
        <v>7.3895071542130362</v>
      </c>
      <c r="S144" s="124">
        <v>2.5696202531645569</v>
      </c>
      <c r="T144" s="3">
        <v>5.7331288343558287</v>
      </c>
      <c r="U144" s="11">
        <v>5.8310104529616726</v>
      </c>
      <c r="V144" s="11">
        <v>7.127298444130127</v>
      </c>
      <c r="X144" s="24" t="s">
        <v>104</v>
      </c>
      <c r="Y144" s="67"/>
      <c r="Z144" s="15"/>
      <c r="AA144" s="8">
        <f t="shared" ref="AA144:AA150" si="93">J144</f>
        <v>5039</v>
      </c>
      <c r="AB144" s="104">
        <f t="shared" ref="AB144:AB150" si="94">G144</f>
        <v>1218</v>
      </c>
      <c r="AC144" s="104">
        <f t="shared" ref="AC144:AC150" si="95">I144</f>
        <v>3347</v>
      </c>
      <c r="AD144" s="106">
        <f>P144</f>
        <v>12.22049764757239</v>
      </c>
      <c r="AE144" s="124">
        <f>M144</f>
        <v>9.4126738794435845</v>
      </c>
      <c r="AF144" s="102">
        <f>O144</f>
        <v>16.626924987580725</v>
      </c>
      <c r="AG144" s="10">
        <f t="shared" ref="AG144:AG150" si="96">V144</f>
        <v>7.127298444130127</v>
      </c>
      <c r="AH144" s="124">
        <f t="shared" ref="AH144:AH150" si="97">S144</f>
        <v>2.5696202531645569</v>
      </c>
      <c r="AI144" s="11">
        <f t="shared" ref="AI144:AI150" si="98">U144</f>
        <v>5.8310104529616726</v>
      </c>
    </row>
    <row r="145" spans="1:37" ht="15" customHeight="1" x14ac:dyDescent="0.2">
      <c r="B145" s="26" t="s">
        <v>135</v>
      </c>
      <c r="C145" s="15"/>
      <c r="D145" s="15"/>
      <c r="E145" s="8">
        <v>5045</v>
      </c>
      <c r="F145" s="8">
        <v>3606</v>
      </c>
      <c r="G145" s="109">
        <v>1439</v>
      </c>
      <c r="H145" s="8">
        <v>3018</v>
      </c>
      <c r="I145" s="109">
        <v>2392</v>
      </c>
      <c r="J145" s="8">
        <v>4232</v>
      </c>
      <c r="K145" s="106">
        <f t="shared" si="92"/>
        <v>10.091614658345335</v>
      </c>
      <c r="L145" s="4">
        <f t="shared" si="92"/>
        <v>9.73226816366188</v>
      </c>
      <c r="M145" s="125">
        <f t="shared" si="92"/>
        <v>11.120556414219475</v>
      </c>
      <c r="N145" s="4">
        <f t="shared" si="92"/>
        <v>12.413622902270484</v>
      </c>
      <c r="O145" s="125">
        <f t="shared" si="92"/>
        <v>11.882762046696472</v>
      </c>
      <c r="P145" s="110">
        <f t="shared" si="92"/>
        <v>10.263374884803802</v>
      </c>
      <c r="Q145" s="10">
        <v>4.5738893925657296</v>
      </c>
      <c r="R145" s="4">
        <v>5.7329093799682038</v>
      </c>
      <c r="S145" s="125">
        <v>3.0358649789029535</v>
      </c>
      <c r="T145" s="4">
        <v>4.6288343558282206</v>
      </c>
      <c r="U145" s="12">
        <v>4.1672473867595823</v>
      </c>
      <c r="V145" s="12">
        <v>5.9858557284299856</v>
      </c>
      <c r="X145" s="26" t="s">
        <v>135</v>
      </c>
      <c r="Y145" s="15"/>
      <c r="Z145" s="15"/>
      <c r="AA145" s="8">
        <f t="shared" si="93"/>
        <v>4232</v>
      </c>
      <c r="AB145" s="109">
        <f t="shared" si="94"/>
        <v>1439</v>
      </c>
      <c r="AC145" s="109">
        <f t="shared" si="95"/>
        <v>2392</v>
      </c>
      <c r="AD145" s="106">
        <f t="shared" ref="AD145:AD150" si="99">P145</f>
        <v>10.263374884803802</v>
      </c>
      <c r="AE145" s="125">
        <f t="shared" ref="AE145:AE150" si="100">M145</f>
        <v>11.120556414219475</v>
      </c>
      <c r="AF145" s="110">
        <f t="shared" ref="AF145:AF150" si="101">O145</f>
        <v>11.882762046696472</v>
      </c>
      <c r="AG145" s="10">
        <f t="shared" si="96"/>
        <v>5.9858557284299856</v>
      </c>
      <c r="AH145" s="125">
        <f t="shared" si="97"/>
        <v>3.0358649789029535</v>
      </c>
      <c r="AI145" s="12">
        <f t="shared" si="98"/>
        <v>4.1672473867595823</v>
      </c>
    </row>
    <row r="146" spans="1:37" ht="15" customHeight="1" x14ac:dyDescent="0.2">
      <c r="B146" s="26" t="s">
        <v>136</v>
      </c>
      <c r="C146" s="15"/>
      <c r="D146" s="15"/>
      <c r="E146" s="8">
        <v>11597</v>
      </c>
      <c r="F146" s="8">
        <v>8704</v>
      </c>
      <c r="G146" s="109">
        <v>2893</v>
      </c>
      <c r="H146" s="8">
        <v>4470</v>
      </c>
      <c r="I146" s="109">
        <v>3140</v>
      </c>
      <c r="J146" s="8">
        <v>10034</v>
      </c>
      <c r="K146" s="106">
        <f t="shared" si="92"/>
        <v>23.197711633861417</v>
      </c>
      <c r="L146" s="4">
        <f t="shared" si="92"/>
        <v>23.491309510957574</v>
      </c>
      <c r="M146" s="125">
        <f t="shared" si="92"/>
        <v>22.357032457496135</v>
      </c>
      <c r="N146" s="4">
        <f t="shared" si="92"/>
        <v>18.38598223099704</v>
      </c>
      <c r="O146" s="125">
        <f t="shared" si="92"/>
        <v>15.598609041231992</v>
      </c>
      <c r="P146" s="110">
        <f t="shared" si="92"/>
        <v>24.334287238686521</v>
      </c>
      <c r="Q146" s="10">
        <v>10.514052583862194</v>
      </c>
      <c r="R146" s="4">
        <v>13.837837837837839</v>
      </c>
      <c r="S146" s="125">
        <v>6.1033755274261603</v>
      </c>
      <c r="T146" s="4">
        <v>6.8558282208588954</v>
      </c>
      <c r="U146" s="12">
        <v>5.470383275261324</v>
      </c>
      <c r="V146" s="12">
        <v>14.192362093352193</v>
      </c>
      <c r="X146" s="26" t="s">
        <v>136</v>
      </c>
      <c r="Y146" s="15"/>
      <c r="Z146" s="15"/>
      <c r="AA146" s="8">
        <f t="shared" si="93"/>
        <v>10034</v>
      </c>
      <c r="AB146" s="109">
        <f t="shared" si="94"/>
        <v>2893</v>
      </c>
      <c r="AC146" s="109">
        <f t="shared" si="95"/>
        <v>3140</v>
      </c>
      <c r="AD146" s="106">
        <f t="shared" si="99"/>
        <v>24.334287238686521</v>
      </c>
      <c r="AE146" s="125">
        <f t="shared" si="100"/>
        <v>22.357032457496135</v>
      </c>
      <c r="AF146" s="110">
        <f t="shared" si="101"/>
        <v>15.598609041231992</v>
      </c>
      <c r="AG146" s="10">
        <f t="shared" si="96"/>
        <v>14.192362093352193</v>
      </c>
      <c r="AH146" s="125">
        <f t="shared" si="97"/>
        <v>6.1033755274261603</v>
      </c>
      <c r="AI146" s="12">
        <f t="shared" si="98"/>
        <v>5.470383275261324</v>
      </c>
    </row>
    <row r="147" spans="1:37" ht="15" customHeight="1" x14ac:dyDescent="0.2">
      <c r="B147" s="26" t="s">
        <v>137</v>
      </c>
      <c r="C147" s="15"/>
      <c r="D147" s="15"/>
      <c r="E147" s="8">
        <v>9176</v>
      </c>
      <c r="F147" s="8">
        <v>6305</v>
      </c>
      <c r="G147" s="109">
        <v>2871</v>
      </c>
      <c r="H147" s="8">
        <v>3045</v>
      </c>
      <c r="I147" s="109">
        <v>2205</v>
      </c>
      <c r="J147" s="8">
        <v>7145</v>
      </c>
      <c r="K147" s="106">
        <f t="shared" si="92"/>
        <v>18.354936789886381</v>
      </c>
      <c r="L147" s="4">
        <f t="shared" si="92"/>
        <v>17.016625283385512</v>
      </c>
      <c r="M147" s="125">
        <f t="shared" si="92"/>
        <v>22.187017001545595</v>
      </c>
      <c r="N147" s="4">
        <f t="shared" si="92"/>
        <v>12.524679170779862</v>
      </c>
      <c r="O147" s="125">
        <f t="shared" si="92"/>
        <v>10.953800298062594</v>
      </c>
      <c r="P147" s="110">
        <f t="shared" si="92"/>
        <v>17.32793325896105</v>
      </c>
      <c r="Q147" s="10">
        <v>8.3191296464188582</v>
      </c>
      <c r="R147" s="4">
        <v>10.023847376788554</v>
      </c>
      <c r="S147" s="125">
        <v>6.056962025316456</v>
      </c>
      <c r="T147" s="4">
        <v>4.6702453987730062</v>
      </c>
      <c r="U147" s="12">
        <v>3.8414634146341462</v>
      </c>
      <c r="V147" s="12">
        <v>10.106082036775106</v>
      </c>
      <c r="X147" s="26" t="s">
        <v>137</v>
      </c>
      <c r="Y147" s="15"/>
      <c r="Z147" s="15"/>
      <c r="AA147" s="8">
        <f t="shared" si="93"/>
        <v>7145</v>
      </c>
      <c r="AB147" s="109">
        <f t="shared" si="94"/>
        <v>2871</v>
      </c>
      <c r="AC147" s="109">
        <f t="shared" si="95"/>
        <v>2205</v>
      </c>
      <c r="AD147" s="106">
        <f t="shared" si="99"/>
        <v>17.32793325896105</v>
      </c>
      <c r="AE147" s="125">
        <f t="shared" si="100"/>
        <v>22.187017001545595</v>
      </c>
      <c r="AF147" s="110">
        <f t="shared" si="101"/>
        <v>10.953800298062594</v>
      </c>
      <c r="AG147" s="10">
        <f t="shared" si="96"/>
        <v>10.106082036775106</v>
      </c>
      <c r="AH147" s="125">
        <f t="shared" si="97"/>
        <v>6.056962025316456</v>
      </c>
      <c r="AI147" s="12">
        <f t="shared" si="98"/>
        <v>3.8414634146341462</v>
      </c>
    </row>
    <row r="148" spans="1:37" ht="15" customHeight="1" x14ac:dyDescent="0.2">
      <c r="B148" s="26" t="s">
        <v>138</v>
      </c>
      <c r="C148" s="15"/>
      <c r="D148" s="15"/>
      <c r="E148" s="8">
        <v>3971</v>
      </c>
      <c r="F148" s="8">
        <v>2633</v>
      </c>
      <c r="G148" s="109">
        <v>1338</v>
      </c>
      <c r="H148" s="8">
        <v>1136</v>
      </c>
      <c r="I148" s="109">
        <v>803</v>
      </c>
      <c r="J148" s="8">
        <v>2966</v>
      </c>
      <c r="K148" s="106">
        <f t="shared" si="92"/>
        <v>7.9432709233477352</v>
      </c>
      <c r="L148" s="4">
        <f t="shared" si="92"/>
        <v>7.1062290834502857</v>
      </c>
      <c r="M148" s="125">
        <f t="shared" si="92"/>
        <v>10.340030911901083</v>
      </c>
      <c r="N148" s="4">
        <f t="shared" si="92"/>
        <v>4.6725896676538339</v>
      </c>
      <c r="O148" s="125">
        <f t="shared" si="92"/>
        <v>3.9890710382513661</v>
      </c>
      <c r="P148" s="110">
        <f t="shared" si="92"/>
        <v>7.1930930785274292</v>
      </c>
      <c r="Q148" s="10">
        <v>3.600181323662738</v>
      </c>
      <c r="R148" s="4">
        <v>4.1860095389507155</v>
      </c>
      <c r="S148" s="125">
        <v>2.8227848101265822</v>
      </c>
      <c r="T148" s="4">
        <v>1.7423312883435582</v>
      </c>
      <c r="U148" s="12">
        <v>1.3989547038327526</v>
      </c>
      <c r="V148" s="12">
        <v>4.1951909476661955</v>
      </c>
      <c r="X148" s="26" t="s">
        <v>138</v>
      </c>
      <c r="Y148" s="15"/>
      <c r="Z148" s="15"/>
      <c r="AA148" s="8">
        <f t="shared" si="93"/>
        <v>2966</v>
      </c>
      <c r="AB148" s="109">
        <f t="shared" si="94"/>
        <v>1338</v>
      </c>
      <c r="AC148" s="109">
        <f t="shared" si="95"/>
        <v>803</v>
      </c>
      <c r="AD148" s="106">
        <f t="shared" si="99"/>
        <v>7.1930930785274292</v>
      </c>
      <c r="AE148" s="125">
        <f t="shared" si="100"/>
        <v>10.340030911901083</v>
      </c>
      <c r="AF148" s="110">
        <f t="shared" si="101"/>
        <v>3.9890710382513661</v>
      </c>
      <c r="AG148" s="10">
        <f t="shared" si="96"/>
        <v>4.1951909476661955</v>
      </c>
      <c r="AH148" s="125">
        <f t="shared" si="97"/>
        <v>2.8227848101265822</v>
      </c>
      <c r="AI148" s="12">
        <f t="shared" si="98"/>
        <v>1.3989547038327526</v>
      </c>
    </row>
    <row r="149" spans="1:37" ht="15" customHeight="1" x14ac:dyDescent="0.2">
      <c r="B149" s="26" t="s">
        <v>139</v>
      </c>
      <c r="C149" s="15"/>
      <c r="D149" s="15"/>
      <c r="E149" s="8">
        <v>1238</v>
      </c>
      <c r="F149" s="8">
        <v>784</v>
      </c>
      <c r="G149" s="109">
        <v>454</v>
      </c>
      <c r="H149" s="8">
        <v>357</v>
      </c>
      <c r="I149" s="109">
        <v>275</v>
      </c>
      <c r="J149" s="8">
        <v>866</v>
      </c>
      <c r="K149" s="106">
        <f t="shared" si="92"/>
        <v>2.4763962233957435</v>
      </c>
      <c r="L149" s="4">
        <f t="shared" si="92"/>
        <v>2.1159451581561051</v>
      </c>
      <c r="M149" s="125">
        <f t="shared" si="92"/>
        <v>3.508500772797527</v>
      </c>
      <c r="N149" s="4">
        <f t="shared" si="92"/>
        <v>1.4684106614017769</v>
      </c>
      <c r="O149" s="125">
        <f t="shared" si="92"/>
        <v>1.3661202185792349</v>
      </c>
      <c r="P149" s="110">
        <f t="shared" si="92"/>
        <v>2.1002085657467138</v>
      </c>
      <c r="Q149" s="10">
        <v>1.1223934723481415</v>
      </c>
      <c r="R149" s="4">
        <v>1.246422893481717</v>
      </c>
      <c r="S149" s="125">
        <v>0.95780590717299574</v>
      </c>
      <c r="T149" s="4">
        <v>0.5475460122699386</v>
      </c>
      <c r="U149" s="12">
        <v>0.47909407665505227</v>
      </c>
      <c r="V149" s="12">
        <v>1.224893917963225</v>
      </c>
      <c r="X149" s="26" t="s">
        <v>139</v>
      </c>
      <c r="Y149" s="15"/>
      <c r="Z149" s="15"/>
      <c r="AA149" s="8">
        <f t="shared" si="93"/>
        <v>866</v>
      </c>
      <c r="AB149" s="109">
        <f t="shared" si="94"/>
        <v>454</v>
      </c>
      <c r="AC149" s="109">
        <f t="shared" si="95"/>
        <v>275</v>
      </c>
      <c r="AD149" s="106">
        <f t="shared" si="99"/>
        <v>2.1002085657467138</v>
      </c>
      <c r="AE149" s="125">
        <f t="shared" si="100"/>
        <v>3.508500772797527</v>
      </c>
      <c r="AF149" s="110">
        <f t="shared" si="101"/>
        <v>1.3661202185792349</v>
      </c>
      <c r="AG149" s="10">
        <f t="shared" si="96"/>
        <v>1.224893917963225</v>
      </c>
      <c r="AH149" s="125">
        <f t="shared" si="97"/>
        <v>0.95780590717299574</v>
      </c>
      <c r="AI149" s="12">
        <f t="shared" si="98"/>
        <v>0.47909407665505227</v>
      </c>
    </row>
    <row r="150" spans="1:37" ht="15" customHeight="1" x14ac:dyDescent="0.2">
      <c r="B150" s="27" t="s">
        <v>57</v>
      </c>
      <c r="C150" s="68"/>
      <c r="D150" s="15"/>
      <c r="E150" s="8">
        <v>13099</v>
      </c>
      <c r="F150" s="8">
        <v>10372</v>
      </c>
      <c r="G150" s="50">
        <v>2727</v>
      </c>
      <c r="H150" s="8">
        <v>8548</v>
      </c>
      <c r="I150" s="50">
        <v>7968</v>
      </c>
      <c r="J150" s="8">
        <v>10952</v>
      </c>
      <c r="K150" s="106">
        <f t="shared" si="92"/>
        <v>26.202192350776127</v>
      </c>
      <c r="L150" s="4">
        <f t="shared" si="92"/>
        <v>27.993090791320306</v>
      </c>
      <c r="M150" s="126">
        <f t="shared" si="92"/>
        <v>21.0741885625966</v>
      </c>
      <c r="N150" s="4">
        <f t="shared" si="92"/>
        <v>35.159591971043106</v>
      </c>
      <c r="O150" s="126">
        <f t="shared" si="92"/>
        <v>39.582712369597616</v>
      </c>
      <c r="P150" s="103">
        <f t="shared" si="92"/>
        <v>26.560605325702092</v>
      </c>
      <c r="Q150" s="10">
        <v>11.875793291024479</v>
      </c>
      <c r="R150" s="4">
        <v>16.48966613672496</v>
      </c>
      <c r="S150" s="126">
        <v>5.7531645569620249</v>
      </c>
      <c r="T150" s="4">
        <v>13.110429447852761</v>
      </c>
      <c r="U150" s="4">
        <v>13.881533101045296</v>
      </c>
      <c r="V150" s="4">
        <v>15.49080622347949</v>
      </c>
      <c r="X150" s="27" t="s">
        <v>57</v>
      </c>
      <c r="Y150" s="68"/>
      <c r="Z150" s="15"/>
      <c r="AA150" s="8">
        <f t="shared" si="93"/>
        <v>10952</v>
      </c>
      <c r="AB150" s="50">
        <f t="shared" si="94"/>
        <v>2727</v>
      </c>
      <c r="AC150" s="50">
        <f t="shared" si="95"/>
        <v>7968</v>
      </c>
      <c r="AD150" s="106">
        <f t="shared" si="99"/>
        <v>26.560605325702092</v>
      </c>
      <c r="AE150" s="126">
        <f t="shared" si="100"/>
        <v>21.0741885625966</v>
      </c>
      <c r="AF150" s="103">
        <f t="shared" si="101"/>
        <v>39.582712369597616</v>
      </c>
      <c r="AG150" s="10">
        <f t="shared" si="96"/>
        <v>15.49080622347949</v>
      </c>
      <c r="AH150" s="126">
        <f t="shared" si="97"/>
        <v>5.7531645569620249</v>
      </c>
      <c r="AI150" s="4">
        <f t="shared" si="98"/>
        <v>13.881533101045296</v>
      </c>
    </row>
    <row r="151" spans="1:37" ht="15" customHeight="1" x14ac:dyDescent="0.2">
      <c r="B151" s="122" t="s">
        <v>1</v>
      </c>
      <c r="C151" s="59"/>
      <c r="D151" s="59"/>
      <c r="E151" s="31">
        <f t="shared" ref="E151:V151" si="102">SUM(E144:E150)</f>
        <v>49992</v>
      </c>
      <c r="F151" s="31">
        <f t="shared" si="102"/>
        <v>37052</v>
      </c>
      <c r="G151" s="51">
        <f t="shared" si="102"/>
        <v>12940</v>
      </c>
      <c r="H151" s="31">
        <f t="shared" si="102"/>
        <v>24312</v>
      </c>
      <c r="I151" s="51">
        <f t="shared" si="102"/>
        <v>20130</v>
      </c>
      <c r="J151" s="31">
        <f t="shared" si="102"/>
        <v>41234</v>
      </c>
      <c r="K151" s="107">
        <f t="shared" si="102"/>
        <v>100</v>
      </c>
      <c r="L151" s="54">
        <f t="shared" si="102"/>
        <v>100</v>
      </c>
      <c r="M151" s="132">
        <f t="shared" si="102"/>
        <v>100.00000000000001</v>
      </c>
      <c r="N151" s="54">
        <f t="shared" si="102"/>
        <v>100</v>
      </c>
      <c r="O151" s="132">
        <f t="shared" si="102"/>
        <v>100</v>
      </c>
      <c r="P151" s="105">
        <f t="shared" si="102"/>
        <v>100</v>
      </c>
      <c r="Q151" s="108">
        <f t="shared" si="102"/>
        <v>45.323662737987313</v>
      </c>
      <c r="R151" s="54">
        <f t="shared" si="102"/>
        <v>58.906200317965016</v>
      </c>
      <c r="S151" s="132">
        <f t="shared" si="102"/>
        <v>27.299578059071727</v>
      </c>
      <c r="T151" s="54">
        <f t="shared" si="102"/>
        <v>37.288343558282207</v>
      </c>
      <c r="U151" s="54">
        <f t="shared" si="102"/>
        <v>35.069686411149824</v>
      </c>
      <c r="V151" s="54">
        <f t="shared" si="102"/>
        <v>58.322489391796317</v>
      </c>
      <c r="X151" s="122" t="s">
        <v>1</v>
      </c>
      <c r="Y151" s="59"/>
      <c r="Z151" s="59"/>
      <c r="AA151" s="31">
        <f t="shared" ref="AA151:AI151" si="103">SUM(AA144:AA150)</f>
        <v>41234</v>
      </c>
      <c r="AB151" s="51">
        <f t="shared" si="103"/>
        <v>12940</v>
      </c>
      <c r="AC151" s="51">
        <f t="shared" si="103"/>
        <v>20130</v>
      </c>
      <c r="AD151" s="107">
        <f t="shared" si="103"/>
        <v>100</v>
      </c>
      <c r="AE151" s="132">
        <f t="shared" si="103"/>
        <v>100.00000000000001</v>
      </c>
      <c r="AF151" s="105">
        <f t="shared" si="103"/>
        <v>100</v>
      </c>
      <c r="AG151" s="108">
        <f t="shared" si="103"/>
        <v>58.322489391796317</v>
      </c>
      <c r="AH151" s="132">
        <f t="shared" si="103"/>
        <v>27.299578059071727</v>
      </c>
      <c r="AI151" s="54">
        <f t="shared" si="103"/>
        <v>35.069686411149824</v>
      </c>
    </row>
    <row r="152" spans="1:37" ht="15" customHeight="1" x14ac:dyDescent="0.2">
      <c r="B152" s="45"/>
      <c r="C152" s="45"/>
      <c r="D152" s="45"/>
      <c r="E152" s="45"/>
      <c r="F152" s="36"/>
      <c r="G152" s="70"/>
      <c r="H152" s="70"/>
      <c r="I152" s="70"/>
      <c r="J152" s="41"/>
      <c r="K152" s="16"/>
      <c r="X152" s="45"/>
      <c r="Y152" s="45"/>
      <c r="Z152" s="45"/>
      <c r="AA152" s="45"/>
      <c r="AB152" s="36"/>
      <c r="AC152" s="70"/>
      <c r="AD152" s="70"/>
      <c r="AE152" s="70"/>
      <c r="AF152" s="41"/>
      <c r="AG152" s="16"/>
    </row>
    <row r="153" spans="1:37" s="35" customFormat="1" ht="15" customHeight="1" x14ac:dyDescent="0.2">
      <c r="A153" s="1" t="s">
        <v>623</v>
      </c>
      <c r="B153" s="133"/>
      <c r="C153" s="133"/>
      <c r="D153" s="133"/>
      <c r="E153" s="133"/>
      <c r="F153" s="133"/>
      <c r="G153" s="133"/>
      <c r="H153" s="133"/>
      <c r="I153" s="133"/>
      <c r="J153" s="133"/>
      <c r="Q153" s="311"/>
      <c r="R153" s="311"/>
      <c r="S153" s="311"/>
      <c r="T153" s="311"/>
      <c r="U153" s="311"/>
      <c r="V153" s="311"/>
      <c r="X153" s="133"/>
      <c r="Y153" s="133"/>
      <c r="Z153" s="133"/>
    </row>
    <row r="154" spans="1:37" s="35" customFormat="1" ht="13.75" customHeight="1" x14ac:dyDescent="0.2">
      <c r="B154" s="47"/>
      <c r="C154" s="25"/>
      <c r="D154" s="25"/>
      <c r="E154" s="25"/>
      <c r="F154" s="369"/>
      <c r="G154" s="370"/>
      <c r="H154" s="164" t="s">
        <v>2</v>
      </c>
      <c r="I154" s="164"/>
      <c r="J154" s="370"/>
      <c r="K154" s="370"/>
      <c r="L154" s="371"/>
      <c r="M154" s="370"/>
      <c r="N154" s="164" t="s">
        <v>3</v>
      </c>
      <c r="O154" s="164"/>
      <c r="P154" s="370"/>
      <c r="Q154" s="372"/>
      <c r="X154" s="312"/>
      <c r="Y154" s="313"/>
      <c r="Z154" s="313"/>
      <c r="AA154" s="313"/>
      <c r="AB154" s="315"/>
      <c r="AC154" s="316" t="s">
        <v>2</v>
      </c>
      <c r="AD154" s="314"/>
      <c r="AE154" s="317"/>
      <c r="AF154" s="316" t="s">
        <v>3</v>
      </c>
      <c r="AG154" s="318"/>
    </row>
    <row r="155" spans="1:37" s="35" customFormat="1" ht="19" x14ac:dyDescent="0.2">
      <c r="B155" s="58"/>
      <c r="C155" s="1"/>
      <c r="D155" s="1"/>
      <c r="E155" s="1"/>
      <c r="F155" s="73" t="s">
        <v>356</v>
      </c>
      <c r="G155" s="73" t="s">
        <v>170</v>
      </c>
      <c r="H155" s="73" t="s">
        <v>171</v>
      </c>
      <c r="I155" s="73" t="s">
        <v>357</v>
      </c>
      <c r="J155" s="78" t="s">
        <v>173</v>
      </c>
      <c r="K155" s="73" t="s">
        <v>500</v>
      </c>
      <c r="L155" s="81" t="s">
        <v>356</v>
      </c>
      <c r="M155" s="73" t="s">
        <v>170</v>
      </c>
      <c r="N155" s="73" t="s">
        <v>171</v>
      </c>
      <c r="O155" s="73" t="s">
        <v>357</v>
      </c>
      <c r="P155" s="73" t="s">
        <v>173</v>
      </c>
      <c r="Q155" s="73" t="s">
        <v>500</v>
      </c>
      <c r="X155" s="319"/>
      <c r="AB155" s="320" t="s">
        <v>450</v>
      </c>
      <c r="AC155" s="320" t="s">
        <v>171</v>
      </c>
      <c r="AD155" s="321" t="s">
        <v>173</v>
      </c>
      <c r="AE155" s="322" t="s">
        <v>450</v>
      </c>
      <c r="AF155" s="320" t="s">
        <v>624</v>
      </c>
      <c r="AG155" s="320" t="s">
        <v>625</v>
      </c>
    </row>
    <row r="156" spans="1:37" s="35" customFormat="1" ht="12" customHeight="1" x14ac:dyDescent="0.2">
      <c r="B156" s="27"/>
      <c r="C156" s="68"/>
      <c r="D156" s="68"/>
      <c r="E156" s="28"/>
      <c r="F156" s="29"/>
      <c r="G156" s="29"/>
      <c r="H156" s="29"/>
      <c r="I156" s="29"/>
      <c r="J156" s="49"/>
      <c r="K156" s="29"/>
      <c r="L156" s="83">
        <f t="shared" ref="L156" si="104">F$16</f>
        <v>1352</v>
      </c>
      <c r="M156" s="2">
        <f t="shared" ref="M156" si="105">G$16</f>
        <v>735</v>
      </c>
      <c r="N156" s="2">
        <f t="shared" ref="N156" si="106">H$16</f>
        <v>617</v>
      </c>
      <c r="O156" s="2">
        <f t="shared" ref="O156" si="107">I$16</f>
        <v>856</v>
      </c>
      <c r="P156" s="2">
        <f t="shared" ref="P156" si="108">J$16</f>
        <v>747</v>
      </c>
      <c r="Q156" s="2">
        <f t="shared" ref="Q156" si="109">K$16</f>
        <v>844</v>
      </c>
      <c r="R156" s="330"/>
      <c r="S156" s="330"/>
      <c r="T156" s="330"/>
      <c r="U156" s="330"/>
      <c r="V156" s="330"/>
      <c r="X156" s="323"/>
      <c r="Y156" s="324"/>
      <c r="Z156" s="324"/>
      <c r="AA156" s="325"/>
      <c r="AB156" s="326"/>
      <c r="AC156" s="326"/>
      <c r="AD156" s="327"/>
      <c r="AE156" s="328">
        <f>Q156</f>
        <v>844</v>
      </c>
      <c r="AF156" s="329">
        <f>N156</f>
        <v>617</v>
      </c>
      <c r="AG156" s="329">
        <f>P156</f>
        <v>747</v>
      </c>
      <c r="AH156" s="330"/>
      <c r="AI156" s="330"/>
      <c r="AJ156" s="330"/>
      <c r="AK156" s="330"/>
    </row>
    <row r="157" spans="1:37" s="35" customFormat="1" ht="15" customHeight="1" x14ac:dyDescent="0.2">
      <c r="B157" s="26" t="s">
        <v>154</v>
      </c>
      <c r="C157" s="15"/>
      <c r="D157" s="15"/>
      <c r="E157" s="1"/>
      <c r="F157" s="8">
        <v>228</v>
      </c>
      <c r="G157" s="8">
        <v>146</v>
      </c>
      <c r="H157" s="8">
        <v>82</v>
      </c>
      <c r="I157" s="8">
        <v>197</v>
      </c>
      <c r="J157" s="50">
        <v>190</v>
      </c>
      <c r="K157" s="8">
        <v>153</v>
      </c>
      <c r="L157" s="84">
        <f>F157/L$156*100</f>
        <v>16.863905325443788</v>
      </c>
      <c r="M157" s="4">
        <f t="shared" ref="M157:Q163" si="110">G157/M$156*100</f>
        <v>19.863945578231291</v>
      </c>
      <c r="N157" s="4">
        <f t="shared" si="110"/>
        <v>13.290113452188008</v>
      </c>
      <c r="O157" s="4">
        <f t="shared" si="110"/>
        <v>23.014018691588785</v>
      </c>
      <c r="P157" s="4">
        <f t="shared" si="110"/>
        <v>25.435073627844712</v>
      </c>
      <c r="Q157" s="4">
        <f t="shared" si="110"/>
        <v>18.127962085308059</v>
      </c>
      <c r="R157" s="336"/>
      <c r="S157" s="336"/>
      <c r="T157" s="336"/>
      <c r="U157" s="336"/>
      <c r="V157" s="336"/>
      <c r="X157" s="331" t="s">
        <v>154</v>
      </c>
      <c r="Y157" s="133"/>
      <c r="Z157" s="133"/>
      <c r="AB157" s="332">
        <f>K157</f>
        <v>153</v>
      </c>
      <c r="AC157" s="332">
        <f>H157</f>
        <v>82</v>
      </c>
      <c r="AD157" s="333">
        <f>J157</f>
        <v>190</v>
      </c>
      <c r="AE157" s="334">
        <f>Q157</f>
        <v>18.127962085308059</v>
      </c>
      <c r="AF157" s="335">
        <f>N157</f>
        <v>13.290113452188008</v>
      </c>
      <c r="AG157" s="335">
        <f>P157</f>
        <v>25.435073627844712</v>
      </c>
      <c r="AH157" s="336"/>
      <c r="AI157" s="336"/>
      <c r="AJ157" s="336"/>
      <c r="AK157" s="336"/>
    </row>
    <row r="158" spans="1:37" s="35" customFormat="1" ht="15" customHeight="1" x14ac:dyDescent="0.2">
      <c r="B158" s="26" t="s">
        <v>626</v>
      </c>
      <c r="C158" s="15"/>
      <c r="D158" s="15"/>
      <c r="E158" s="1"/>
      <c r="F158" s="8">
        <v>40</v>
      </c>
      <c r="G158" s="8">
        <v>20</v>
      </c>
      <c r="H158" s="8">
        <v>20</v>
      </c>
      <c r="I158" s="8">
        <v>60</v>
      </c>
      <c r="J158" s="50">
        <v>60</v>
      </c>
      <c r="K158" s="8">
        <v>20</v>
      </c>
      <c r="L158" s="85">
        <f t="shared" ref="L158:L163" si="111">F158/L$156*100</f>
        <v>2.9585798816568047</v>
      </c>
      <c r="M158" s="4">
        <f t="shared" si="110"/>
        <v>2.7210884353741496</v>
      </c>
      <c r="N158" s="4">
        <f t="shared" si="110"/>
        <v>3.2414910858995136</v>
      </c>
      <c r="O158" s="4">
        <f t="shared" si="110"/>
        <v>7.009345794392523</v>
      </c>
      <c r="P158" s="4">
        <f t="shared" si="110"/>
        <v>8.0321285140562253</v>
      </c>
      <c r="Q158" s="4">
        <f t="shared" si="110"/>
        <v>2.3696682464454977</v>
      </c>
      <c r="R158" s="336"/>
      <c r="S158" s="336"/>
      <c r="T158" s="336"/>
      <c r="U158" s="336"/>
      <c r="V158" s="336"/>
      <c r="X158" s="331" t="s">
        <v>626</v>
      </c>
      <c r="Y158" s="133"/>
      <c r="Z158" s="133"/>
      <c r="AB158" s="332">
        <f t="shared" ref="AB158:AB163" si="112">K158</f>
        <v>20</v>
      </c>
      <c r="AC158" s="332">
        <f t="shared" ref="AC158:AC163" si="113">H158</f>
        <v>20</v>
      </c>
      <c r="AD158" s="333">
        <f t="shared" ref="AD158:AD163" si="114">J158</f>
        <v>60</v>
      </c>
      <c r="AE158" s="337">
        <f t="shared" ref="AE158:AE163" si="115">Q158</f>
        <v>2.3696682464454977</v>
      </c>
      <c r="AF158" s="335">
        <f t="shared" ref="AF158:AF163" si="116">N158</f>
        <v>3.2414910858995136</v>
      </c>
      <c r="AG158" s="335">
        <f t="shared" ref="AG158:AG163" si="117">P158</f>
        <v>8.0321285140562253</v>
      </c>
      <c r="AH158" s="336"/>
      <c r="AI158" s="336"/>
      <c r="AJ158" s="336"/>
      <c r="AK158" s="336"/>
    </row>
    <row r="159" spans="1:37" s="35" customFormat="1" ht="15" customHeight="1" x14ac:dyDescent="0.2">
      <c r="B159" s="26" t="s">
        <v>627</v>
      </c>
      <c r="C159" s="15"/>
      <c r="D159" s="15"/>
      <c r="E159" s="1"/>
      <c r="F159" s="8">
        <v>84</v>
      </c>
      <c r="G159" s="8">
        <v>41</v>
      </c>
      <c r="H159" s="8">
        <v>43</v>
      </c>
      <c r="I159" s="8">
        <v>110</v>
      </c>
      <c r="J159" s="50">
        <v>98</v>
      </c>
      <c r="K159" s="8">
        <v>53</v>
      </c>
      <c r="L159" s="85">
        <f t="shared" si="111"/>
        <v>6.2130177514792901</v>
      </c>
      <c r="M159" s="4">
        <f t="shared" si="110"/>
        <v>5.5782312925170068</v>
      </c>
      <c r="N159" s="4">
        <f t="shared" si="110"/>
        <v>6.9692058346839545</v>
      </c>
      <c r="O159" s="4">
        <f t="shared" si="110"/>
        <v>12.850467289719624</v>
      </c>
      <c r="P159" s="4">
        <f t="shared" si="110"/>
        <v>13.119143239625167</v>
      </c>
      <c r="Q159" s="4">
        <f t="shared" si="110"/>
        <v>6.2796208530805684</v>
      </c>
      <c r="R159" s="336"/>
      <c r="S159" s="336"/>
      <c r="T159" s="336"/>
      <c r="U159" s="336"/>
      <c r="V159" s="336"/>
      <c r="X159" s="331" t="s">
        <v>627</v>
      </c>
      <c r="Y159" s="133"/>
      <c r="Z159" s="133"/>
      <c r="AB159" s="332">
        <f t="shared" si="112"/>
        <v>53</v>
      </c>
      <c r="AC159" s="332">
        <f t="shared" si="113"/>
        <v>43</v>
      </c>
      <c r="AD159" s="333">
        <f t="shared" si="114"/>
        <v>98</v>
      </c>
      <c r="AE159" s="337">
        <f t="shared" si="115"/>
        <v>6.2796208530805684</v>
      </c>
      <c r="AF159" s="335">
        <f t="shared" si="116"/>
        <v>6.9692058346839545</v>
      </c>
      <c r="AG159" s="335">
        <f t="shared" si="117"/>
        <v>13.119143239625167</v>
      </c>
      <c r="AH159" s="336"/>
      <c r="AI159" s="336"/>
      <c r="AJ159" s="336"/>
      <c r="AK159" s="336"/>
    </row>
    <row r="160" spans="1:37" s="35" customFormat="1" ht="15" customHeight="1" x14ac:dyDescent="0.2">
      <c r="B160" s="26" t="s">
        <v>628</v>
      </c>
      <c r="C160" s="15"/>
      <c r="D160" s="15"/>
      <c r="E160" s="1"/>
      <c r="F160" s="8">
        <v>246</v>
      </c>
      <c r="G160" s="8">
        <v>142</v>
      </c>
      <c r="H160" s="8">
        <v>104</v>
      </c>
      <c r="I160" s="8">
        <v>146</v>
      </c>
      <c r="J160" s="50">
        <v>117</v>
      </c>
      <c r="K160" s="8">
        <v>171</v>
      </c>
      <c r="L160" s="85">
        <f t="shared" si="111"/>
        <v>18.19526627218935</v>
      </c>
      <c r="M160" s="4">
        <f t="shared" si="110"/>
        <v>19.319727891156464</v>
      </c>
      <c r="N160" s="4">
        <f t="shared" si="110"/>
        <v>16.855753646677471</v>
      </c>
      <c r="O160" s="4">
        <f t="shared" si="110"/>
        <v>17.056074766355138</v>
      </c>
      <c r="P160" s="4">
        <f t="shared" si="110"/>
        <v>15.66265060240964</v>
      </c>
      <c r="Q160" s="4">
        <f t="shared" si="110"/>
        <v>20.260663507109005</v>
      </c>
      <c r="R160" s="336"/>
      <c r="S160" s="336"/>
      <c r="T160" s="336"/>
      <c r="U160" s="336"/>
      <c r="V160" s="336"/>
      <c r="X160" s="331" t="s">
        <v>628</v>
      </c>
      <c r="Y160" s="133"/>
      <c r="Z160" s="133"/>
      <c r="AB160" s="332">
        <f t="shared" si="112"/>
        <v>171</v>
      </c>
      <c r="AC160" s="332">
        <f t="shared" si="113"/>
        <v>104</v>
      </c>
      <c r="AD160" s="333">
        <f t="shared" si="114"/>
        <v>117</v>
      </c>
      <c r="AE160" s="337">
        <f t="shared" si="115"/>
        <v>20.260663507109005</v>
      </c>
      <c r="AF160" s="335">
        <f t="shared" si="116"/>
        <v>16.855753646677471</v>
      </c>
      <c r="AG160" s="335">
        <f t="shared" si="117"/>
        <v>15.66265060240964</v>
      </c>
      <c r="AH160" s="336"/>
      <c r="AI160" s="336"/>
      <c r="AJ160" s="336"/>
      <c r="AK160" s="336"/>
    </row>
    <row r="161" spans="1:39" s="35" customFormat="1" ht="15" customHeight="1" x14ac:dyDescent="0.2">
      <c r="B161" s="26" t="s">
        <v>629</v>
      </c>
      <c r="C161" s="15"/>
      <c r="D161" s="15"/>
      <c r="E161" s="1"/>
      <c r="F161" s="8">
        <v>417</v>
      </c>
      <c r="G161" s="8">
        <v>249</v>
      </c>
      <c r="H161" s="8">
        <v>168</v>
      </c>
      <c r="I161" s="8">
        <v>110</v>
      </c>
      <c r="J161" s="50">
        <v>84</v>
      </c>
      <c r="K161" s="8">
        <v>275</v>
      </c>
      <c r="L161" s="85">
        <f t="shared" si="111"/>
        <v>30.84319526627219</v>
      </c>
      <c r="M161" s="4">
        <f t="shared" si="110"/>
        <v>33.877551020408163</v>
      </c>
      <c r="N161" s="4">
        <f t="shared" si="110"/>
        <v>27.228525121555911</v>
      </c>
      <c r="O161" s="4">
        <f t="shared" si="110"/>
        <v>12.850467289719624</v>
      </c>
      <c r="P161" s="4">
        <f t="shared" si="110"/>
        <v>11.244979919678714</v>
      </c>
      <c r="Q161" s="4">
        <f t="shared" si="110"/>
        <v>32.582938388625593</v>
      </c>
      <c r="R161" s="336"/>
      <c r="S161" s="336"/>
      <c r="T161" s="336"/>
      <c r="U161" s="336"/>
      <c r="V161" s="336"/>
      <c r="X161" s="331" t="s">
        <v>629</v>
      </c>
      <c r="Y161" s="133"/>
      <c r="Z161" s="133"/>
      <c r="AB161" s="332">
        <f t="shared" si="112"/>
        <v>275</v>
      </c>
      <c r="AC161" s="332">
        <f t="shared" si="113"/>
        <v>168</v>
      </c>
      <c r="AD161" s="333">
        <f t="shared" si="114"/>
        <v>84</v>
      </c>
      <c r="AE161" s="337">
        <f t="shared" si="115"/>
        <v>32.582938388625593</v>
      </c>
      <c r="AF161" s="335">
        <f t="shared" si="116"/>
        <v>27.228525121555911</v>
      </c>
      <c r="AG161" s="335">
        <f t="shared" si="117"/>
        <v>11.244979919678714</v>
      </c>
      <c r="AH161" s="336"/>
      <c r="AI161" s="336"/>
      <c r="AJ161" s="336"/>
      <c r="AK161" s="336"/>
    </row>
    <row r="162" spans="1:39" s="35" customFormat="1" ht="15" customHeight="1" x14ac:dyDescent="0.2">
      <c r="B162" s="26" t="s">
        <v>140</v>
      </c>
      <c r="C162" s="15"/>
      <c r="D162" s="15"/>
      <c r="E162" s="1"/>
      <c r="F162" s="8">
        <v>87</v>
      </c>
      <c r="G162" s="8">
        <v>30</v>
      </c>
      <c r="H162" s="8">
        <v>57</v>
      </c>
      <c r="I162" s="8">
        <v>29</v>
      </c>
      <c r="J162" s="50">
        <v>25</v>
      </c>
      <c r="K162" s="8">
        <v>34</v>
      </c>
      <c r="L162" s="85">
        <f t="shared" si="111"/>
        <v>6.4349112426035502</v>
      </c>
      <c r="M162" s="4">
        <f t="shared" si="110"/>
        <v>4.0816326530612246</v>
      </c>
      <c r="N162" s="4">
        <f t="shared" si="110"/>
        <v>9.238249594813615</v>
      </c>
      <c r="O162" s="4">
        <f t="shared" si="110"/>
        <v>3.3878504672897192</v>
      </c>
      <c r="P162" s="4">
        <f t="shared" si="110"/>
        <v>3.3467202141900936</v>
      </c>
      <c r="Q162" s="4">
        <f t="shared" si="110"/>
        <v>4.028436018957346</v>
      </c>
      <c r="R162" s="336"/>
      <c r="S162" s="336"/>
      <c r="T162" s="336"/>
      <c r="U162" s="336"/>
      <c r="V162" s="336"/>
      <c r="X162" s="331" t="s">
        <v>140</v>
      </c>
      <c r="Y162" s="133"/>
      <c r="Z162" s="133"/>
      <c r="AB162" s="332">
        <f t="shared" si="112"/>
        <v>34</v>
      </c>
      <c r="AC162" s="332">
        <f t="shared" si="113"/>
        <v>57</v>
      </c>
      <c r="AD162" s="333">
        <f t="shared" si="114"/>
        <v>25</v>
      </c>
      <c r="AE162" s="337">
        <f t="shared" si="115"/>
        <v>4.028436018957346</v>
      </c>
      <c r="AF162" s="335">
        <f t="shared" si="116"/>
        <v>9.238249594813615</v>
      </c>
      <c r="AG162" s="335">
        <f t="shared" si="117"/>
        <v>3.3467202141900936</v>
      </c>
      <c r="AH162" s="336"/>
      <c r="AI162" s="336"/>
      <c r="AJ162" s="336"/>
      <c r="AK162" s="336"/>
    </row>
    <row r="163" spans="1:39" s="35" customFormat="1" ht="15" customHeight="1" x14ac:dyDescent="0.2">
      <c r="B163" s="27" t="s">
        <v>630</v>
      </c>
      <c r="C163" s="68"/>
      <c r="D163" s="68"/>
      <c r="E163" s="28"/>
      <c r="F163" s="9">
        <v>250</v>
      </c>
      <c r="G163" s="9">
        <v>107</v>
      </c>
      <c r="H163" s="9">
        <v>143</v>
      </c>
      <c r="I163" s="9">
        <v>204</v>
      </c>
      <c r="J163" s="55">
        <v>173</v>
      </c>
      <c r="K163" s="9">
        <v>138</v>
      </c>
      <c r="L163" s="87">
        <f t="shared" si="111"/>
        <v>18.491124260355029</v>
      </c>
      <c r="M163" s="5">
        <f t="shared" si="110"/>
        <v>14.557823129251702</v>
      </c>
      <c r="N163" s="5">
        <f t="shared" si="110"/>
        <v>23.176661264181522</v>
      </c>
      <c r="O163" s="5">
        <f t="shared" si="110"/>
        <v>23.831775700934578</v>
      </c>
      <c r="P163" s="5">
        <f t="shared" si="110"/>
        <v>23.159303882195449</v>
      </c>
      <c r="Q163" s="5">
        <f t="shared" si="110"/>
        <v>16.350710900473935</v>
      </c>
      <c r="R163" s="338"/>
      <c r="S163" s="338"/>
      <c r="T163" s="338"/>
      <c r="U163" s="338"/>
      <c r="V163" s="338"/>
      <c r="X163" s="323" t="s">
        <v>630</v>
      </c>
      <c r="Y163" s="324"/>
      <c r="Z163" s="324"/>
      <c r="AA163" s="325"/>
      <c r="AB163" s="332">
        <f t="shared" si="112"/>
        <v>138</v>
      </c>
      <c r="AC163" s="332">
        <f t="shared" si="113"/>
        <v>143</v>
      </c>
      <c r="AD163" s="333">
        <f t="shared" si="114"/>
        <v>173</v>
      </c>
      <c r="AE163" s="337">
        <f t="shared" si="115"/>
        <v>16.350710900473935</v>
      </c>
      <c r="AF163" s="335">
        <f t="shared" si="116"/>
        <v>23.176661264181522</v>
      </c>
      <c r="AG163" s="335">
        <f t="shared" si="117"/>
        <v>23.159303882195449</v>
      </c>
      <c r="AH163" s="338"/>
      <c r="AI163" s="336"/>
      <c r="AJ163" s="338"/>
      <c r="AK163" s="338"/>
    </row>
    <row r="164" spans="1:39" s="35" customFormat="1" ht="15" customHeight="1" x14ac:dyDescent="0.2">
      <c r="B164" s="30" t="s">
        <v>631</v>
      </c>
      <c r="C164" s="59"/>
      <c r="D164" s="59"/>
      <c r="E164" s="21"/>
      <c r="F164" s="31">
        <f>SUM(F157:F163)</f>
        <v>1352</v>
      </c>
      <c r="G164" s="31">
        <f t="shared" ref="G164:K164" si="118">SUM(G157:G163)</f>
        <v>735</v>
      </c>
      <c r="H164" s="31">
        <f t="shared" si="118"/>
        <v>617</v>
      </c>
      <c r="I164" s="31">
        <f t="shared" si="118"/>
        <v>856</v>
      </c>
      <c r="J164" s="51">
        <f t="shared" si="118"/>
        <v>747</v>
      </c>
      <c r="K164" s="31">
        <f t="shared" si="118"/>
        <v>844</v>
      </c>
      <c r="L164" s="86">
        <f>SUM(L157:L163)</f>
        <v>100</v>
      </c>
      <c r="M164" s="6">
        <f t="shared" ref="M164:Q164" si="119">SUM(M157:M163)</f>
        <v>100</v>
      </c>
      <c r="N164" s="6">
        <f t="shared" si="119"/>
        <v>99.999999999999986</v>
      </c>
      <c r="O164" s="6">
        <f t="shared" si="119"/>
        <v>100</v>
      </c>
      <c r="P164" s="6">
        <f t="shared" si="119"/>
        <v>100.00000000000001</v>
      </c>
      <c r="Q164" s="6">
        <f t="shared" si="119"/>
        <v>100</v>
      </c>
      <c r="R164" s="338"/>
      <c r="S164" s="338"/>
      <c r="T164" s="338"/>
      <c r="U164" s="338"/>
      <c r="V164" s="338"/>
      <c r="X164" s="339" t="s">
        <v>1</v>
      </c>
      <c r="Y164" s="340"/>
      <c r="Z164" s="340"/>
      <c r="AA164" s="341"/>
      <c r="AB164" s="342">
        <f>SUM(AB157:AB163)</f>
        <v>844</v>
      </c>
      <c r="AC164" s="342">
        <f t="shared" ref="AC164:AD164" si="120">SUM(AC157:AC163)</f>
        <v>617</v>
      </c>
      <c r="AD164" s="343">
        <f t="shared" si="120"/>
        <v>747</v>
      </c>
      <c r="AE164" s="344">
        <f t="shared" ref="AE164" si="121">SUM(AE157:AE163)</f>
        <v>100</v>
      </c>
      <c r="AF164" s="345">
        <f t="shared" ref="AF164" si="122">SUM(AF157:AF163)</f>
        <v>99.999999999999986</v>
      </c>
      <c r="AG164" s="345">
        <f t="shared" ref="AG164" si="123">SUM(AG157:AG163)</f>
        <v>100.00000000000001</v>
      </c>
      <c r="AH164" s="338"/>
      <c r="AI164" s="338"/>
      <c r="AJ164" s="338"/>
      <c r="AK164" s="338"/>
    </row>
    <row r="165" spans="1:39" s="35" customFormat="1" ht="15" customHeight="1" x14ac:dyDescent="0.2">
      <c r="B165" s="30" t="s">
        <v>603</v>
      </c>
      <c r="C165" s="59"/>
      <c r="D165" s="59"/>
      <c r="E165" s="22"/>
      <c r="F165" s="33">
        <v>58.050255931340054</v>
      </c>
      <c r="G165" s="54">
        <v>56.494076188999301</v>
      </c>
      <c r="H165" s="54">
        <v>60.112029935960216</v>
      </c>
      <c r="I165" s="54">
        <v>40.155955141440877</v>
      </c>
      <c r="J165" s="54">
        <v>36.906637118599768</v>
      </c>
      <c r="K165" s="33">
        <v>57.330811462938776</v>
      </c>
      <c r="L165" s="10"/>
      <c r="M165" s="10"/>
      <c r="N165" s="10"/>
      <c r="O165" s="10"/>
      <c r="P165" s="10"/>
      <c r="Q165" s="10"/>
      <c r="R165" s="336"/>
      <c r="S165" s="336"/>
      <c r="T165" s="336"/>
      <c r="U165" s="336"/>
      <c r="V165" s="336"/>
      <c r="X165" s="339" t="s">
        <v>80</v>
      </c>
      <c r="Y165" s="340"/>
      <c r="Z165" s="340"/>
      <c r="AA165" s="346"/>
      <c r="AB165" s="347">
        <f>K165</f>
        <v>57.330811462938776</v>
      </c>
      <c r="AC165" s="348">
        <f>H165</f>
        <v>60.112029935960216</v>
      </c>
      <c r="AD165" s="348">
        <f>J165</f>
        <v>36.906637118599768</v>
      </c>
      <c r="AE165" s="336"/>
      <c r="AF165" s="336"/>
      <c r="AG165" s="336"/>
      <c r="AH165" s="336"/>
      <c r="AI165" s="336"/>
      <c r="AJ165" s="336"/>
      <c r="AK165" s="336"/>
      <c r="AL165" s="336"/>
      <c r="AM165" s="336"/>
    </row>
    <row r="166" spans="1:39" s="35" customFormat="1" ht="15" customHeight="1" x14ac:dyDescent="0.2">
      <c r="B166" s="30" t="s">
        <v>604</v>
      </c>
      <c r="C166" s="59"/>
      <c r="D166" s="59"/>
      <c r="E166" s="22"/>
      <c r="F166" s="33">
        <v>73.193800956907026</v>
      </c>
      <c r="G166" s="54">
        <v>73.606389723426474</v>
      </c>
      <c r="H166" s="54">
        <v>72.686485177666185</v>
      </c>
      <c r="I166" s="54">
        <v>57.542159894987805</v>
      </c>
      <c r="J166" s="54">
        <v>55.167733609573617</v>
      </c>
      <c r="K166" s="33">
        <v>73.192681542196709</v>
      </c>
      <c r="L166" s="1"/>
      <c r="M166" s="1"/>
      <c r="N166" s="1"/>
      <c r="O166" s="1"/>
      <c r="P166" s="1"/>
      <c r="Q166" s="1"/>
      <c r="X166" s="339" t="s">
        <v>80</v>
      </c>
      <c r="Y166" s="340"/>
      <c r="Z166" s="340"/>
      <c r="AA166" s="346"/>
      <c r="AB166" s="347">
        <f>K166</f>
        <v>73.192681542196709</v>
      </c>
      <c r="AC166" s="348">
        <f>H166</f>
        <v>72.686485177666185</v>
      </c>
      <c r="AD166" s="348">
        <f>J166</f>
        <v>55.167733609573617</v>
      </c>
      <c r="AE166" s="349"/>
      <c r="AF166" s="338"/>
    </row>
    <row r="167" spans="1:39" ht="15" customHeight="1" x14ac:dyDescent="0.2">
      <c r="B167" s="45"/>
      <c r="C167" s="45"/>
      <c r="D167" s="45"/>
      <c r="E167" s="36"/>
      <c r="F167" s="70"/>
      <c r="G167" s="70"/>
      <c r="H167" s="70"/>
      <c r="I167" s="41"/>
      <c r="J167" s="16"/>
      <c r="X167" s="45"/>
      <c r="Y167" s="45"/>
      <c r="Z167" s="45"/>
      <c r="AA167" s="36"/>
      <c r="AB167" s="70"/>
      <c r="AC167" s="70"/>
      <c r="AD167" s="70"/>
      <c r="AE167" s="41"/>
      <c r="AF167" s="16"/>
    </row>
    <row r="168" spans="1:39" ht="15" customHeight="1" x14ac:dyDescent="0.2">
      <c r="A168" s="1" t="s">
        <v>581</v>
      </c>
    </row>
    <row r="169" spans="1:39" ht="31.5" x14ac:dyDescent="0.2">
      <c r="B169" s="20"/>
      <c r="C169" s="21" t="s">
        <v>499</v>
      </c>
      <c r="D169" s="21"/>
      <c r="E169" s="21"/>
      <c r="F169" s="21"/>
      <c r="G169" s="21"/>
      <c r="H169" s="22"/>
      <c r="I169" s="97" t="s">
        <v>105</v>
      </c>
      <c r="J169" s="97" t="s">
        <v>95</v>
      </c>
      <c r="K169" s="97" t="s">
        <v>94</v>
      </c>
      <c r="L169" s="97" t="s">
        <v>93</v>
      </c>
      <c r="M169" s="97" t="s">
        <v>92</v>
      </c>
      <c r="N169" s="97" t="s">
        <v>152</v>
      </c>
      <c r="O169" s="98" t="s">
        <v>497</v>
      </c>
      <c r="P169" s="97" t="s">
        <v>4</v>
      </c>
      <c r="Q169" s="98" t="s">
        <v>637</v>
      </c>
      <c r="R169" s="98" t="s">
        <v>638</v>
      </c>
      <c r="S169" s="98" t="s">
        <v>498</v>
      </c>
    </row>
    <row r="170" spans="1:39" ht="15" customHeight="1" x14ac:dyDescent="0.2">
      <c r="B170" s="233" t="s">
        <v>2</v>
      </c>
      <c r="C170" s="26" t="s">
        <v>438</v>
      </c>
      <c r="H170" s="38"/>
      <c r="I170" s="7">
        <v>107</v>
      </c>
      <c r="J170" s="7">
        <v>20</v>
      </c>
      <c r="K170" s="7">
        <v>36</v>
      </c>
      <c r="L170" s="7">
        <v>52</v>
      </c>
      <c r="M170" s="7">
        <v>104</v>
      </c>
      <c r="N170" s="7">
        <v>887</v>
      </c>
      <c r="O170" s="7">
        <v>146</v>
      </c>
      <c r="P170" s="7">
        <f t="shared" ref="P170:P184" si="124">SUM(I170:O170)</f>
        <v>1352</v>
      </c>
      <c r="Q170" s="120">
        <v>1.2305140961857379</v>
      </c>
      <c r="R170" s="3">
        <v>4.6520376175548588</v>
      </c>
      <c r="S170" s="7">
        <v>42</v>
      </c>
      <c r="U170" s="158"/>
      <c r="V170" s="158"/>
      <c r="W170" s="158"/>
      <c r="X170" s="158"/>
    </row>
    <row r="171" spans="1:39" ht="15" customHeight="1" x14ac:dyDescent="0.2">
      <c r="B171" s="234"/>
      <c r="C171" s="26" t="s">
        <v>439</v>
      </c>
      <c r="H171" s="56"/>
      <c r="I171" s="8">
        <v>75</v>
      </c>
      <c r="J171" s="8">
        <v>29</v>
      </c>
      <c r="K171" s="8">
        <v>36</v>
      </c>
      <c r="L171" s="8">
        <v>73</v>
      </c>
      <c r="M171" s="8">
        <v>144</v>
      </c>
      <c r="N171" s="8">
        <v>824</v>
      </c>
      <c r="O171" s="8">
        <v>171</v>
      </c>
      <c r="P171" s="8">
        <f t="shared" si="124"/>
        <v>1352</v>
      </c>
      <c r="Q171" s="121">
        <v>0.96020321761219307</v>
      </c>
      <c r="R171" s="4">
        <v>3.1764705882352939</v>
      </c>
      <c r="S171" s="8">
        <v>25</v>
      </c>
      <c r="U171" s="158"/>
      <c r="V171" s="158"/>
      <c r="W171" s="158"/>
      <c r="X171" s="158"/>
    </row>
    <row r="172" spans="1:39" ht="15" customHeight="1" x14ac:dyDescent="0.2">
      <c r="B172" s="234"/>
      <c r="C172" s="26" t="s">
        <v>440</v>
      </c>
      <c r="H172" s="56"/>
      <c r="I172" s="8">
        <v>30</v>
      </c>
      <c r="J172" s="8">
        <v>6</v>
      </c>
      <c r="K172" s="8">
        <v>11</v>
      </c>
      <c r="L172" s="8">
        <v>29</v>
      </c>
      <c r="M172" s="8">
        <v>54</v>
      </c>
      <c r="N172" s="8">
        <v>1076</v>
      </c>
      <c r="O172" s="8">
        <v>146</v>
      </c>
      <c r="P172" s="8">
        <f t="shared" si="124"/>
        <v>1352</v>
      </c>
      <c r="Q172" s="121">
        <v>0.351575456053068</v>
      </c>
      <c r="R172" s="4">
        <v>3.2615384615384615</v>
      </c>
      <c r="S172" s="8">
        <v>21</v>
      </c>
      <c r="U172" s="158"/>
      <c r="V172" s="158"/>
      <c r="W172" s="158"/>
      <c r="X172" s="158"/>
    </row>
    <row r="173" spans="1:39" ht="15" customHeight="1" x14ac:dyDescent="0.2">
      <c r="B173" s="234"/>
      <c r="C173" s="26" t="s">
        <v>512</v>
      </c>
      <c r="H173" s="56"/>
      <c r="I173" s="8">
        <v>100</v>
      </c>
      <c r="J173" s="8">
        <v>58</v>
      </c>
      <c r="K173" s="8">
        <v>116</v>
      </c>
      <c r="L173" s="8">
        <v>184</v>
      </c>
      <c r="M173" s="8">
        <v>259</v>
      </c>
      <c r="N173" s="8">
        <v>464</v>
      </c>
      <c r="O173" s="8">
        <v>171</v>
      </c>
      <c r="P173" s="8">
        <f t="shared" si="124"/>
        <v>1352</v>
      </c>
      <c r="Q173" s="121">
        <v>1.6613039796782387</v>
      </c>
      <c r="R173" s="4">
        <v>2.7364016736401675</v>
      </c>
      <c r="S173" s="8">
        <v>30</v>
      </c>
      <c r="U173" s="158"/>
      <c r="V173" s="158"/>
      <c r="W173" s="158"/>
      <c r="X173" s="158"/>
    </row>
    <row r="174" spans="1:39" ht="15" customHeight="1" x14ac:dyDescent="0.2">
      <c r="B174" s="234"/>
      <c r="C174" s="26" t="s">
        <v>441</v>
      </c>
      <c r="H174" s="56"/>
      <c r="I174" s="8">
        <v>41</v>
      </c>
      <c r="J174" s="8">
        <v>20</v>
      </c>
      <c r="K174" s="8">
        <v>54</v>
      </c>
      <c r="L174" s="8">
        <v>119</v>
      </c>
      <c r="M174" s="8">
        <v>268</v>
      </c>
      <c r="N174" s="8">
        <v>678</v>
      </c>
      <c r="O174" s="8">
        <v>172</v>
      </c>
      <c r="P174" s="8">
        <f t="shared" si="124"/>
        <v>1352</v>
      </c>
      <c r="Q174" s="121">
        <v>0.89406779661016944</v>
      </c>
      <c r="R174" s="4">
        <v>2.1015936254980079</v>
      </c>
      <c r="S174" s="8">
        <v>17</v>
      </c>
      <c r="U174" s="158"/>
      <c r="V174" s="158"/>
      <c r="W174" s="158"/>
      <c r="X174" s="158"/>
    </row>
    <row r="175" spans="1:39" ht="15" customHeight="1" x14ac:dyDescent="0.2">
      <c r="B175" s="234"/>
      <c r="C175" s="26" t="s">
        <v>514</v>
      </c>
      <c r="H175" s="56"/>
      <c r="I175" s="8">
        <v>22</v>
      </c>
      <c r="J175" s="8">
        <v>17</v>
      </c>
      <c r="K175" s="8">
        <v>48</v>
      </c>
      <c r="L175" s="8">
        <v>117</v>
      </c>
      <c r="M175" s="8">
        <v>242</v>
      </c>
      <c r="N175" s="8">
        <v>735</v>
      </c>
      <c r="O175" s="8">
        <v>171</v>
      </c>
      <c r="P175" s="8">
        <f t="shared" si="124"/>
        <v>1352</v>
      </c>
      <c r="Q175" s="121">
        <v>0.70110076206604577</v>
      </c>
      <c r="R175" s="4">
        <v>1.8565022421524664</v>
      </c>
      <c r="S175" s="8">
        <v>10</v>
      </c>
      <c r="U175" s="158"/>
      <c r="V175" s="158"/>
      <c r="W175" s="158"/>
      <c r="X175" s="158"/>
    </row>
    <row r="176" spans="1:39" ht="15" customHeight="1" x14ac:dyDescent="0.2">
      <c r="B176" s="234"/>
      <c r="C176" s="26" t="s">
        <v>443</v>
      </c>
      <c r="H176" s="56"/>
      <c r="I176" s="8">
        <v>26</v>
      </c>
      <c r="J176" s="8">
        <v>20</v>
      </c>
      <c r="K176" s="8">
        <v>45</v>
      </c>
      <c r="L176" s="8">
        <v>109</v>
      </c>
      <c r="M176" s="8">
        <v>205</v>
      </c>
      <c r="N176" s="8">
        <v>769</v>
      </c>
      <c r="O176" s="8">
        <v>178</v>
      </c>
      <c r="P176" s="8">
        <f t="shared" si="124"/>
        <v>1352</v>
      </c>
      <c r="Q176" s="121">
        <v>0.73083475298126066</v>
      </c>
      <c r="R176" s="4">
        <v>2.1185185185185187</v>
      </c>
      <c r="S176" s="8">
        <v>25</v>
      </c>
      <c r="U176" s="158"/>
      <c r="V176" s="158"/>
      <c r="W176" s="158"/>
      <c r="X176" s="158"/>
    </row>
    <row r="177" spans="2:24" ht="15" customHeight="1" x14ac:dyDescent="0.2">
      <c r="B177" s="234"/>
      <c r="C177" s="26" t="s">
        <v>588</v>
      </c>
      <c r="H177" s="56"/>
      <c r="I177" s="8">
        <v>2</v>
      </c>
      <c r="J177" s="8">
        <v>0</v>
      </c>
      <c r="K177" s="8">
        <v>5</v>
      </c>
      <c r="L177" s="8">
        <v>4</v>
      </c>
      <c r="M177" s="8">
        <v>12</v>
      </c>
      <c r="N177" s="8">
        <v>1175</v>
      </c>
      <c r="O177" s="8">
        <v>154</v>
      </c>
      <c r="P177" s="8">
        <f t="shared" si="124"/>
        <v>1352</v>
      </c>
      <c r="Q177" s="121">
        <v>4.1736227045075125E-2</v>
      </c>
      <c r="R177" s="4">
        <v>2.1739130434782608</v>
      </c>
      <c r="S177" s="8">
        <v>9</v>
      </c>
      <c r="U177" s="158"/>
      <c r="V177" s="158"/>
      <c r="W177" s="158"/>
      <c r="X177" s="158"/>
    </row>
    <row r="178" spans="2:24" ht="15" customHeight="1" x14ac:dyDescent="0.2">
      <c r="B178" s="234"/>
      <c r="C178" s="26" t="s">
        <v>442</v>
      </c>
      <c r="H178" s="56"/>
      <c r="I178" s="8">
        <v>9</v>
      </c>
      <c r="J178" s="8">
        <v>8</v>
      </c>
      <c r="K178" s="8">
        <v>19</v>
      </c>
      <c r="L178" s="8">
        <v>49</v>
      </c>
      <c r="M178" s="8">
        <v>174</v>
      </c>
      <c r="N178" s="8">
        <v>914</v>
      </c>
      <c r="O178" s="8">
        <v>179</v>
      </c>
      <c r="P178" s="8">
        <f t="shared" si="124"/>
        <v>1352</v>
      </c>
      <c r="Q178" s="121">
        <v>0.38192668371696503</v>
      </c>
      <c r="R178" s="4">
        <v>1.7297297297297298</v>
      </c>
      <c r="S178" s="8">
        <v>17</v>
      </c>
      <c r="U178" s="158"/>
      <c r="V178" s="158"/>
      <c r="W178" s="158"/>
      <c r="X178" s="158"/>
    </row>
    <row r="179" spans="2:24" ht="15" customHeight="1" x14ac:dyDescent="0.2">
      <c r="B179" s="234"/>
      <c r="C179" s="26" t="s">
        <v>585</v>
      </c>
      <c r="H179" s="56"/>
      <c r="I179" s="8">
        <v>1</v>
      </c>
      <c r="J179" s="8">
        <v>4</v>
      </c>
      <c r="K179" s="8">
        <v>11</v>
      </c>
      <c r="L179" s="8">
        <v>50</v>
      </c>
      <c r="M179" s="8">
        <v>208</v>
      </c>
      <c r="N179" s="8">
        <v>899</v>
      </c>
      <c r="O179" s="8">
        <v>179</v>
      </c>
      <c r="P179" s="8">
        <f t="shared" si="124"/>
        <v>1352</v>
      </c>
      <c r="Q179" s="121">
        <v>0.32139812446717819</v>
      </c>
      <c r="R179" s="4">
        <v>1.3759124087591241</v>
      </c>
      <c r="S179" s="8">
        <v>20</v>
      </c>
      <c r="U179" s="158"/>
      <c r="V179" s="158"/>
      <c r="W179" s="158"/>
      <c r="X179" s="158"/>
    </row>
    <row r="180" spans="2:24" ht="15" customHeight="1" x14ac:dyDescent="0.2">
      <c r="B180" s="234"/>
      <c r="C180" s="26" t="s">
        <v>511</v>
      </c>
      <c r="H180" s="56"/>
      <c r="I180" s="8">
        <v>8</v>
      </c>
      <c r="J180" s="8">
        <v>3</v>
      </c>
      <c r="K180" s="8">
        <v>16</v>
      </c>
      <c r="L180" s="8">
        <v>25</v>
      </c>
      <c r="M180" s="8">
        <v>60</v>
      </c>
      <c r="N180" s="8">
        <v>1086</v>
      </c>
      <c r="O180" s="8">
        <v>154</v>
      </c>
      <c r="P180" s="8">
        <f t="shared" si="124"/>
        <v>1352</v>
      </c>
      <c r="Q180" s="121">
        <v>0.18447412353923207</v>
      </c>
      <c r="R180" s="4">
        <v>1.9732142857142858</v>
      </c>
      <c r="S180" s="8">
        <v>10</v>
      </c>
      <c r="U180" s="158"/>
      <c r="V180" s="158"/>
      <c r="W180" s="158"/>
      <c r="X180" s="158"/>
    </row>
    <row r="181" spans="2:24" ht="15" customHeight="1" x14ac:dyDescent="0.2">
      <c r="B181" s="234"/>
      <c r="C181" s="26" t="s">
        <v>515</v>
      </c>
      <c r="H181" s="56"/>
      <c r="I181" s="8">
        <v>20</v>
      </c>
      <c r="J181" s="8">
        <v>1</v>
      </c>
      <c r="K181" s="8">
        <v>4</v>
      </c>
      <c r="L181" s="8">
        <v>8</v>
      </c>
      <c r="M181" s="8">
        <v>60</v>
      </c>
      <c r="N181" s="8">
        <v>1105</v>
      </c>
      <c r="O181" s="8">
        <v>154</v>
      </c>
      <c r="P181" s="8">
        <f t="shared" si="124"/>
        <v>1352</v>
      </c>
      <c r="Q181" s="121">
        <v>0.30467445742904842</v>
      </c>
      <c r="R181" s="4">
        <v>3.924731182795699</v>
      </c>
      <c r="S181" s="8">
        <v>50</v>
      </c>
      <c r="U181" s="158"/>
      <c r="V181" s="158"/>
      <c r="W181" s="158"/>
      <c r="X181" s="158"/>
    </row>
    <row r="182" spans="2:24" ht="15" customHeight="1" x14ac:dyDescent="0.2">
      <c r="B182" s="234"/>
      <c r="C182" s="44" t="s">
        <v>521</v>
      </c>
      <c r="H182" s="56"/>
      <c r="I182" s="8">
        <v>45</v>
      </c>
      <c r="J182" s="8">
        <v>12</v>
      </c>
      <c r="K182" s="8">
        <v>11</v>
      </c>
      <c r="L182" s="8">
        <v>24</v>
      </c>
      <c r="M182" s="8">
        <v>71</v>
      </c>
      <c r="N182" s="8">
        <v>958</v>
      </c>
      <c r="O182" s="8">
        <v>231</v>
      </c>
      <c r="P182" s="8">
        <f t="shared" si="124"/>
        <v>1352</v>
      </c>
      <c r="Q182" s="121">
        <v>0.61462979482604818</v>
      </c>
      <c r="R182" s="4">
        <v>4.2269938650306749</v>
      </c>
      <c r="S182" s="8">
        <v>67</v>
      </c>
      <c r="U182" s="158"/>
      <c r="V182" s="158"/>
      <c r="W182" s="158"/>
      <c r="X182" s="158"/>
    </row>
    <row r="183" spans="2:24" ht="15" customHeight="1" x14ac:dyDescent="0.2">
      <c r="B183" s="234"/>
      <c r="C183" s="250" t="s">
        <v>291</v>
      </c>
      <c r="D183" s="152"/>
      <c r="E183" s="152"/>
      <c r="F183" s="152"/>
      <c r="G183" s="152"/>
      <c r="H183" s="235"/>
      <c r="I183" s="111">
        <v>317</v>
      </c>
      <c r="J183" s="111">
        <v>47</v>
      </c>
      <c r="K183" s="111">
        <v>71</v>
      </c>
      <c r="L183" s="111">
        <v>91</v>
      </c>
      <c r="M183" s="111">
        <v>132</v>
      </c>
      <c r="N183" s="111">
        <v>205</v>
      </c>
      <c r="O183" s="111">
        <v>489</v>
      </c>
      <c r="P183" s="111">
        <f t="shared" si="124"/>
        <v>1352</v>
      </c>
      <c r="Q183" s="236">
        <v>4.9536500579374279</v>
      </c>
      <c r="R183" s="114">
        <v>6.4969604863221884</v>
      </c>
      <c r="S183" s="111">
        <v>80</v>
      </c>
      <c r="U183" s="158"/>
      <c r="V183" s="158"/>
      <c r="W183" s="158"/>
      <c r="X183" s="158"/>
    </row>
    <row r="184" spans="2:24" ht="31.15" customHeight="1" x14ac:dyDescent="0.2">
      <c r="B184" s="29"/>
      <c r="C184" s="476" t="s">
        <v>586</v>
      </c>
      <c r="D184" s="477"/>
      <c r="E184" s="477"/>
      <c r="F184" s="477"/>
      <c r="G184" s="477"/>
      <c r="H184" s="57"/>
      <c r="I184" s="9">
        <v>231</v>
      </c>
      <c r="J184" s="9">
        <v>51</v>
      </c>
      <c r="K184" s="9">
        <v>81</v>
      </c>
      <c r="L184" s="9">
        <v>101</v>
      </c>
      <c r="M184" s="9">
        <v>171</v>
      </c>
      <c r="N184" s="9">
        <v>280</v>
      </c>
      <c r="O184" s="9">
        <v>437</v>
      </c>
      <c r="P184" s="9">
        <f t="shared" si="124"/>
        <v>1352</v>
      </c>
      <c r="Q184" s="118">
        <v>3.442622950819672</v>
      </c>
      <c r="R184" s="5">
        <v>4.9606299212598426</v>
      </c>
      <c r="S184" s="9">
        <v>80</v>
      </c>
      <c r="U184" s="158"/>
      <c r="V184" s="158"/>
      <c r="W184" s="158"/>
      <c r="X184" s="158"/>
    </row>
    <row r="185" spans="2:24" ht="15" customHeight="1" x14ac:dyDescent="0.2">
      <c r="B185" s="233" t="s">
        <v>3</v>
      </c>
      <c r="C185" s="26" t="s">
        <v>438</v>
      </c>
      <c r="H185" s="237">
        <f t="shared" ref="H185:H199" si="125">P170</f>
        <v>1352</v>
      </c>
      <c r="I185" s="3">
        <f t="shared" ref="I185:O199" si="126">I170/$H185*100</f>
        <v>7.9142011834319526</v>
      </c>
      <c r="J185" s="3">
        <f t="shared" si="126"/>
        <v>1.4792899408284024</v>
      </c>
      <c r="K185" s="3">
        <f t="shared" si="126"/>
        <v>2.6627218934911245</v>
      </c>
      <c r="L185" s="3">
        <f t="shared" si="126"/>
        <v>3.8461538461538463</v>
      </c>
      <c r="M185" s="3">
        <f t="shared" si="126"/>
        <v>7.6923076923076925</v>
      </c>
      <c r="N185" s="3">
        <f t="shared" si="126"/>
        <v>65.60650887573965</v>
      </c>
      <c r="O185" s="3">
        <f t="shared" si="126"/>
        <v>10.798816568047338</v>
      </c>
      <c r="P185" s="3">
        <f t="shared" ref="P185:P199" si="127">SUM(I185:O185)</f>
        <v>100.00000000000001</v>
      </c>
    </row>
    <row r="186" spans="2:24" ht="15" customHeight="1" x14ac:dyDescent="0.2">
      <c r="B186" s="238"/>
      <c r="C186" s="26" t="s">
        <v>439</v>
      </c>
      <c r="H186" s="13">
        <f t="shared" si="125"/>
        <v>1352</v>
      </c>
      <c r="I186" s="4">
        <f t="shared" si="126"/>
        <v>5.5473372781065091</v>
      </c>
      <c r="J186" s="4">
        <f t="shared" si="126"/>
        <v>2.1449704142011834</v>
      </c>
      <c r="K186" s="4">
        <f t="shared" si="126"/>
        <v>2.6627218934911245</v>
      </c>
      <c r="L186" s="4">
        <f t="shared" si="126"/>
        <v>5.3994082840236688</v>
      </c>
      <c r="M186" s="4">
        <f t="shared" si="126"/>
        <v>10.650887573964498</v>
      </c>
      <c r="N186" s="4">
        <f t="shared" si="126"/>
        <v>60.946745562130175</v>
      </c>
      <c r="O186" s="4">
        <f t="shared" si="126"/>
        <v>12.647928994082841</v>
      </c>
      <c r="P186" s="4">
        <f t="shared" si="127"/>
        <v>100.00000000000001</v>
      </c>
    </row>
    <row r="187" spans="2:24" ht="15" customHeight="1" x14ac:dyDescent="0.2">
      <c r="B187" s="238"/>
      <c r="C187" s="26" t="s">
        <v>440</v>
      </c>
      <c r="H187" s="13">
        <f t="shared" si="125"/>
        <v>1352</v>
      </c>
      <c r="I187" s="4">
        <f t="shared" si="126"/>
        <v>2.2189349112426036</v>
      </c>
      <c r="J187" s="4">
        <f t="shared" si="126"/>
        <v>0.4437869822485207</v>
      </c>
      <c r="K187" s="4">
        <f t="shared" si="126"/>
        <v>0.81360946745562135</v>
      </c>
      <c r="L187" s="4">
        <f t="shared" si="126"/>
        <v>2.1449704142011834</v>
      </c>
      <c r="M187" s="4">
        <f t="shared" si="126"/>
        <v>3.9940828402366866</v>
      </c>
      <c r="N187" s="4">
        <f t="shared" si="126"/>
        <v>79.585798816568044</v>
      </c>
      <c r="O187" s="4">
        <f t="shared" si="126"/>
        <v>10.798816568047338</v>
      </c>
      <c r="P187" s="4">
        <f t="shared" si="127"/>
        <v>100</v>
      </c>
    </row>
    <row r="188" spans="2:24" ht="15" customHeight="1" x14ac:dyDescent="0.2">
      <c r="B188" s="238"/>
      <c r="C188" s="26" t="s">
        <v>512</v>
      </c>
      <c r="H188" s="13">
        <f t="shared" si="125"/>
        <v>1352</v>
      </c>
      <c r="I188" s="4">
        <f t="shared" si="126"/>
        <v>7.3964497041420119</v>
      </c>
      <c r="J188" s="4">
        <f t="shared" si="126"/>
        <v>4.2899408284023668</v>
      </c>
      <c r="K188" s="4">
        <f t="shared" si="126"/>
        <v>8.5798816568047336</v>
      </c>
      <c r="L188" s="4">
        <f t="shared" si="126"/>
        <v>13.609467455621301</v>
      </c>
      <c r="M188" s="4">
        <f t="shared" si="126"/>
        <v>19.15680473372781</v>
      </c>
      <c r="N188" s="4">
        <f t="shared" si="126"/>
        <v>34.319526627218934</v>
      </c>
      <c r="O188" s="4">
        <f t="shared" si="126"/>
        <v>12.647928994082841</v>
      </c>
      <c r="P188" s="4">
        <f t="shared" si="127"/>
        <v>100.00000000000001</v>
      </c>
    </row>
    <row r="189" spans="2:24" ht="15" customHeight="1" x14ac:dyDescent="0.2">
      <c r="B189" s="238"/>
      <c r="C189" s="26" t="s">
        <v>441</v>
      </c>
      <c r="H189" s="13">
        <f t="shared" si="125"/>
        <v>1352</v>
      </c>
      <c r="I189" s="4">
        <f t="shared" si="126"/>
        <v>3.0325443786982249</v>
      </c>
      <c r="J189" s="4">
        <f t="shared" si="126"/>
        <v>1.4792899408284024</v>
      </c>
      <c r="K189" s="4">
        <f t="shared" si="126"/>
        <v>3.9940828402366866</v>
      </c>
      <c r="L189" s="4">
        <f t="shared" si="126"/>
        <v>8.8017751479289945</v>
      </c>
      <c r="M189" s="4">
        <f t="shared" si="126"/>
        <v>19.822485207100591</v>
      </c>
      <c r="N189" s="4">
        <f t="shared" si="126"/>
        <v>50.147928994082832</v>
      </c>
      <c r="O189" s="4">
        <f t="shared" si="126"/>
        <v>12.721893491124261</v>
      </c>
      <c r="P189" s="4">
        <f t="shared" si="127"/>
        <v>100</v>
      </c>
    </row>
    <row r="190" spans="2:24" ht="15" customHeight="1" x14ac:dyDescent="0.2">
      <c r="B190" s="238"/>
      <c r="C190" s="26" t="s">
        <v>514</v>
      </c>
      <c r="H190" s="13">
        <f t="shared" si="125"/>
        <v>1352</v>
      </c>
      <c r="I190" s="4">
        <f t="shared" si="126"/>
        <v>1.6272189349112427</v>
      </c>
      <c r="J190" s="4">
        <f t="shared" si="126"/>
        <v>1.2573964497041421</v>
      </c>
      <c r="K190" s="4">
        <f t="shared" si="126"/>
        <v>3.5502958579881656</v>
      </c>
      <c r="L190" s="4">
        <f t="shared" si="126"/>
        <v>8.6538461538461533</v>
      </c>
      <c r="M190" s="4">
        <f t="shared" si="126"/>
        <v>17.899408284023668</v>
      </c>
      <c r="N190" s="4">
        <f t="shared" si="126"/>
        <v>54.363905325443781</v>
      </c>
      <c r="O190" s="4">
        <f t="shared" si="126"/>
        <v>12.647928994082841</v>
      </c>
      <c r="P190" s="4">
        <f t="shared" si="127"/>
        <v>100</v>
      </c>
    </row>
    <row r="191" spans="2:24" ht="15" customHeight="1" x14ac:dyDescent="0.2">
      <c r="B191" s="238"/>
      <c r="C191" s="26" t="s">
        <v>443</v>
      </c>
      <c r="H191" s="13">
        <f t="shared" si="125"/>
        <v>1352</v>
      </c>
      <c r="I191" s="4">
        <f t="shared" si="126"/>
        <v>1.9230769230769231</v>
      </c>
      <c r="J191" s="4">
        <f t="shared" si="126"/>
        <v>1.4792899408284024</v>
      </c>
      <c r="K191" s="4">
        <f t="shared" si="126"/>
        <v>3.3284023668639056</v>
      </c>
      <c r="L191" s="4">
        <f t="shared" si="126"/>
        <v>8.062130177514792</v>
      </c>
      <c r="M191" s="4">
        <f t="shared" si="126"/>
        <v>15.162721893491124</v>
      </c>
      <c r="N191" s="4">
        <f t="shared" si="126"/>
        <v>56.878698224852073</v>
      </c>
      <c r="O191" s="4">
        <f t="shared" si="126"/>
        <v>13.165680473372781</v>
      </c>
      <c r="P191" s="4">
        <f t="shared" si="127"/>
        <v>100</v>
      </c>
    </row>
    <row r="192" spans="2:24" ht="15" customHeight="1" x14ac:dyDescent="0.2">
      <c r="B192" s="238"/>
      <c r="C192" s="26" t="s">
        <v>588</v>
      </c>
      <c r="H192" s="13">
        <f t="shared" si="125"/>
        <v>1352</v>
      </c>
      <c r="I192" s="4">
        <f t="shared" si="126"/>
        <v>0.14792899408284024</v>
      </c>
      <c r="J192" s="4">
        <f t="shared" si="126"/>
        <v>0</v>
      </c>
      <c r="K192" s="4">
        <f t="shared" si="126"/>
        <v>0.36982248520710059</v>
      </c>
      <c r="L192" s="4">
        <f t="shared" si="126"/>
        <v>0.29585798816568049</v>
      </c>
      <c r="M192" s="4">
        <f t="shared" si="126"/>
        <v>0.8875739644970414</v>
      </c>
      <c r="N192" s="4">
        <f t="shared" si="126"/>
        <v>86.908284023668642</v>
      </c>
      <c r="O192" s="4">
        <f t="shared" si="126"/>
        <v>11.390532544378699</v>
      </c>
      <c r="P192" s="4">
        <f t="shared" si="127"/>
        <v>100</v>
      </c>
    </row>
    <row r="193" spans="2:19" ht="15" customHeight="1" x14ac:dyDescent="0.2">
      <c r="B193" s="238"/>
      <c r="C193" s="26" t="s">
        <v>442</v>
      </c>
      <c r="H193" s="13">
        <f t="shared" si="125"/>
        <v>1352</v>
      </c>
      <c r="I193" s="4">
        <f t="shared" si="126"/>
        <v>0.66568047337278113</v>
      </c>
      <c r="J193" s="4">
        <f t="shared" si="126"/>
        <v>0.59171597633136097</v>
      </c>
      <c r="K193" s="4">
        <f t="shared" si="126"/>
        <v>1.4053254437869822</v>
      </c>
      <c r="L193" s="4">
        <f t="shared" si="126"/>
        <v>3.6242603550295858</v>
      </c>
      <c r="M193" s="4">
        <f t="shared" si="126"/>
        <v>12.8698224852071</v>
      </c>
      <c r="N193" s="4">
        <f t="shared" si="126"/>
        <v>67.603550295857985</v>
      </c>
      <c r="O193" s="4">
        <f t="shared" si="126"/>
        <v>13.239644970414203</v>
      </c>
      <c r="P193" s="4">
        <f t="shared" si="127"/>
        <v>100</v>
      </c>
    </row>
    <row r="194" spans="2:19" ht="15" customHeight="1" x14ac:dyDescent="0.2">
      <c r="B194" s="238"/>
      <c r="C194" s="26" t="s">
        <v>585</v>
      </c>
      <c r="H194" s="13">
        <f t="shared" si="125"/>
        <v>1352</v>
      </c>
      <c r="I194" s="4">
        <f t="shared" si="126"/>
        <v>7.3964497041420121E-2</v>
      </c>
      <c r="J194" s="4">
        <f t="shared" si="126"/>
        <v>0.29585798816568049</v>
      </c>
      <c r="K194" s="4">
        <f t="shared" si="126"/>
        <v>0.81360946745562135</v>
      </c>
      <c r="L194" s="4">
        <f t="shared" si="126"/>
        <v>3.6982248520710059</v>
      </c>
      <c r="M194" s="4">
        <f t="shared" si="126"/>
        <v>15.384615384615385</v>
      </c>
      <c r="N194" s="4">
        <f t="shared" si="126"/>
        <v>66.494082840236686</v>
      </c>
      <c r="O194" s="4">
        <f t="shared" si="126"/>
        <v>13.239644970414203</v>
      </c>
      <c r="P194" s="4">
        <f t="shared" si="127"/>
        <v>100</v>
      </c>
    </row>
    <row r="195" spans="2:19" ht="15" customHeight="1" x14ac:dyDescent="0.2">
      <c r="B195" s="238"/>
      <c r="C195" s="26" t="s">
        <v>511</v>
      </c>
      <c r="H195" s="13">
        <f t="shared" si="125"/>
        <v>1352</v>
      </c>
      <c r="I195" s="4">
        <f t="shared" si="126"/>
        <v>0.59171597633136097</v>
      </c>
      <c r="J195" s="4">
        <f t="shared" si="126"/>
        <v>0.22189349112426035</v>
      </c>
      <c r="K195" s="4">
        <f t="shared" si="126"/>
        <v>1.1834319526627219</v>
      </c>
      <c r="L195" s="4">
        <f t="shared" si="126"/>
        <v>1.849112426035503</v>
      </c>
      <c r="M195" s="4">
        <f t="shared" si="126"/>
        <v>4.4378698224852071</v>
      </c>
      <c r="N195" s="4">
        <f t="shared" si="126"/>
        <v>80.325443786982248</v>
      </c>
      <c r="O195" s="4">
        <f t="shared" si="126"/>
        <v>11.390532544378699</v>
      </c>
      <c r="P195" s="4">
        <f t="shared" si="127"/>
        <v>100</v>
      </c>
    </row>
    <row r="196" spans="2:19" ht="15" customHeight="1" x14ac:dyDescent="0.2">
      <c r="B196" s="238"/>
      <c r="C196" s="26" t="s">
        <v>515</v>
      </c>
      <c r="H196" s="13">
        <f t="shared" si="125"/>
        <v>1352</v>
      </c>
      <c r="I196" s="4">
        <f t="shared" si="126"/>
        <v>1.4792899408284024</v>
      </c>
      <c r="J196" s="4">
        <f t="shared" si="126"/>
        <v>7.3964497041420121E-2</v>
      </c>
      <c r="K196" s="4">
        <f t="shared" si="126"/>
        <v>0.29585798816568049</v>
      </c>
      <c r="L196" s="4">
        <f t="shared" si="126"/>
        <v>0.59171597633136097</v>
      </c>
      <c r="M196" s="4">
        <f t="shared" si="126"/>
        <v>4.4378698224852071</v>
      </c>
      <c r="N196" s="4">
        <f t="shared" si="126"/>
        <v>81.730769230769226</v>
      </c>
      <c r="O196" s="4">
        <f t="shared" si="126"/>
        <v>11.390532544378699</v>
      </c>
      <c r="P196" s="4">
        <f t="shared" si="127"/>
        <v>100</v>
      </c>
    </row>
    <row r="197" spans="2:19" ht="15" customHeight="1" x14ac:dyDescent="0.2">
      <c r="B197" s="238"/>
      <c r="C197" s="44" t="s">
        <v>521</v>
      </c>
      <c r="H197" s="13">
        <f t="shared" si="125"/>
        <v>1352</v>
      </c>
      <c r="I197" s="4">
        <f t="shared" si="126"/>
        <v>3.3284023668639056</v>
      </c>
      <c r="J197" s="4">
        <f t="shared" si="126"/>
        <v>0.8875739644970414</v>
      </c>
      <c r="K197" s="4">
        <f t="shared" si="126"/>
        <v>0.81360946745562135</v>
      </c>
      <c r="L197" s="4">
        <f t="shared" si="126"/>
        <v>1.7751479289940828</v>
      </c>
      <c r="M197" s="4">
        <f t="shared" si="126"/>
        <v>5.2514792899408285</v>
      </c>
      <c r="N197" s="4">
        <f t="shared" si="126"/>
        <v>70.857988165680467</v>
      </c>
      <c r="O197" s="4">
        <f t="shared" si="126"/>
        <v>17.085798816568047</v>
      </c>
      <c r="P197" s="4">
        <f t="shared" si="127"/>
        <v>99.999999999999986</v>
      </c>
    </row>
    <row r="198" spans="2:19" ht="15" customHeight="1" x14ac:dyDescent="0.2">
      <c r="B198" s="238"/>
      <c r="C198" s="250" t="s">
        <v>291</v>
      </c>
      <c r="D198" s="152"/>
      <c r="E198" s="152"/>
      <c r="F198" s="152"/>
      <c r="G198" s="152"/>
      <c r="H198" s="239">
        <f t="shared" si="125"/>
        <v>1352</v>
      </c>
      <c r="I198" s="114">
        <f t="shared" si="126"/>
        <v>23.446745562130179</v>
      </c>
      <c r="J198" s="114">
        <f t="shared" si="126"/>
        <v>3.4763313609467454</v>
      </c>
      <c r="K198" s="114">
        <f t="shared" si="126"/>
        <v>5.2514792899408285</v>
      </c>
      <c r="L198" s="114">
        <f t="shared" si="126"/>
        <v>6.7307692307692308</v>
      </c>
      <c r="M198" s="114">
        <f t="shared" si="126"/>
        <v>9.7633136094674562</v>
      </c>
      <c r="N198" s="114">
        <f t="shared" si="126"/>
        <v>15.162721893491124</v>
      </c>
      <c r="O198" s="114">
        <f t="shared" si="126"/>
        <v>36.168639053254438</v>
      </c>
      <c r="P198" s="114">
        <f t="shared" si="127"/>
        <v>100</v>
      </c>
    </row>
    <row r="199" spans="2:19" ht="31.15" customHeight="1" x14ac:dyDescent="0.2">
      <c r="B199" s="240"/>
      <c r="C199" s="476" t="s">
        <v>586</v>
      </c>
      <c r="D199" s="477"/>
      <c r="E199" s="477"/>
      <c r="F199" s="477"/>
      <c r="G199" s="477"/>
      <c r="H199" s="14">
        <f t="shared" si="125"/>
        <v>1352</v>
      </c>
      <c r="I199" s="5">
        <f t="shared" si="126"/>
        <v>17.085798816568047</v>
      </c>
      <c r="J199" s="5">
        <f t="shared" si="126"/>
        <v>3.7721893491124261</v>
      </c>
      <c r="K199" s="5">
        <f t="shared" si="126"/>
        <v>5.9911242603550292</v>
      </c>
      <c r="L199" s="5">
        <f t="shared" si="126"/>
        <v>7.4704142011834325</v>
      </c>
      <c r="M199" s="5">
        <f t="shared" si="126"/>
        <v>12.647928994082841</v>
      </c>
      <c r="N199" s="5">
        <f t="shared" si="126"/>
        <v>20.710059171597635</v>
      </c>
      <c r="O199" s="5">
        <f t="shared" si="126"/>
        <v>32.322485207100591</v>
      </c>
      <c r="P199" s="5">
        <f t="shared" si="127"/>
        <v>100</v>
      </c>
    </row>
    <row r="201" spans="2:19" ht="31.5" x14ac:dyDescent="0.2">
      <c r="B201" s="20"/>
      <c r="C201" s="21" t="s">
        <v>170</v>
      </c>
      <c r="D201" s="21"/>
      <c r="E201" s="21"/>
      <c r="F201" s="21"/>
      <c r="G201" s="21"/>
      <c r="H201" s="22"/>
      <c r="I201" s="97" t="s">
        <v>105</v>
      </c>
      <c r="J201" s="97" t="s">
        <v>95</v>
      </c>
      <c r="K201" s="97" t="s">
        <v>94</v>
      </c>
      <c r="L201" s="97" t="s">
        <v>93</v>
      </c>
      <c r="M201" s="97" t="s">
        <v>92</v>
      </c>
      <c r="N201" s="97" t="s">
        <v>152</v>
      </c>
      <c r="O201" s="98" t="s">
        <v>497</v>
      </c>
      <c r="P201" s="97" t="s">
        <v>4</v>
      </c>
      <c r="Q201" s="98" t="s">
        <v>637</v>
      </c>
      <c r="R201" s="98" t="s">
        <v>638</v>
      </c>
      <c r="S201" s="98" t="s">
        <v>498</v>
      </c>
    </row>
    <row r="202" spans="2:19" ht="15" customHeight="1" x14ac:dyDescent="0.2">
      <c r="B202" s="233" t="s">
        <v>2</v>
      </c>
      <c r="C202" s="26" t="s">
        <v>438</v>
      </c>
      <c r="H202" s="38"/>
      <c r="I202" s="7">
        <v>64</v>
      </c>
      <c r="J202" s="7">
        <v>14</v>
      </c>
      <c r="K202" s="7">
        <v>24</v>
      </c>
      <c r="L202" s="7">
        <v>29</v>
      </c>
      <c r="M202" s="7">
        <v>59</v>
      </c>
      <c r="N202" s="7">
        <v>429</v>
      </c>
      <c r="O202" s="7">
        <v>116</v>
      </c>
      <c r="P202" s="7">
        <f t="shared" ref="P202:P231" si="128">SUM(I202:O202)</f>
        <v>735</v>
      </c>
      <c r="Q202" s="120">
        <v>1.295638126009693</v>
      </c>
      <c r="R202" s="3">
        <v>4.2210526315789476</v>
      </c>
      <c r="S202" s="7">
        <v>26</v>
      </c>
    </row>
    <row r="203" spans="2:19" ht="15" customHeight="1" x14ac:dyDescent="0.2">
      <c r="B203" s="234"/>
      <c r="C203" s="26" t="s">
        <v>439</v>
      </c>
      <c r="H203" s="56"/>
      <c r="I203" s="8">
        <v>44</v>
      </c>
      <c r="J203" s="8">
        <v>17</v>
      </c>
      <c r="K203" s="8">
        <v>27</v>
      </c>
      <c r="L203" s="8">
        <v>48</v>
      </c>
      <c r="M203" s="8">
        <v>89</v>
      </c>
      <c r="N203" s="8">
        <v>369</v>
      </c>
      <c r="O203" s="8">
        <v>141</v>
      </c>
      <c r="P203" s="8">
        <f t="shared" si="128"/>
        <v>735</v>
      </c>
      <c r="Q203" s="121">
        <v>1.1346801346801347</v>
      </c>
      <c r="R203" s="4">
        <v>2.9955555555555557</v>
      </c>
      <c r="S203" s="8">
        <v>20</v>
      </c>
    </row>
    <row r="204" spans="2:19" ht="15" customHeight="1" x14ac:dyDescent="0.2">
      <c r="B204" s="234"/>
      <c r="C204" s="26" t="s">
        <v>440</v>
      </c>
      <c r="H204" s="56"/>
      <c r="I204" s="8">
        <v>10</v>
      </c>
      <c r="J204" s="8">
        <v>3</v>
      </c>
      <c r="K204" s="8">
        <v>6</v>
      </c>
      <c r="L204" s="8">
        <v>11</v>
      </c>
      <c r="M204" s="8">
        <v>23</v>
      </c>
      <c r="N204" s="8">
        <v>566</v>
      </c>
      <c r="O204" s="8">
        <v>116</v>
      </c>
      <c r="P204" s="8">
        <f t="shared" si="128"/>
        <v>735</v>
      </c>
      <c r="Q204" s="121">
        <v>0.24232633279483037</v>
      </c>
      <c r="R204" s="4">
        <v>2.8301886792452828</v>
      </c>
      <c r="S204" s="8">
        <v>11</v>
      </c>
    </row>
    <row r="205" spans="2:19" ht="15" customHeight="1" x14ac:dyDescent="0.2">
      <c r="B205" s="234"/>
      <c r="C205" s="26" t="s">
        <v>512</v>
      </c>
      <c r="H205" s="56"/>
      <c r="I205" s="8">
        <v>60</v>
      </c>
      <c r="J205" s="8">
        <v>42</v>
      </c>
      <c r="K205" s="8">
        <v>77</v>
      </c>
      <c r="L205" s="8">
        <v>117</v>
      </c>
      <c r="M205" s="8">
        <v>139</v>
      </c>
      <c r="N205" s="8">
        <v>159</v>
      </c>
      <c r="O205" s="8">
        <v>141</v>
      </c>
      <c r="P205" s="8">
        <f t="shared" si="128"/>
        <v>735</v>
      </c>
      <c r="Q205" s="121">
        <v>2.0084175084175082</v>
      </c>
      <c r="R205" s="4">
        <v>2.7425287356321837</v>
      </c>
      <c r="S205" s="8">
        <v>30</v>
      </c>
    </row>
    <row r="206" spans="2:19" ht="15" customHeight="1" x14ac:dyDescent="0.2">
      <c r="B206" s="234"/>
      <c r="C206" s="26" t="s">
        <v>441</v>
      </c>
      <c r="H206" s="56"/>
      <c r="I206" s="8">
        <v>19</v>
      </c>
      <c r="J206" s="8">
        <v>13</v>
      </c>
      <c r="K206" s="8">
        <v>36</v>
      </c>
      <c r="L206" s="8">
        <v>71</v>
      </c>
      <c r="M206" s="8">
        <v>161</v>
      </c>
      <c r="N206" s="8">
        <v>294</v>
      </c>
      <c r="O206" s="8">
        <v>141</v>
      </c>
      <c r="P206" s="8">
        <f t="shared" si="128"/>
        <v>735</v>
      </c>
      <c r="Q206" s="121">
        <v>0.98484848484848486</v>
      </c>
      <c r="R206" s="4">
        <v>1.95</v>
      </c>
      <c r="S206" s="8">
        <v>14</v>
      </c>
    </row>
    <row r="207" spans="2:19" ht="15" customHeight="1" x14ac:dyDescent="0.2">
      <c r="B207" s="234"/>
      <c r="C207" s="26" t="s">
        <v>514</v>
      </c>
      <c r="H207" s="56"/>
      <c r="I207" s="8">
        <v>15</v>
      </c>
      <c r="J207" s="8">
        <v>14</v>
      </c>
      <c r="K207" s="8">
        <v>34</v>
      </c>
      <c r="L207" s="8">
        <v>84</v>
      </c>
      <c r="M207" s="8">
        <v>151</v>
      </c>
      <c r="N207" s="8">
        <v>296</v>
      </c>
      <c r="O207" s="8">
        <v>141</v>
      </c>
      <c r="P207" s="8">
        <f t="shared" si="128"/>
        <v>735</v>
      </c>
      <c r="Q207" s="121">
        <v>0.96296296296296291</v>
      </c>
      <c r="R207" s="4">
        <v>1.919463087248322</v>
      </c>
      <c r="S207" s="8">
        <v>10</v>
      </c>
    </row>
    <row r="208" spans="2:19" ht="15" customHeight="1" x14ac:dyDescent="0.2">
      <c r="B208" s="234"/>
      <c r="C208" s="26" t="s">
        <v>443</v>
      </c>
      <c r="H208" s="56"/>
      <c r="I208" s="8">
        <v>15</v>
      </c>
      <c r="J208" s="8">
        <v>13</v>
      </c>
      <c r="K208" s="8">
        <v>23</v>
      </c>
      <c r="L208" s="8">
        <v>66</v>
      </c>
      <c r="M208" s="8">
        <v>113</v>
      </c>
      <c r="N208" s="8">
        <v>361</v>
      </c>
      <c r="O208" s="8">
        <v>144</v>
      </c>
      <c r="P208" s="8">
        <f t="shared" si="128"/>
        <v>735</v>
      </c>
      <c r="Q208" s="121">
        <v>0.82910321489001693</v>
      </c>
      <c r="R208" s="4">
        <v>2.1304347826086958</v>
      </c>
      <c r="S208" s="8">
        <v>25</v>
      </c>
    </row>
    <row r="209" spans="2:19" ht="15" customHeight="1" x14ac:dyDescent="0.2">
      <c r="B209" s="234"/>
      <c r="C209" s="26" t="s">
        <v>513</v>
      </c>
      <c r="H209" s="56"/>
      <c r="I209" s="8">
        <v>1</v>
      </c>
      <c r="J209" s="8">
        <v>0</v>
      </c>
      <c r="K209" s="8">
        <v>1</v>
      </c>
      <c r="L209" s="8">
        <v>1</v>
      </c>
      <c r="M209" s="8">
        <v>3</v>
      </c>
      <c r="N209" s="8">
        <v>609</v>
      </c>
      <c r="O209" s="8">
        <v>120</v>
      </c>
      <c r="P209" s="8">
        <f t="shared" si="128"/>
        <v>735</v>
      </c>
      <c r="Q209" s="121">
        <v>2.2764227642276424E-2</v>
      </c>
      <c r="R209" s="4">
        <v>2.3333333333333335</v>
      </c>
      <c r="S209" s="8">
        <v>6</v>
      </c>
    </row>
    <row r="210" spans="2:19" ht="15" customHeight="1" x14ac:dyDescent="0.2">
      <c r="B210" s="234"/>
      <c r="C210" s="26" t="s">
        <v>442</v>
      </c>
      <c r="H210" s="56"/>
      <c r="I210" s="8">
        <v>4</v>
      </c>
      <c r="J210" s="8">
        <v>4</v>
      </c>
      <c r="K210" s="8">
        <v>7</v>
      </c>
      <c r="L210" s="8">
        <v>36</v>
      </c>
      <c r="M210" s="8">
        <v>106</v>
      </c>
      <c r="N210" s="8">
        <v>433</v>
      </c>
      <c r="O210" s="8">
        <v>145</v>
      </c>
      <c r="P210" s="8">
        <f t="shared" si="128"/>
        <v>735</v>
      </c>
      <c r="Q210" s="121">
        <v>0.43898305084745765</v>
      </c>
      <c r="R210" s="4">
        <v>1.6496815286624205</v>
      </c>
      <c r="S210" s="8">
        <v>17</v>
      </c>
    </row>
    <row r="211" spans="2:19" ht="15" customHeight="1" x14ac:dyDescent="0.2">
      <c r="B211" s="234"/>
      <c r="C211" s="26" t="s">
        <v>585</v>
      </c>
      <c r="H211" s="56"/>
      <c r="I211" s="8">
        <v>0</v>
      </c>
      <c r="J211" s="8">
        <v>1</v>
      </c>
      <c r="K211" s="8">
        <v>4</v>
      </c>
      <c r="L211" s="8">
        <v>35</v>
      </c>
      <c r="M211" s="8">
        <v>128</v>
      </c>
      <c r="N211" s="8">
        <v>422</v>
      </c>
      <c r="O211" s="8">
        <v>145</v>
      </c>
      <c r="P211" s="8">
        <f t="shared" si="128"/>
        <v>735</v>
      </c>
      <c r="Q211" s="121">
        <v>0.36271186440677966</v>
      </c>
      <c r="R211" s="4">
        <v>1.2738095238095237</v>
      </c>
      <c r="S211" s="8">
        <v>4</v>
      </c>
    </row>
    <row r="212" spans="2:19" ht="15" customHeight="1" x14ac:dyDescent="0.2">
      <c r="B212" s="234"/>
      <c r="C212" s="26" t="s">
        <v>511</v>
      </c>
      <c r="H212" s="56"/>
      <c r="I212" s="8">
        <v>2</v>
      </c>
      <c r="J212" s="8">
        <v>2</v>
      </c>
      <c r="K212" s="8">
        <v>5</v>
      </c>
      <c r="L212" s="8">
        <v>17</v>
      </c>
      <c r="M212" s="8">
        <v>27</v>
      </c>
      <c r="N212" s="8">
        <v>562</v>
      </c>
      <c r="O212" s="8">
        <v>120</v>
      </c>
      <c r="P212" s="8">
        <f t="shared" si="128"/>
        <v>735</v>
      </c>
      <c r="Q212" s="121">
        <v>0.15284552845528454</v>
      </c>
      <c r="R212" s="4">
        <v>1.7735849056603774</v>
      </c>
      <c r="S212" s="8">
        <v>5</v>
      </c>
    </row>
    <row r="213" spans="2:19" ht="15" customHeight="1" x14ac:dyDescent="0.2">
      <c r="B213" s="234"/>
      <c r="C213" s="26" t="s">
        <v>515</v>
      </c>
      <c r="H213" s="56"/>
      <c r="I213" s="8">
        <v>8</v>
      </c>
      <c r="J213" s="8">
        <v>0</v>
      </c>
      <c r="K213" s="8">
        <v>0</v>
      </c>
      <c r="L213" s="8">
        <v>6</v>
      </c>
      <c r="M213" s="8">
        <v>42</v>
      </c>
      <c r="N213" s="8">
        <v>559</v>
      </c>
      <c r="O213" s="8">
        <v>120</v>
      </c>
      <c r="P213" s="8">
        <f t="shared" si="128"/>
        <v>735</v>
      </c>
      <c r="Q213" s="121">
        <v>0.29593495934959352</v>
      </c>
      <c r="R213" s="4">
        <v>3.25</v>
      </c>
      <c r="S213" s="8">
        <v>40</v>
      </c>
    </row>
    <row r="214" spans="2:19" ht="15" customHeight="1" x14ac:dyDescent="0.2">
      <c r="B214" s="234"/>
      <c r="C214" s="44" t="s">
        <v>521</v>
      </c>
      <c r="H214" s="56"/>
      <c r="I214" s="8">
        <v>31</v>
      </c>
      <c r="J214" s="8">
        <v>6</v>
      </c>
      <c r="K214" s="8">
        <v>7</v>
      </c>
      <c r="L214" s="8">
        <v>11</v>
      </c>
      <c r="M214" s="8">
        <v>45</v>
      </c>
      <c r="N214" s="8">
        <v>467</v>
      </c>
      <c r="O214" s="8">
        <v>168</v>
      </c>
      <c r="P214" s="8">
        <f t="shared" si="128"/>
        <v>735</v>
      </c>
      <c r="Q214" s="121">
        <v>0.78659611992945322</v>
      </c>
      <c r="R214" s="4">
        <v>4.46</v>
      </c>
      <c r="S214" s="8">
        <v>67</v>
      </c>
    </row>
    <row r="215" spans="2:19" ht="15" customHeight="1" x14ac:dyDescent="0.2">
      <c r="B215" s="234"/>
      <c r="C215" s="250" t="s">
        <v>291</v>
      </c>
      <c r="D215" s="152"/>
      <c r="E215" s="152"/>
      <c r="F215" s="152"/>
      <c r="G215" s="152"/>
      <c r="H215" s="235"/>
      <c r="I215" s="111">
        <v>212</v>
      </c>
      <c r="J215" s="111">
        <v>21</v>
      </c>
      <c r="K215" s="111">
        <v>41</v>
      </c>
      <c r="L215" s="111">
        <v>38</v>
      </c>
      <c r="M215" s="111">
        <v>45</v>
      </c>
      <c r="N215" s="111">
        <v>48</v>
      </c>
      <c r="O215" s="111">
        <v>330</v>
      </c>
      <c r="P215" s="111">
        <f t="shared" si="128"/>
        <v>735</v>
      </c>
      <c r="Q215" s="236">
        <v>6.5679012345679011</v>
      </c>
      <c r="R215" s="114">
        <v>7.4509803921568629</v>
      </c>
      <c r="S215" s="111">
        <v>69</v>
      </c>
    </row>
    <row r="216" spans="2:19" ht="31.15" customHeight="1" x14ac:dyDescent="0.2">
      <c r="B216" s="29"/>
      <c r="C216" s="476" t="s">
        <v>586</v>
      </c>
      <c r="D216" s="477"/>
      <c r="E216" s="477"/>
      <c r="F216" s="477"/>
      <c r="G216" s="477"/>
      <c r="H216" s="57"/>
      <c r="I216" s="9">
        <v>164</v>
      </c>
      <c r="J216" s="9">
        <v>28</v>
      </c>
      <c r="K216" s="9">
        <v>47</v>
      </c>
      <c r="L216" s="9">
        <v>50</v>
      </c>
      <c r="M216" s="9">
        <v>70</v>
      </c>
      <c r="N216" s="9">
        <v>70</v>
      </c>
      <c r="O216" s="9">
        <v>306</v>
      </c>
      <c r="P216" s="9">
        <f t="shared" si="128"/>
        <v>735</v>
      </c>
      <c r="Q216" s="118">
        <v>4.6480186480186481</v>
      </c>
      <c r="R216" s="5">
        <v>5.5543175487465177</v>
      </c>
      <c r="S216" s="9">
        <v>45</v>
      </c>
    </row>
    <row r="217" spans="2:19" ht="15" customHeight="1" x14ac:dyDescent="0.2">
      <c r="B217" s="233" t="s">
        <v>3</v>
      </c>
      <c r="C217" s="26" t="s">
        <v>438</v>
      </c>
      <c r="H217" s="237">
        <f t="shared" ref="H217:H231" si="129">P202</f>
        <v>735</v>
      </c>
      <c r="I217" s="3">
        <f t="shared" ref="I217:O231" si="130">I202/$H217*100</f>
        <v>8.7074829931972779</v>
      </c>
      <c r="J217" s="3">
        <f t="shared" si="130"/>
        <v>1.9047619047619049</v>
      </c>
      <c r="K217" s="3">
        <f t="shared" si="130"/>
        <v>3.2653061224489797</v>
      </c>
      <c r="L217" s="3">
        <f t="shared" si="130"/>
        <v>3.9455782312925165</v>
      </c>
      <c r="M217" s="3">
        <f t="shared" si="130"/>
        <v>8.0272108843537424</v>
      </c>
      <c r="N217" s="3">
        <f t="shared" si="130"/>
        <v>58.367346938775512</v>
      </c>
      <c r="O217" s="3">
        <f t="shared" si="130"/>
        <v>15.782312925170066</v>
      </c>
      <c r="P217" s="3">
        <f t="shared" si="128"/>
        <v>100</v>
      </c>
    </row>
    <row r="218" spans="2:19" ht="15" customHeight="1" x14ac:dyDescent="0.2">
      <c r="B218" s="238"/>
      <c r="C218" s="26" t="s">
        <v>439</v>
      </c>
      <c r="H218" s="13">
        <f t="shared" si="129"/>
        <v>735</v>
      </c>
      <c r="I218" s="4">
        <f t="shared" si="130"/>
        <v>5.9863945578231288</v>
      </c>
      <c r="J218" s="4">
        <f t="shared" si="130"/>
        <v>2.3129251700680271</v>
      </c>
      <c r="K218" s="4">
        <f t="shared" si="130"/>
        <v>3.6734693877551026</v>
      </c>
      <c r="L218" s="4">
        <f t="shared" si="130"/>
        <v>6.5306122448979593</v>
      </c>
      <c r="M218" s="4">
        <f t="shared" si="130"/>
        <v>12.108843537414966</v>
      </c>
      <c r="N218" s="4">
        <f t="shared" si="130"/>
        <v>50.204081632653065</v>
      </c>
      <c r="O218" s="4">
        <f t="shared" si="130"/>
        <v>19.183673469387756</v>
      </c>
      <c r="P218" s="4">
        <f t="shared" si="128"/>
        <v>100</v>
      </c>
    </row>
    <row r="219" spans="2:19" ht="15" customHeight="1" x14ac:dyDescent="0.2">
      <c r="B219" s="238"/>
      <c r="C219" s="26" t="s">
        <v>440</v>
      </c>
      <c r="H219" s="13">
        <f t="shared" si="129"/>
        <v>735</v>
      </c>
      <c r="I219" s="4">
        <f t="shared" si="130"/>
        <v>1.3605442176870748</v>
      </c>
      <c r="J219" s="4">
        <f t="shared" si="130"/>
        <v>0.40816326530612246</v>
      </c>
      <c r="K219" s="4">
        <f t="shared" si="130"/>
        <v>0.81632653061224492</v>
      </c>
      <c r="L219" s="4">
        <f t="shared" si="130"/>
        <v>1.4965986394557822</v>
      </c>
      <c r="M219" s="4">
        <f t="shared" si="130"/>
        <v>3.1292517006802725</v>
      </c>
      <c r="N219" s="4">
        <f t="shared" si="130"/>
        <v>77.006802721088434</v>
      </c>
      <c r="O219" s="4">
        <f t="shared" si="130"/>
        <v>15.782312925170066</v>
      </c>
      <c r="P219" s="4">
        <f t="shared" si="128"/>
        <v>99.999999999999986</v>
      </c>
    </row>
    <row r="220" spans="2:19" ht="15" customHeight="1" x14ac:dyDescent="0.2">
      <c r="B220" s="238"/>
      <c r="C220" s="26" t="s">
        <v>512</v>
      </c>
      <c r="H220" s="13">
        <f t="shared" si="129"/>
        <v>735</v>
      </c>
      <c r="I220" s="4">
        <f t="shared" si="130"/>
        <v>8.1632653061224492</v>
      </c>
      <c r="J220" s="4">
        <f t="shared" si="130"/>
        <v>5.7142857142857144</v>
      </c>
      <c r="K220" s="4">
        <f t="shared" si="130"/>
        <v>10.476190476190476</v>
      </c>
      <c r="L220" s="4">
        <f t="shared" si="130"/>
        <v>15.918367346938775</v>
      </c>
      <c r="M220" s="4">
        <f t="shared" si="130"/>
        <v>18.911564625850342</v>
      </c>
      <c r="N220" s="4">
        <f t="shared" si="130"/>
        <v>21.632653061224492</v>
      </c>
      <c r="O220" s="4">
        <f t="shared" si="130"/>
        <v>19.183673469387756</v>
      </c>
      <c r="P220" s="4">
        <f t="shared" si="128"/>
        <v>100</v>
      </c>
    </row>
    <row r="221" spans="2:19" ht="15" customHeight="1" x14ac:dyDescent="0.2">
      <c r="B221" s="238"/>
      <c r="C221" s="26" t="s">
        <v>441</v>
      </c>
      <c r="H221" s="13">
        <f t="shared" si="129"/>
        <v>735</v>
      </c>
      <c r="I221" s="4">
        <f t="shared" si="130"/>
        <v>2.5850340136054419</v>
      </c>
      <c r="J221" s="4">
        <f t="shared" si="130"/>
        <v>1.7687074829931975</v>
      </c>
      <c r="K221" s="4">
        <f t="shared" si="130"/>
        <v>4.8979591836734695</v>
      </c>
      <c r="L221" s="4">
        <f t="shared" si="130"/>
        <v>9.6598639455782322</v>
      </c>
      <c r="M221" s="4">
        <f t="shared" si="130"/>
        <v>21.904761904761905</v>
      </c>
      <c r="N221" s="4">
        <f t="shared" si="130"/>
        <v>40</v>
      </c>
      <c r="O221" s="4">
        <f t="shared" si="130"/>
        <v>19.183673469387756</v>
      </c>
      <c r="P221" s="4">
        <f t="shared" si="128"/>
        <v>100</v>
      </c>
    </row>
    <row r="222" spans="2:19" ht="15" customHeight="1" x14ac:dyDescent="0.2">
      <c r="B222" s="238"/>
      <c r="C222" s="26" t="s">
        <v>514</v>
      </c>
      <c r="H222" s="13">
        <f t="shared" si="129"/>
        <v>735</v>
      </c>
      <c r="I222" s="4">
        <f t="shared" si="130"/>
        <v>2.0408163265306123</v>
      </c>
      <c r="J222" s="4">
        <f t="shared" si="130"/>
        <v>1.9047619047619049</v>
      </c>
      <c r="K222" s="4">
        <f t="shared" si="130"/>
        <v>4.6258503401360542</v>
      </c>
      <c r="L222" s="4">
        <f t="shared" si="130"/>
        <v>11.428571428571429</v>
      </c>
      <c r="M222" s="4">
        <f t="shared" si="130"/>
        <v>20.544217687074831</v>
      </c>
      <c r="N222" s="4">
        <f t="shared" si="130"/>
        <v>40.27210884353741</v>
      </c>
      <c r="O222" s="4">
        <f t="shared" si="130"/>
        <v>19.183673469387756</v>
      </c>
      <c r="P222" s="4">
        <f t="shared" si="128"/>
        <v>100</v>
      </c>
    </row>
    <row r="223" spans="2:19" ht="15" customHeight="1" x14ac:dyDescent="0.2">
      <c r="B223" s="238"/>
      <c r="C223" s="26" t="s">
        <v>443</v>
      </c>
      <c r="H223" s="13">
        <f t="shared" si="129"/>
        <v>735</v>
      </c>
      <c r="I223" s="4">
        <f t="shared" si="130"/>
        <v>2.0408163265306123</v>
      </c>
      <c r="J223" s="4">
        <f t="shared" si="130"/>
        <v>1.7687074829931975</v>
      </c>
      <c r="K223" s="4">
        <f t="shared" si="130"/>
        <v>3.1292517006802725</v>
      </c>
      <c r="L223" s="4">
        <f t="shared" si="130"/>
        <v>8.9795918367346932</v>
      </c>
      <c r="M223" s="4">
        <f t="shared" si="130"/>
        <v>15.374149659863946</v>
      </c>
      <c r="N223" s="4">
        <f t="shared" si="130"/>
        <v>49.115646258503403</v>
      </c>
      <c r="O223" s="4">
        <f t="shared" si="130"/>
        <v>19.591836734693878</v>
      </c>
      <c r="P223" s="4">
        <f t="shared" si="128"/>
        <v>100</v>
      </c>
    </row>
    <row r="224" spans="2:19" ht="15" customHeight="1" x14ac:dyDescent="0.2">
      <c r="B224" s="238"/>
      <c r="C224" s="26" t="s">
        <v>513</v>
      </c>
      <c r="H224" s="13">
        <f t="shared" si="129"/>
        <v>735</v>
      </c>
      <c r="I224" s="4">
        <f t="shared" si="130"/>
        <v>0.13605442176870747</v>
      </c>
      <c r="J224" s="4">
        <f t="shared" si="130"/>
        <v>0</v>
      </c>
      <c r="K224" s="4">
        <f t="shared" si="130"/>
        <v>0.13605442176870747</v>
      </c>
      <c r="L224" s="4">
        <f t="shared" si="130"/>
        <v>0.13605442176870747</v>
      </c>
      <c r="M224" s="4">
        <f t="shared" si="130"/>
        <v>0.40816326530612246</v>
      </c>
      <c r="N224" s="4">
        <f t="shared" si="130"/>
        <v>82.857142857142861</v>
      </c>
      <c r="O224" s="4">
        <f t="shared" si="130"/>
        <v>16.326530612244898</v>
      </c>
      <c r="P224" s="4">
        <f t="shared" si="128"/>
        <v>100</v>
      </c>
    </row>
    <row r="225" spans="1:19" ht="15" customHeight="1" x14ac:dyDescent="0.2">
      <c r="B225" s="238"/>
      <c r="C225" s="26" t="s">
        <v>442</v>
      </c>
      <c r="H225" s="13">
        <f t="shared" si="129"/>
        <v>735</v>
      </c>
      <c r="I225" s="4">
        <f t="shared" si="130"/>
        <v>0.54421768707482987</v>
      </c>
      <c r="J225" s="4">
        <f t="shared" si="130"/>
        <v>0.54421768707482987</v>
      </c>
      <c r="K225" s="4">
        <f t="shared" si="130"/>
        <v>0.95238095238095244</v>
      </c>
      <c r="L225" s="4">
        <f t="shared" si="130"/>
        <v>4.8979591836734695</v>
      </c>
      <c r="M225" s="4">
        <f t="shared" si="130"/>
        <v>14.421768707482993</v>
      </c>
      <c r="N225" s="4">
        <f t="shared" si="130"/>
        <v>58.911564625850346</v>
      </c>
      <c r="O225" s="4">
        <f t="shared" si="130"/>
        <v>19.727891156462583</v>
      </c>
      <c r="P225" s="4">
        <f t="shared" si="128"/>
        <v>100</v>
      </c>
    </row>
    <row r="226" spans="1:19" ht="15" customHeight="1" x14ac:dyDescent="0.2">
      <c r="B226" s="238"/>
      <c r="C226" s="26" t="s">
        <v>585</v>
      </c>
      <c r="H226" s="13">
        <f t="shared" si="129"/>
        <v>735</v>
      </c>
      <c r="I226" s="4">
        <f t="shared" si="130"/>
        <v>0</v>
      </c>
      <c r="J226" s="4">
        <f t="shared" si="130"/>
        <v>0.13605442176870747</v>
      </c>
      <c r="K226" s="4">
        <f t="shared" si="130"/>
        <v>0.54421768707482987</v>
      </c>
      <c r="L226" s="4">
        <f t="shared" si="130"/>
        <v>4.7619047619047619</v>
      </c>
      <c r="M226" s="4">
        <f t="shared" si="130"/>
        <v>17.414965986394556</v>
      </c>
      <c r="N226" s="4">
        <f t="shared" si="130"/>
        <v>57.414965986394563</v>
      </c>
      <c r="O226" s="4">
        <f t="shared" si="130"/>
        <v>19.727891156462583</v>
      </c>
      <c r="P226" s="4">
        <f t="shared" si="128"/>
        <v>100</v>
      </c>
    </row>
    <row r="227" spans="1:19" ht="15" customHeight="1" x14ac:dyDescent="0.2">
      <c r="B227" s="238"/>
      <c r="C227" s="26" t="s">
        <v>511</v>
      </c>
      <c r="H227" s="13">
        <f t="shared" si="129"/>
        <v>735</v>
      </c>
      <c r="I227" s="4">
        <f t="shared" si="130"/>
        <v>0.27210884353741494</v>
      </c>
      <c r="J227" s="4">
        <f t="shared" si="130"/>
        <v>0.27210884353741494</v>
      </c>
      <c r="K227" s="4">
        <f t="shared" si="130"/>
        <v>0.68027210884353739</v>
      </c>
      <c r="L227" s="4">
        <f t="shared" si="130"/>
        <v>2.3129251700680271</v>
      </c>
      <c r="M227" s="4">
        <f t="shared" si="130"/>
        <v>3.6734693877551026</v>
      </c>
      <c r="N227" s="4">
        <f t="shared" si="130"/>
        <v>76.462585034013614</v>
      </c>
      <c r="O227" s="4">
        <f t="shared" si="130"/>
        <v>16.326530612244898</v>
      </c>
      <c r="P227" s="4">
        <f t="shared" si="128"/>
        <v>100</v>
      </c>
    </row>
    <row r="228" spans="1:19" ht="15" customHeight="1" x14ac:dyDescent="0.2">
      <c r="B228" s="238"/>
      <c r="C228" s="26" t="s">
        <v>515</v>
      </c>
      <c r="H228" s="13">
        <f t="shared" si="129"/>
        <v>735</v>
      </c>
      <c r="I228" s="4">
        <f t="shared" si="130"/>
        <v>1.0884353741496597</v>
      </c>
      <c r="J228" s="4">
        <f t="shared" si="130"/>
        <v>0</v>
      </c>
      <c r="K228" s="4">
        <f t="shared" si="130"/>
        <v>0</v>
      </c>
      <c r="L228" s="4">
        <f t="shared" si="130"/>
        <v>0.81632653061224492</v>
      </c>
      <c r="M228" s="4">
        <f t="shared" si="130"/>
        <v>5.7142857142857144</v>
      </c>
      <c r="N228" s="4">
        <f t="shared" si="130"/>
        <v>76.054421768707485</v>
      </c>
      <c r="O228" s="4">
        <f t="shared" si="130"/>
        <v>16.326530612244898</v>
      </c>
      <c r="P228" s="4">
        <f t="shared" si="128"/>
        <v>100</v>
      </c>
    </row>
    <row r="229" spans="1:19" ht="15" customHeight="1" x14ac:dyDescent="0.2">
      <c r="B229" s="238"/>
      <c r="C229" s="44" t="s">
        <v>521</v>
      </c>
      <c r="H229" s="13">
        <f t="shared" si="129"/>
        <v>735</v>
      </c>
      <c r="I229" s="4">
        <f t="shared" si="130"/>
        <v>4.2176870748299313</v>
      </c>
      <c r="J229" s="4">
        <f t="shared" si="130"/>
        <v>0.81632653061224492</v>
      </c>
      <c r="K229" s="4">
        <f t="shared" si="130"/>
        <v>0.95238095238095244</v>
      </c>
      <c r="L229" s="4">
        <f t="shared" si="130"/>
        <v>1.4965986394557822</v>
      </c>
      <c r="M229" s="4">
        <f t="shared" si="130"/>
        <v>6.1224489795918364</v>
      </c>
      <c r="N229" s="4">
        <f t="shared" si="130"/>
        <v>63.537414965986393</v>
      </c>
      <c r="O229" s="4">
        <f t="shared" si="130"/>
        <v>22.857142857142858</v>
      </c>
      <c r="P229" s="4">
        <f t="shared" si="128"/>
        <v>100</v>
      </c>
    </row>
    <row r="230" spans="1:19" ht="15" customHeight="1" x14ac:dyDescent="0.2">
      <c r="B230" s="238"/>
      <c r="C230" s="250" t="s">
        <v>291</v>
      </c>
      <c r="D230" s="152"/>
      <c r="E230" s="152"/>
      <c r="F230" s="152"/>
      <c r="G230" s="152"/>
      <c r="H230" s="239">
        <f t="shared" si="129"/>
        <v>735</v>
      </c>
      <c r="I230" s="114">
        <f t="shared" si="130"/>
        <v>28.843537414965986</v>
      </c>
      <c r="J230" s="114">
        <f t="shared" si="130"/>
        <v>2.8571428571428572</v>
      </c>
      <c r="K230" s="114">
        <f t="shared" si="130"/>
        <v>5.5782312925170068</v>
      </c>
      <c r="L230" s="114">
        <f t="shared" si="130"/>
        <v>5.1700680272108839</v>
      </c>
      <c r="M230" s="114">
        <f t="shared" si="130"/>
        <v>6.1224489795918364</v>
      </c>
      <c r="N230" s="114">
        <f t="shared" si="130"/>
        <v>6.5306122448979593</v>
      </c>
      <c r="O230" s="114">
        <f t="shared" si="130"/>
        <v>44.897959183673471</v>
      </c>
      <c r="P230" s="114">
        <f t="shared" si="128"/>
        <v>100</v>
      </c>
    </row>
    <row r="231" spans="1:19" ht="31.15" customHeight="1" x14ac:dyDescent="0.2">
      <c r="B231" s="240"/>
      <c r="C231" s="476" t="s">
        <v>586</v>
      </c>
      <c r="D231" s="477"/>
      <c r="E231" s="477"/>
      <c r="F231" s="477"/>
      <c r="G231" s="477"/>
      <c r="H231" s="14">
        <f t="shared" si="129"/>
        <v>735</v>
      </c>
      <c r="I231" s="5">
        <f t="shared" si="130"/>
        <v>22.312925170068027</v>
      </c>
      <c r="J231" s="5">
        <f t="shared" si="130"/>
        <v>3.8095238095238098</v>
      </c>
      <c r="K231" s="5">
        <f t="shared" si="130"/>
        <v>6.3945578231292517</v>
      </c>
      <c r="L231" s="5">
        <f t="shared" si="130"/>
        <v>6.8027210884353746</v>
      </c>
      <c r="M231" s="5">
        <f t="shared" si="130"/>
        <v>9.5238095238095237</v>
      </c>
      <c r="N231" s="5">
        <f t="shared" si="130"/>
        <v>9.5238095238095237</v>
      </c>
      <c r="O231" s="5">
        <f t="shared" si="130"/>
        <v>41.632653061224488</v>
      </c>
      <c r="P231" s="5">
        <f t="shared" si="128"/>
        <v>100</v>
      </c>
    </row>
    <row r="233" spans="1:19" ht="15" customHeight="1" x14ac:dyDescent="0.2">
      <c r="A233" s="1" t="s">
        <v>581</v>
      </c>
    </row>
    <row r="234" spans="1:19" ht="31.5" x14ac:dyDescent="0.2">
      <c r="B234" s="20"/>
      <c r="C234" s="21" t="s">
        <v>171</v>
      </c>
      <c r="D234" s="21"/>
      <c r="E234" s="21"/>
      <c r="F234" s="21"/>
      <c r="G234" s="21"/>
      <c r="H234" s="22"/>
      <c r="I234" s="97" t="s">
        <v>105</v>
      </c>
      <c r="J234" s="97" t="s">
        <v>95</v>
      </c>
      <c r="K234" s="97" t="s">
        <v>94</v>
      </c>
      <c r="L234" s="97" t="s">
        <v>93</v>
      </c>
      <c r="M234" s="97" t="s">
        <v>92</v>
      </c>
      <c r="N234" s="97" t="s">
        <v>152</v>
      </c>
      <c r="O234" s="98" t="s">
        <v>497</v>
      </c>
      <c r="P234" s="97" t="s">
        <v>4</v>
      </c>
      <c r="Q234" s="98" t="s">
        <v>637</v>
      </c>
      <c r="R234" s="98" t="s">
        <v>638</v>
      </c>
      <c r="S234" s="98" t="s">
        <v>498</v>
      </c>
    </row>
    <row r="235" spans="1:19" ht="15" customHeight="1" x14ac:dyDescent="0.2">
      <c r="B235" s="233" t="s">
        <v>2</v>
      </c>
      <c r="C235" s="26" t="s">
        <v>438</v>
      </c>
      <c r="H235" s="38"/>
      <c r="I235" s="7">
        <v>43</v>
      </c>
      <c r="J235" s="7">
        <v>6</v>
      </c>
      <c r="K235" s="7">
        <v>12</v>
      </c>
      <c r="L235" s="7">
        <v>23</v>
      </c>
      <c r="M235" s="7">
        <v>45</v>
      </c>
      <c r="N235" s="7">
        <v>458</v>
      </c>
      <c r="O235" s="7">
        <v>30</v>
      </c>
      <c r="P235" s="7">
        <f t="shared" ref="P235:P264" si="131">SUM(I235:O235)</f>
        <v>617</v>
      </c>
      <c r="Q235" s="120">
        <v>1.161839863713799</v>
      </c>
      <c r="R235" s="3">
        <v>5.2868217054263562</v>
      </c>
      <c r="S235" s="7">
        <v>42</v>
      </c>
    </row>
    <row r="236" spans="1:19" ht="15" customHeight="1" x14ac:dyDescent="0.2">
      <c r="B236" s="234"/>
      <c r="C236" s="26" t="s">
        <v>439</v>
      </c>
      <c r="H236" s="56"/>
      <c r="I236" s="8">
        <v>31</v>
      </c>
      <c r="J236" s="8">
        <v>12</v>
      </c>
      <c r="K236" s="8">
        <v>9</v>
      </c>
      <c r="L236" s="8">
        <v>25</v>
      </c>
      <c r="M236" s="8">
        <v>55</v>
      </c>
      <c r="N236" s="8">
        <v>455</v>
      </c>
      <c r="O236" s="8">
        <v>30</v>
      </c>
      <c r="P236" s="8">
        <f t="shared" si="131"/>
        <v>617</v>
      </c>
      <c r="Q236" s="121">
        <v>0.78364565587734247</v>
      </c>
      <c r="R236" s="4">
        <v>3.4848484848484849</v>
      </c>
      <c r="S236" s="8">
        <v>25</v>
      </c>
    </row>
    <row r="237" spans="1:19" ht="15" customHeight="1" x14ac:dyDescent="0.2">
      <c r="B237" s="234"/>
      <c r="C237" s="26" t="s">
        <v>440</v>
      </c>
      <c r="H237" s="56"/>
      <c r="I237" s="8">
        <v>20</v>
      </c>
      <c r="J237" s="8">
        <v>3</v>
      </c>
      <c r="K237" s="8">
        <v>5</v>
      </c>
      <c r="L237" s="8">
        <v>18</v>
      </c>
      <c r="M237" s="8">
        <v>31</v>
      </c>
      <c r="N237" s="8">
        <v>510</v>
      </c>
      <c r="O237" s="8">
        <v>30</v>
      </c>
      <c r="P237" s="8">
        <f t="shared" si="131"/>
        <v>617</v>
      </c>
      <c r="Q237" s="121">
        <v>0.46678023850085176</v>
      </c>
      <c r="R237" s="4">
        <v>3.5584415584415585</v>
      </c>
      <c r="S237" s="8">
        <v>21</v>
      </c>
    </row>
    <row r="238" spans="1:19" ht="15" customHeight="1" x14ac:dyDescent="0.2">
      <c r="B238" s="234"/>
      <c r="C238" s="26" t="s">
        <v>512</v>
      </c>
      <c r="H238" s="56"/>
      <c r="I238" s="8">
        <v>40</v>
      </c>
      <c r="J238" s="8">
        <v>16</v>
      </c>
      <c r="K238" s="8">
        <v>39</v>
      </c>
      <c r="L238" s="8">
        <v>67</v>
      </c>
      <c r="M238" s="8">
        <v>120</v>
      </c>
      <c r="N238" s="8">
        <v>305</v>
      </c>
      <c r="O238" s="8">
        <v>30</v>
      </c>
      <c r="P238" s="8">
        <f t="shared" si="131"/>
        <v>617</v>
      </c>
      <c r="Q238" s="121">
        <v>1.3100511073253833</v>
      </c>
      <c r="R238" s="4">
        <v>2.726950354609929</v>
      </c>
      <c r="S238" s="8">
        <v>20</v>
      </c>
    </row>
    <row r="239" spans="1:19" ht="15" customHeight="1" x14ac:dyDescent="0.2">
      <c r="B239" s="234"/>
      <c r="C239" s="26" t="s">
        <v>441</v>
      </c>
      <c r="H239" s="56"/>
      <c r="I239" s="8">
        <v>22</v>
      </c>
      <c r="J239" s="8">
        <v>7</v>
      </c>
      <c r="K239" s="8">
        <v>18</v>
      </c>
      <c r="L239" s="8">
        <v>48</v>
      </c>
      <c r="M239" s="8">
        <v>107</v>
      </c>
      <c r="N239" s="8">
        <v>384</v>
      </c>
      <c r="O239" s="8">
        <v>31</v>
      </c>
      <c r="P239" s="8">
        <f t="shared" si="131"/>
        <v>617</v>
      </c>
      <c r="Q239" s="121">
        <v>0.80204778156996592</v>
      </c>
      <c r="R239" s="4">
        <v>2.3267326732673266</v>
      </c>
      <c r="S239" s="8">
        <v>17</v>
      </c>
    </row>
    <row r="240" spans="1:19" ht="15" customHeight="1" x14ac:dyDescent="0.2">
      <c r="B240" s="234"/>
      <c r="C240" s="26" t="s">
        <v>514</v>
      </c>
      <c r="H240" s="56"/>
      <c r="I240" s="8">
        <v>7</v>
      </c>
      <c r="J240" s="8">
        <v>3</v>
      </c>
      <c r="K240" s="8">
        <v>14</v>
      </c>
      <c r="L240" s="8">
        <v>33</v>
      </c>
      <c r="M240" s="8">
        <v>91</v>
      </c>
      <c r="N240" s="8">
        <v>439</v>
      </c>
      <c r="O240" s="8">
        <v>30</v>
      </c>
      <c r="P240" s="8">
        <f t="shared" si="131"/>
        <v>617</v>
      </c>
      <c r="Q240" s="121">
        <v>0.43611584327086883</v>
      </c>
      <c r="R240" s="4">
        <v>1.7297297297297298</v>
      </c>
      <c r="S240" s="8">
        <v>10</v>
      </c>
    </row>
    <row r="241" spans="2:19" ht="15" customHeight="1" x14ac:dyDescent="0.2">
      <c r="B241" s="234"/>
      <c r="C241" s="26" t="s">
        <v>443</v>
      </c>
      <c r="H241" s="56"/>
      <c r="I241" s="8">
        <v>11</v>
      </c>
      <c r="J241" s="8">
        <v>7</v>
      </c>
      <c r="K241" s="8">
        <v>22</v>
      </c>
      <c r="L241" s="8">
        <v>43</v>
      </c>
      <c r="M241" s="8">
        <v>92</v>
      </c>
      <c r="N241" s="8">
        <v>408</v>
      </c>
      <c r="O241" s="8">
        <v>34</v>
      </c>
      <c r="P241" s="8">
        <f t="shared" si="131"/>
        <v>617</v>
      </c>
      <c r="Q241" s="121">
        <v>0.63121783876500859</v>
      </c>
      <c r="R241" s="4">
        <v>2.1028571428571428</v>
      </c>
      <c r="S241" s="8">
        <v>21</v>
      </c>
    </row>
    <row r="242" spans="2:19" ht="15" customHeight="1" x14ac:dyDescent="0.2">
      <c r="B242" s="234"/>
      <c r="C242" s="26" t="s">
        <v>513</v>
      </c>
      <c r="H242" s="56"/>
      <c r="I242" s="8">
        <v>1</v>
      </c>
      <c r="J242" s="8">
        <v>0</v>
      </c>
      <c r="K242" s="8">
        <v>4</v>
      </c>
      <c r="L242" s="8">
        <v>3</v>
      </c>
      <c r="M242" s="8">
        <v>9</v>
      </c>
      <c r="N242" s="8">
        <v>566</v>
      </c>
      <c r="O242" s="8">
        <v>34</v>
      </c>
      <c r="P242" s="8">
        <f t="shared" si="131"/>
        <v>617</v>
      </c>
      <c r="Q242" s="121">
        <v>6.1749571183533448E-2</v>
      </c>
      <c r="R242" s="4">
        <v>2.1176470588235294</v>
      </c>
      <c r="S242" s="8">
        <v>9</v>
      </c>
    </row>
    <row r="243" spans="2:19" ht="15" customHeight="1" x14ac:dyDescent="0.2">
      <c r="B243" s="234"/>
      <c r="C243" s="26" t="s">
        <v>442</v>
      </c>
      <c r="H243" s="56"/>
      <c r="I243" s="8">
        <v>5</v>
      </c>
      <c r="J243" s="8">
        <v>4</v>
      </c>
      <c r="K243" s="8">
        <v>12</v>
      </c>
      <c r="L243" s="8">
        <v>13</v>
      </c>
      <c r="M243" s="8">
        <v>68</v>
      </c>
      <c r="N243" s="8">
        <v>481</v>
      </c>
      <c r="O243" s="8">
        <v>34</v>
      </c>
      <c r="P243" s="8">
        <f t="shared" si="131"/>
        <v>617</v>
      </c>
      <c r="Q243" s="121">
        <v>0.32418524871355059</v>
      </c>
      <c r="R243" s="4">
        <v>1.8529411764705883</v>
      </c>
      <c r="S243" s="8">
        <v>12</v>
      </c>
    </row>
    <row r="244" spans="2:19" ht="15" customHeight="1" x14ac:dyDescent="0.2">
      <c r="B244" s="234"/>
      <c r="C244" s="26" t="s">
        <v>585</v>
      </c>
      <c r="H244" s="56"/>
      <c r="I244" s="8">
        <v>1</v>
      </c>
      <c r="J244" s="8">
        <v>3</v>
      </c>
      <c r="K244" s="8">
        <v>7</v>
      </c>
      <c r="L244" s="8">
        <v>15</v>
      </c>
      <c r="M244" s="8">
        <v>80</v>
      </c>
      <c r="N244" s="8">
        <v>477</v>
      </c>
      <c r="O244" s="8">
        <v>34</v>
      </c>
      <c r="P244" s="8">
        <f t="shared" si="131"/>
        <v>617</v>
      </c>
      <c r="Q244" s="121">
        <v>0.27958833619210977</v>
      </c>
      <c r="R244" s="4">
        <v>1.5377358490566038</v>
      </c>
      <c r="S244" s="8">
        <v>20</v>
      </c>
    </row>
    <row r="245" spans="2:19" ht="15" customHeight="1" x14ac:dyDescent="0.2">
      <c r="B245" s="234"/>
      <c r="C245" s="26" t="s">
        <v>511</v>
      </c>
      <c r="H245" s="56"/>
      <c r="I245" s="8">
        <v>6</v>
      </c>
      <c r="J245" s="8">
        <v>1</v>
      </c>
      <c r="K245" s="8">
        <v>11</v>
      </c>
      <c r="L245" s="8">
        <v>8</v>
      </c>
      <c r="M245" s="8">
        <v>33</v>
      </c>
      <c r="N245" s="8">
        <v>524</v>
      </c>
      <c r="O245" s="8">
        <v>34</v>
      </c>
      <c r="P245" s="8">
        <f t="shared" si="131"/>
        <v>617</v>
      </c>
      <c r="Q245" s="121">
        <v>0.21783876500857632</v>
      </c>
      <c r="R245" s="4">
        <v>2.152542372881356</v>
      </c>
      <c r="S245" s="8">
        <v>10</v>
      </c>
    </row>
    <row r="246" spans="2:19" ht="15" customHeight="1" x14ac:dyDescent="0.2">
      <c r="B246" s="234"/>
      <c r="C246" s="26" t="s">
        <v>515</v>
      </c>
      <c r="H246" s="56"/>
      <c r="I246" s="8">
        <v>12</v>
      </c>
      <c r="J246" s="8">
        <v>1</v>
      </c>
      <c r="K246" s="8">
        <v>4</v>
      </c>
      <c r="L246" s="8">
        <v>2</v>
      </c>
      <c r="M246" s="8">
        <v>18</v>
      </c>
      <c r="N246" s="8">
        <v>546</v>
      </c>
      <c r="O246" s="8">
        <v>34</v>
      </c>
      <c r="P246" s="8">
        <f t="shared" si="131"/>
        <v>617</v>
      </c>
      <c r="Q246" s="121">
        <v>0.313893653516295</v>
      </c>
      <c r="R246" s="4">
        <v>4.9459459459459456</v>
      </c>
      <c r="S246" s="8">
        <v>50</v>
      </c>
    </row>
    <row r="247" spans="2:19" ht="15" customHeight="1" x14ac:dyDescent="0.2">
      <c r="B247" s="234"/>
      <c r="C247" s="44" t="s">
        <v>521</v>
      </c>
      <c r="H247" s="56"/>
      <c r="I247" s="8">
        <v>14</v>
      </c>
      <c r="J247" s="8">
        <v>6</v>
      </c>
      <c r="K247" s="8">
        <v>4</v>
      </c>
      <c r="L247" s="8">
        <v>13</v>
      </c>
      <c r="M247" s="8">
        <v>26</v>
      </c>
      <c r="N247" s="8">
        <v>491</v>
      </c>
      <c r="O247" s="8">
        <v>63</v>
      </c>
      <c r="P247" s="8">
        <f t="shared" si="131"/>
        <v>617</v>
      </c>
      <c r="Q247" s="121">
        <v>0.43862815884476536</v>
      </c>
      <c r="R247" s="4">
        <v>3.8571428571428572</v>
      </c>
      <c r="S247" s="8">
        <v>50</v>
      </c>
    </row>
    <row r="248" spans="2:19" ht="15" customHeight="1" x14ac:dyDescent="0.2">
      <c r="B248" s="234"/>
      <c r="C248" s="250" t="s">
        <v>291</v>
      </c>
      <c r="D248" s="152"/>
      <c r="E248" s="152"/>
      <c r="F248" s="152"/>
      <c r="G248" s="152"/>
      <c r="H248" s="235"/>
      <c r="I248" s="111">
        <v>105</v>
      </c>
      <c r="J248" s="111">
        <v>26</v>
      </c>
      <c r="K248" s="111">
        <v>30</v>
      </c>
      <c r="L248" s="111">
        <v>53</v>
      </c>
      <c r="M248" s="111">
        <v>87</v>
      </c>
      <c r="N248" s="111">
        <v>157</v>
      </c>
      <c r="O248" s="111">
        <v>159</v>
      </c>
      <c r="P248" s="111">
        <f t="shared" si="131"/>
        <v>617</v>
      </c>
      <c r="Q248" s="236">
        <v>3.5262008733624453</v>
      </c>
      <c r="R248" s="114">
        <v>5.3654485049833891</v>
      </c>
      <c r="S248" s="111">
        <v>80</v>
      </c>
    </row>
    <row r="249" spans="2:19" ht="31.15" customHeight="1" x14ac:dyDescent="0.2">
      <c r="B249" s="29"/>
      <c r="C249" s="476" t="s">
        <v>586</v>
      </c>
      <c r="D249" s="477"/>
      <c r="E249" s="477"/>
      <c r="F249" s="477"/>
      <c r="G249" s="477"/>
      <c r="H249" s="57"/>
      <c r="I249" s="9">
        <v>67</v>
      </c>
      <c r="J249" s="9">
        <v>23</v>
      </c>
      <c r="K249" s="9">
        <v>34</v>
      </c>
      <c r="L249" s="9">
        <v>51</v>
      </c>
      <c r="M249" s="9">
        <v>101</v>
      </c>
      <c r="N249" s="9">
        <v>210</v>
      </c>
      <c r="O249" s="9">
        <v>131</v>
      </c>
      <c r="P249" s="9">
        <f t="shared" si="131"/>
        <v>617</v>
      </c>
      <c r="Q249" s="118">
        <v>2.3786008230452675</v>
      </c>
      <c r="R249" s="5">
        <v>4.1884057971014492</v>
      </c>
      <c r="S249" s="9">
        <v>80</v>
      </c>
    </row>
    <row r="250" spans="2:19" ht="15" customHeight="1" x14ac:dyDescent="0.2">
      <c r="B250" s="233" t="s">
        <v>3</v>
      </c>
      <c r="C250" s="26" t="s">
        <v>438</v>
      </c>
      <c r="H250" s="237">
        <f t="shared" ref="H250:H264" si="132">P235</f>
        <v>617</v>
      </c>
      <c r="I250" s="3">
        <f t="shared" ref="I250:O264" si="133">I235/$H250*100</f>
        <v>6.9692058346839545</v>
      </c>
      <c r="J250" s="3">
        <f t="shared" si="133"/>
        <v>0.97244732576985426</v>
      </c>
      <c r="K250" s="3">
        <f t="shared" si="133"/>
        <v>1.9448946515397085</v>
      </c>
      <c r="L250" s="3">
        <f t="shared" si="133"/>
        <v>3.7277147487844409</v>
      </c>
      <c r="M250" s="3">
        <f t="shared" si="133"/>
        <v>7.2933549432739051</v>
      </c>
      <c r="N250" s="3">
        <f t="shared" si="133"/>
        <v>74.230145867098855</v>
      </c>
      <c r="O250" s="3">
        <f t="shared" si="133"/>
        <v>4.8622366288492707</v>
      </c>
      <c r="P250" s="3">
        <f t="shared" si="131"/>
        <v>100</v>
      </c>
    </row>
    <row r="251" spans="2:19" ht="15" customHeight="1" x14ac:dyDescent="0.2">
      <c r="B251" s="238"/>
      <c r="C251" s="26" t="s">
        <v>439</v>
      </c>
      <c r="H251" s="13">
        <f t="shared" si="132"/>
        <v>617</v>
      </c>
      <c r="I251" s="4">
        <f t="shared" si="133"/>
        <v>5.0243111831442464</v>
      </c>
      <c r="J251" s="4">
        <f t="shared" si="133"/>
        <v>1.9448946515397085</v>
      </c>
      <c r="K251" s="4">
        <f t="shared" si="133"/>
        <v>1.4586709886547813</v>
      </c>
      <c r="L251" s="4">
        <f t="shared" si="133"/>
        <v>4.0518638573743919</v>
      </c>
      <c r="M251" s="4">
        <f t="shared" si="133"/>
        <v>8.9141004862236617</v>
      </c>
      <c r="N251" s="4">
        <f t="shared" si="133"/>
        <v>73.743922204213945</v>
      </c>
      <c r="O251" s="4">
        <f t="shared" si="133"/>
        <v>4.8622366288492707</v>
      </c>
      <c r="P251" s="4">
        <f t="shared" si="131"/>
        <v>100</v>
      </c>
    </row>
    <row r="252" spans="2:19" ht="15" customHeight="1" x14ac:dyDescent="0.2">
      <c r="B252" s="238"/>
      <c r="C252" s="26" t="s">
        <v>440</v>
      </c>
      <c r="H252" s="13">
        <f t="shared" si="132"/>
        <v>617</v>
      </c>
      <c r="I252" s="4">
        <f t="shared" si="133"/>
        <v>3.2414910858995136</v>
      </c>
      <c r="J252" s="4">
        <f t="shared" si="133"/>
        <v>0.48622366288492713</v>
      </c>
      <c r="K252" s="4">
        <f t="shared" si="133"/>
        <v>0.81037277147487841</v>
      </c>
      <c r="L252" s="4">
        <f t="shared" si="133"/>
        <v>2.9173419773095626</v>
      </c>
      <c r="M252" s="4">
        <f t="shared" si="133"/>
        <v>5.0243111831442464</v>
      </c>
      <c r="N252" s="4">
        <f t="shared" si="133"/>
        <v>82.658022690437605</v>
      </c>
      <c r="O252" s="4">
        <f t="shared" si="133"/>
        <v>4.8622366288492707</v>
      </c>
      <c r="P252" s="4">
        <f t="shared" si="131"/>
        <v>100</v>
      </c>
    </row>
    <row r="253" spans="2:19" ht="15" customHeight="1" x14ac:dyDescent="0.2">
      <c r="B253" s="238"/>
      <c r="C253" s="26" t="s">
        <v>512</v>
      </c>
      <c r="H253" s="13">
        <f t="shared" si="132"/>
        <v>617</v>
      </c>
      <c r="I253" s="4">
        <f t="shared" si="133"/>
        <v>6.4829821717990272</v>
      </c>
      <c r="J253" s="4">
        <f t="shared" si="133"/>
        <v>2.5931928687196111</v>
      </c>
      <c r="K253" s="4">
        <f t="shared" si="133"/>
        <v>6.3209076175040515</v>
      </c>
      <c r="L253" s="4">
        <f t="shared" si="133"/>
        <v>10.858995137763371</v>
      </c>
      <c r="M253" s="4">
        <f t="shared" si="133"/>
        <v>19.448946515397083</v>
      </c>
      <c r="N253" s="4">
        <f t="shared" si="133"/>
        <v>49.432739059967581</v>
      </c>
      <c r="O253" s="4">
        <f t="shared" si="133"/>
        <v>4.8622366288492707</v>
      </c>
      <c r="P253" s="4">
        <f t="shared" si="131"/>
        <v>100</v>
      </c>
    </row>
    <row r="254" spans="2:19" ht="15" customHeight="1" x14ac:dyDescent="0.2">
      <c r="B254" s="238"/>
      <c r="C254" s="26" t="s">
        <v>441</v>
      </c>
      <c r="H254" s="13">
        <f t="shared" si="132"/>
        <v>617</v>
      </c>
      <c r="I254" s="4">
        <f t="shared" si="133"/>
        <v>3.5656401944894651</v>
      </c>
      <c r="J254" s="4">
        <f t="shared" si="133"/>
        <v>1.1345218800648298</v>
      </c>
      <c r="K254" s="4">
        <f t="shared" si="133"/>
        <v>2.9173419773095626</v>
      </c>
      <c r="L254" s="4">
        <f t="shared" si="133"/>
        <v>7.7795786061588341</v>
      </c>
      <c r="M254" s="4">
        <f t="shared" si="133"/>
        <v>17.341977309562399</v>
      </c>
      <c r="N254" s="4">
        <f t="shared" si="133"/>
        <v>62.236628849270673</v>
      </c>
      <c r="O254" s="4">
        <f t="shared" si="133"/>
        <v>5.0243111831442464</v>
      </c>
      <c r="P254" s="4">
        <f t="shared" si="131"/>
        <v>100.00000000000001</v>
      </c>
    </row>
    <row r="255" spans="2:19" ht="15" customHeight="1" x14ac:dyDescent="0.2">
      <c r="B255" s="238"/>
      <c r="C255" s="26" t="s">
        <v>514</v>
      </c>
      <c r="H255" s="13">
        <f t="shared" si="132"/>
        <v>617</v>
      </c>
      <c r="I255" s="4">
        <f t="shared" si="133"/>
        <v>1.1345218800648298</v>
      </c>
      <c r="J255" s="4">
        <f t="shared" si="133"/>
        <v>0.48622366288492713</v>
      </c>
      <c r="K255" s="4">
        <f t="shared" si="133"/>
        <v>2.2690437601296596</v>
      </c>
      <c r="L255" s="4">
        <f t="shared" si="133"/>
        <v>5.3484602917341979</v>
      </c>
      <c r="M255" s="4">
        <f t="shared" si="133"/>
        <v>14.748784440842789</v>
      </c>
      <c r="N255" s="4">
        <f t="shared" si="133"/>
        <v>71.150729335494319</v>
      </c>
      <c r="O255" s="4">
        <f t="shared" si="133"/>
        <v>4.8622366288492707</v>
      </c>
      <c r="P255" s="4">
        <f t="shared" si="131"/>
        <v>100</v>
      </c>
    </row>
    <row r="256" spans="2:19" ht="15" customHeight="1" x14ac:dyDescent="0.2">
      <c r="B256" s="238"/>
      <c r="C256" s="26" t="s">
        <v>443</v>
      </c>
      <c r="H256" s="13">
        <f t="shared" si="132"/>
        <v>617</v>
      </c>
      <c r="I256" s="4">
        <f t="shared" si="133"/>
        <v>1.7828200972447326</v>
      </c>
      <c r="J256" s="4">
        <f t="shared" si="133"/>
        <v>1.1345218800648298</v>
      </c>
      <c r="K256" s="4">
        <f t="shared" si="133"/>
        <v>3.5656401944894651</v>
      </c>
      <c r="L256" s="4">
        <f t="shared" si="133"/>
        <v>6.9692058346839545</v>
      </c>
      <c r="M256" s="4">
        <f t="shared" si="133"/>
        <v>14.910858995137763</v>
      </c>
      <c r="N256" s="4">
        <f t="shared" si="133"/>
        <v>66.126418152350084</v>
      </c>
      <c r="O256" s="4">
        <f t="shared" si="133"/>
        <v>5.5105348460291737</v>
      </c>
      <c r="P256" s="4">
        <f t="shared" si="131"/>
        <v>100</v>
      </c>
    </row>
    <row r="257" spans="1:19" ht="15" customHeight="1" x14ac:dyDescent="0.2">
      <c r="B257" s="238"/>
      <c r="C257" s="26" t="s">
        <v>513</v>
      </c>
      <c r="H257" s="13">
        <f t="shared" si="132"/>
        <v>617</v>
      </c>
      <c r="I257" s="4">
        <f t="shared" si="133"/>
        <v>0.16207455429497569</v>
      </c>
      <c r="J257" s="4">
        <f t="shared" si="133"/>
        <v>0</v>
      </c>
      <c r="K257" s="4">
        <f t="shared" si="133"/>
        <v>0.64829821717990277</v>
      </c>
      <c r="L257" s="4">
        <f t="shared" si="133"/>
        <v>0.48622366288492713</v>
      </c>
      <c r="M257" s="4">
        <f t="shared" si="133"/>
        <v>1.4586709886547813</v>
      </c>
      <c r="N257" s="4">
        <f t="shared" si="133"/>
        <v>91.73419773095624</v>
      </c>
      <c r="O257" s="4">
        <f t="shared" si="133"/>
        <v>5.5105348460291737</v>
      </c>
      <c r="P257" s="4">
        <f t="shared" si="131"/>
        <v>100</v>
      </c>
    </row>
    <row r="258" spans="1:19" ht="15" customHeight="1" x14ac:dyDescent="0.2">
      <c r="B258" s="238"/>
      <c r="C258" s="26" t="s">
        <v>442</v>
      </c>
      <c r="H258" s="13">
        <f t="shared" si="132"/>
        <v>617</v>
      </c>
      <c r="I258" s="4">
        <f t="shared" si="133"/>
        <v>0.81037277147487841</v>
      </c>
      <c r="J258" s="4">
        <f t="shared" si="133"/>
        <v>0.64829821717990277</v>
      </c>
      <c r="K258" s="4">
        <f t="shared" si="133"/>
        <v>1.9448946515397085</v>
      </c>
      <c r="L258" s="4">
        <f t="shared" si="133"/>
        <v>2.1069692058346838</v>
      </c>
      <c r="M258" s="4">
        <f t="shared" si="133"/>
        <v>11.021069692058347</v>
      </c>
      <c r="N258" s="4">
        <f t="shared" si="133"/>
        <v>77.957860615883305</v>
      </c>
      <c r="O258" s="4">
        <f t="shared" si="133"/>
        <v>5.5105348460291737</v>
      </c>
      <c r="P258" s="4">
        <f t="shared" si="131"/>
        <v>100</v>
      </c>
    </row>
    <row r="259" spans="1:19" ht="15" customHeight="1" x14ac:dyDescent="0.2">
      <c r="B259" s="238"/>
      <c r="C259" s="26" t="s">
        <v>585</v>
      </c>
      <c r="H259" s="13">
        <f t="shared" si="132"/>
        <v>617</v>
      </c>
      <c r="I259" s="4">
        <f t="shared" si="133"/>
        <v>0.16207455429497569</v>
      </c>
      <c r="J259" s="4">
        <f t="shared" si="133"/>
        <v>0.48622366288492713</v>
      </c>
      <c r="K259" s="4">
        <f t="shared" si="133"/>
        <v>1.1345218800648298</v>
      </c>
      <c r="L259" s="4">
        <f t="shared" si="133"/>
        <v>2.4311183144246353</v>
      </c>
      <c r="M259" s="4">
        <f t="shared" si="133"/>
        <v>12.965964343598054</v>
      </c>
      <c r="N259" s="4">
        <f t="shared" si="133"/>
        <v>77.309562398703406</v>
      </c>
      <c r="O259" s="4">
        <f t="shared" si="133"/>
        <v>5.5105348460291737</v>
      </c>
      <c r="P259" s="4">
        <f t="shared" si="131"/>
        <v>100</v>
      </c>
    </row>
    <row r="260" spans="1:19" ht="15" customHeight="1" x14ac:dyDescent="0.2">
      <c r="B260" s="238"/>
      <c r="C260" s="26" t="s">
        <v>511</v>
      </c>
      <c r="H260" s="13">
        <f t="shared" si="132"/>
        <v>617</v>
      </c>
      <c r="I260" s="4">
        <f t="shared" si="133"/>
        <v>0.97244732576985426</v>
      </c>
      <c r="J260" s="4">
        <f t="shared" si="133"/>
        <v>0.16207455429497569</v>
      </c>
      <c r="K260" s="4">
        <f t="shared" si="133"/>
        <v>1.7828200972447326</v>
      </c>
      <c r="L260" s="4">
        <f t="shared" si="133"/>
        <v>1.2965964343598055</v>
      </c>
      <c r="M260" s="4">
        <f t="shared" si="133"/>
        <v>5.3484602917341979</v>
      </c>
      <c r="N260" s="4">
        <f t="shared" si="133"/>
        <v>84.927066450567253</v>
      </c>
      <c r="O260" s="4">
        <f t="shared" si="133"/>
        <v>5.5105348460291737</v>
      </c>
      <c r="P260" s="4">
        <f t="shared" si="131"/>
        <v>100</v>
      </c>
    </row>
    <row r="261" spans="1:19" ht="15" customHeight="1" x14ac:dyDescent="0.2">
      <c r="B261" s="238"/>
      <c r="C261" s="26" t="s">
        <v>515</v>
      </c>
      <c r="H261" s="13">
        <f t="shared" si="132"/>
        <v>617</v>
      </c>
      <c r="I261" s="4">
        <f t="shared" si="133"/>
        <v>1.9448946515397085</v>
      </c>
      <c r="J261" s="4">
        <f t="shared" si="133"/>
        <v>0.16207455429497569</v>
      </c>
      <c r="K261" s="4">
        <f t="shared" si="133"/>
        <v>0.64829821717990277</v>
      </c>
      <c r="L261" s="4">
        <f t="shared" si="133"/>
        <v>0.32414910858995138</v>
      </c>
      <c r="M261" s="4">
        <f t="shared" si="133"/>
        <v>2.9173419773095626</v>
      </c>
      <c r="N261" s="4">
        <f t="shared" si="133"/>
        <v>88.492706645056728</v>
      </c>
      <c r="O261" s="4">
        <f t="shared" si="133"/>
        <v>5.5105348460291737</v>
      </c>
      <c r="P261" s="4">
        <f t="shared" si="131"/>
        <v>100</v>
      </c>
    </row>
    <row r="262" spans="1:19" ht="15" customHeight="1" x14ac:dyDescent="0.2">
      <c r="B262" s="238"/>
      <c r="C262" s="44" t="s">
        <v>521</v>
      </c>
      <c r="H262" s="13">
        <f t="shared" si="132"/>
        <v>617</v>
      </c>
      <c r="I262" s="4">
        <f t="shared" si="133"/>
        <v>2.2690437601296596</v>
      </c>
      <c r="J262" s="4">
        <f t="shared" si="133"/>
        <v>0.97244732576985426</v>
      </c>
      <c r="K262" s="4">
        <f t="shared" si="133"/>
        <v>0.64829821717990277</v>
      </c>
      <c r="L262" s="4">
        <f t="shared" si="133"/>
        <v>2.1069692058346838</v>
      </c>
      <c r="M262" s="4">
        <f t="shared" si="133"/>
        <v>4.2139384116693677</v>
      </c>
      <c r="N262" s="4">
        <f t="shared" si="133"/>
        <v>79.578606158833068</v>
      </c>
      <c r="O262" s="4">
        <f t="shared" si="133"/>
        <v>10.210696920583469</v>
      </c>
      <c r="P262" s="4">
        <f t="shared" si="131"/>
        <v>100.00000000000001</v>
      </c>
    </row>
    <row r="263" spans="1:19" ht="15" customHeight="1" x14ac:dyDescent="0.2">
      <c r="B263" s="238"/>
      <c r="C263" s="250" t="s">
        <v>291</v>
      </c>
      <c r="D263" s="152"/>
      <c r="E263" s="152"/>
      <c r="F263" s="152"/>
      <c r="G263" s="152"/>
      <c r="H263" s="239">
        <f t="shared" si="132"/>
        <v>617</v>
      </c>
      <c r="I263" s="114">
        <f t="shared" si="133"/>
        <v>17.017828200972449</v>
      </c>
      <c r="J263" s="114">
        <f t="shared" si="133"/>
        <v>4.2139384116693677</v>
      </c>
      <c r="K263" s="114">
        <f t="shared" si="133"/>
        <v>4.8622366288492707</v>
      </c>
      <c r="L263" s="114">
        <f t="shared" si="133"/>
        <v>8.589951377633712</v>
      </c>
      <c r="M263" s="114">
        <f t="shared" si="133"/>
        <v>14.100486223662884</v>
      </c>
      <c r="N263" s="114">
        <f t="shared" si="133"/>
        <v>25.445705024311181</v>
      </c>
      <c r="O263" s="114">
        <f t="shared" si="133"/>
        <v>25.769854132901131</v>
      </c>
      <c r="P263" s="114">
        <f t="shared" si="131"/>
        <v>99.999999999999986</v>
      </c>
    </row>
    <row r="264" spans="1:19" ht="31.15" customHeight="1" x14ac:dyDescent="0.2">
      <c r="B264" s="240"/>
      <c r="C264" s="476" t="s">
        <v>586</v>
      </c>
      <c r="D264" s="477"/>
      <c r="E264" s="477"/>
      <c r="F264" s="477"/>
      <c r="G264" s="477"/>
      <c r="H264" s="14">
        <f t="shared" si="132"/>
        <v>617</v>
      </c>
      <c r="I264" s="5">
        <f t="shared" si="133"/>
        <v>10.858995137763371</v>
      </c>
      <c r="J264" s="5">
        <f t="shared" si="133"/>
        <v>3.7277147487844409</v>
      </c>
      <c r="K264" s="5">
        <f t="shared" si="133"/>
        <v>5.5105348460291737</v>
      </c>
      <c r="L264" s="5">
        <f t="shared" si="133"/>
        <v>8.2658022690437605</v>
      </c>
      <c r="M264" s="5">
        <f t="shared" si="133"/>
        <v>16.369529983792543</v>
      </c>
      <c r="N264" s="5">
        <f t="shared" si="133"/>
        <v>34.035656401944898</v>
      </c>
      <c r="O264" s="5">
        <f t="shared" si="133"/>
        <v>21.231766612641813</v>
      </c>
      <c r="P264" s="5">
        <f t="shared" si="131"/>
        <v>100</v>
      </c>
    </row>
    <row r="266" spans="1:19" ht="15" customHeight="1" x14ac:dyDescent="0.2">
      <c r="A266" s="1" t="s">
        <v>581</v>
      </c>
    </row>
    <row r="267" spans="1:19" ht="31.5" x14ac:dyDescent="0.2">
      <c r="B267" s="20"/>
      <c r="C267" s="21" t="s">
        <v>357</v>
      </c>
      <c r="D267" s="21"/>
      <c r="E267" s="21"/>
      <c r="F267" s="21"/>
      <c r="G267" s="21"/>
      <c r="H267" s="22"/>
      <c r="I267" s="97" t="s">
        <v>105</v>
      </c>
      <c r="J267" s="97" t="s">
        <v>95</v>
      </c>
      <c r="K267" s="97" t="s">
        <v>94</v>
      </c>
      <c r="L267" s="97" t="s">
        <v>93</v>
      </c>
      <c r="M267" s="97" t="s">
        <v>92</v>
      </c>
      <c r="N267" s="97" t="s">
        <v>152</v>
      </c>
      <c r="O267" s="98" t="s">
        <v>497</v>
      </c>
      <c r="P267" s="97" t="s">
        <v>4</v>
      </c>
      <c r="Q267" s="98" t="s">
        <v>637</v>
      </c>
      <c r="R267" s="98" t="s">
        <v>638</v>
      </c>
      <c r="S267" s="98" t="s">
        <v>498</v>
      </c>
    </row>
    <row r="268" spans="1:19" ht="15" customHeight="1" x14ac:dyDescent="0.2">
      <c r="B268" s="233" t="s">
        <v>2</v>
      </c>
      <c r="C268" s="26" t="s">
        <v>438</v>
      </c>
      <c r="H268" s="38"/>
      <c r="I268" s="7">
        <v>15</v>
      </c>
      <c r="J268" s="7">
        <v>9</v>
      </c>
      <c r="K268" s="7">
        <v>17</v>
      </c>
      <c r="L268" s="7">
        <v>16</v>
      </c>
      <c r="M268" s="7">
        <v>28</v>
      </c>
      <c r="N268" s="7">
        <v>675</v>
      </c>
      <c r="O268" s="7">
        <v>96</v>
      </c>
      <c r="P268" s="7">
        <f t="shared" ref="P268:P297" si="134">SUM(I268:O268)</f>
        <v>856</v>
      </c>
      <c r="Q268" s="120">
        <v>0.38289473684210529</v>
      </c>
      <c r="R268" s="3">
        <v>3.4235294117647057</v>
      </c>
      <c r="S268" s="7">
        <v>17</v>
      </c>
    </row>
    <row r="269" spans="1:19" ht="15" customHeight="1" x14ac:dyDescent="0.2">
      <c r="B269" s="234"/>
      <c r="C269" s="26" t="s">
        <v>439</v>
      </c>
      <c r="H269" s="56"/>
      <c r="I269" s="8">
        <v>11</v>
      </c>
      <c r="J269" s="8">
        <v>8</v>
      </c>
      <c r="K269" s="8">
        <v>14</v>
      </c>
      <c r="L269" s="8">
        <v>17</v>
      </c>
      <c r="M269" s="8">
        <v>55</v>
      </c>
      <c r="N269" s="8">
        <v>648</v>
      </c>
      <c r="O269" s="8">
        <v>103</v>
      </c>
      <c r="P269" s="8">
        <f t="shared" si="134"/>
        <v>856</v>
      </c>
      <c r="Q269" s="121">
        <v>0.32270916334661354</v>
      </c>
      <c r="R269" s="4">
        <v>2.3142857142857145</v>
      </c>
      <c r="S269" s="8">
        <v>15</v>
      </c>
    </row>
    <row r="270" spans="1:19" ht="15" customHeight="1" x14ac:dyDescent="0.2">
      <c r="B270" s="234"/>
      <c r="C270" s="26" t="s">
        <v>440</v>
      </c>
      <c r="H270" s="56"/>
      <c r="I270" s="8">
        <v>9</v>
      </c>
      <c r="J270" s="8">
        <v>0</v>
      </c>
      <c r="K270" s="8">
        <v>5</v>
      </c>
      <c r="L270" s="8">
        <v>9</v>
      </c>
      <c r="M270" s="8">
        <v>17</v>
      </c>
      <c r="N270" s="8">
        <v>720</v>
      </c>
      <c r="O270" s="8">
        <v>96</v>
      </c>
      <c r="P270" s="8">
        <f t="shared" si="134"/>
        <v>856</v>
      </c>
      <c r="Q270" s="121">
        <v>0.15394736842105264</v>
      </c>
      <c r="R270" s="4">
        <v>2.9249999999999998</v>
      </c>
      <c r="S270" s="8">
        <v>12</v>
      </c>
    </row>
    <row r="271" spans="1:19" ht="15" customHeight="1" x14ac:dyDescent="0.2">
      <c r="B271" s="234"/>
      <c r="C271" s="26" t="s">
        <v>512</v>
      </c>
      <c r="H271" s="56"/>
      <c r="I271" s="8">
        <v>31</v>
      </c>
      <c r="J271" s="8">
        <v>19</v>
      </c>
      <c r="K271" s="8">
        <v>31</v>
      </c>
      <c r="L271" s="8">
        <v>87</v>
      </c>
      <c r="M271" s="8">
        <v>139</v>
      </c>
      <c r="N271" s="8">
        <v>445</v>
      </c>
      <c r="O271" s="8">
        <v>104</v>
      </c>
      <c r="P271" s="8">
        <f t="shared" si="134"/>
        <v>856</v>
      </c>
      <c r="Q271" s="121">
        <v>0.9375</v>
      </c>
      <c r="R271" s="4">
        <v>2.2964169381107493</v>
      </c>
      <c r="S271" s="8">
        <v>24</v>
      </c>
    </row>
    <row r="272" spans="1:19" ht="15" customHeight="1" x14ac:dyDescent="0.2">
      <c r="B272" s="234"/>
      <c r="C272" s="26" t="s">
        <v>441</v>
      </c>
      <c r="H272" s="56"/>
      <c r="I272" s="8">
        <v>12</v>
      </c>
      <c r="J272" s="8">
        <v>7</v>
      </c>
      <c r="K272" s="8">
        <v>18</v>
      </c>
      <c r="L272" s="8">
        <v>61</v>
      </c>
      <c r="M272" s="8">
        <v>140</v>
      </c>
      <c r="N272" s="8">
        <v>514</v>
      </c>
      <c r="O272" s="8">
        <v>104</v>
      </c>
      <c r="P272" s="8">
        <f t="shared" si="134"/>
        <v>856</v>
      </c>
      <c r="Q272" s="121">
        <v>0.56648936170212771</v>
      </c>
      <c r="R272" s="4">
        <v>1.7899159663865547</v>
      </c>
      <c r="S272" s="8">
        <v>14</v>
      </c>
    </row>
    <row r="273" spans="2:19" ht="15" customHeight="1" x14ac:dyDescent="0.2">
      <c r="B273" s="234"/>
      <c r="C273" s="26" t="s">
        <v>514</v>
      </c>
      <c r="H273" s="56"/>
      <c r="I273" s="8">
        <v>3</v>
      </c>
      <c r="J273" s="8">
        <v>7</v>
      </c>
      <c r="K273" s="8">
        <v>18</v>
      </c>
      <c r="L273" s="8">
        <v>38</v>
      </c>
      <c r="M273" s="8">
        <v>105</v>
      </c>
      <c r="N273" s="8">
        <v>580</v>
      </c>
      <c r="O273" s="8">
        <v>105</v>
      </c>
      <c r="P273" s="8">
        <f t="shared" si="134"/>
        <v>856</v>
      </c>
      <c r="Q273" s="121">
        <v>0.37283621837549935</v>
      </c>
      <c r="R273" s="4">
        <v>1.6374269005847952</v>
      </c>
      <c r="S273" s="8">
        <v>6</v>
      </c>
    </row>
    <row r="274" spans="2:19" ht="15" customHeight="1" x14ac:dyDescent="0.2">
      <c r="B274" s="234"/>
      <c r="C274" s="26" t="s">
        <v>443</v>
      </c>
      <c r="H274" s="56"/>
      <c r="I274" s="8">
        <v>2</v>
      </c>
      <c r="J274" s="8">
        <v>3</v>
      </c>
      <c r="K274" s="8">
        <v>10</v>
      </c>
      <c r="L274" s="8">
        <v>45</v>
      </c>
      <c r="M274" s="8">
        <v>104</v>
      </c>
      <c r="N274" s="8">
        <v>584</v>
      </c>
      <c r="O274" s="8">
        <v>108</v>
      </c>
      <c r="P274" s="8">
        <f t="shared" si="134"/>
        <v>856</v>
      </c>
      <c r="Q274" s="121">
        <v>0.32887700534759357</v>
      </c>
      <c r="R274" s="4">
        <v>1.5</v>
      </c>
      <c r="S274" s="8">
        <v>5</v>
      </c>
    </row>
    <row r="275" spans="2:19" ht="15" customHeight="1" x14ac:dyDescent="0.2">
      <c r="B275" s="234"/>
      <c r="C275" s="26" t="s">
        <v>513</v>
      </c>
      <c r="H275" s="56"/>
      <c r="I275" s="8">
        <v>1</v>
      </c>
      <c r="J275" s="8">
        <v>0</v>
      </c>
      <c r="K275" s="8">
        <v>1</v>
      </c>
      <c r="L275" s="8">
        <v>1</v>
      </c>
      <c r="M275" s="8">
        <v>6</v>
      </c>
      <c r="N275" s="8">
        <v>746</v>
      </c>
      <c r="O275" s="8">
        <v>101</v>
      </c>
      <c r="P275" s="8">
        <f t="shared" si="134"/>
        <v>856</v>
      </c>
      <c r="Q275" s="121">
        <v>2.119205298013245E-2</v>
      </c>
      <c r="R275" s="4">
        <v>1.7777777777777777</v>
      </c>
      <c r="S275" s="8">
        <v>5</v>
      </c>
    </row>
    <row r="276" spans="2:19" ht="15" customHeight="1" x14ac:dyDescent="0.2">
      <c r="B276" s="234"/>
      <c r="C276" s="26" t="s">
        <v>442</v>
      </c>
      <c r="H276" s="56"/>
      <c r="I276" s="8">
        <v>14</v>
      </c>
      <c r="J276" s="8">
        <v>3</v>
      </c>
      <c r="K276" s="8">
        <v>11</v>
      </c>
      <c r="L276" s="8">
        <v>29</v>
      </c>
      <c r="M276" s="8">
        <v>89</v>
      </c>
      <c r="N276" s="8">
        <v>604</v>
      </c>
      <c r="O276" s="8">
        <v>106</v>
      </c>
      <c r="P276" s="8">
        <f t="shared" si="134"/>
        <v>856</v>
      </c>
      <c r="Q276" s="121">
        <v>0.5013333333333333</v>
      </c>
      <c r="R276" s="4">
        <v>2.5753424657534247</v>
      </c>
      <c r="S276" s="8">
        <v>35</v>
      </c>
    </row>
    <row r="277" spans="2:19" ht="15" customHeight="1" x14ac:dyDescent="0.2">
      <c r="B277" s="234"/>
      <c r="C277" s="26" t="s">
        <v>585</v>
      </c>
      <c r="H277" s="56"/>
      <c r="I277" s="8">
        <v>0</v>
      </c>
      <c r="J277" s="8">
        <v>0</v>
      </c>
      <c r="K277" s="8">
        <v>6</v>
      </c>
      <c r="L277" s="8">
        <v>20</v>
      </c>
      <c r="M277" s="8">
        <v>97</v>
      </c>
      <c r="N277" s="8">
        <v>625</v>
      </c>
      <c r="O277" s="8">
        <v>108</v>
      </c>
      <c r="P277" s="8">
        <f t="shared" si="134"/>
        <v>856</v>
      </c>
      <c r="Q277" s="121">
        <v>0.20721925133689839</v>
      </c>
      <c r="R277" s="4">
        <v>1.2601626016260163</v>
      </c>
      <c r="S277" s="8">
        <v>3</v>
      </c>
    </row>
    <row r="278" spans="2:19" ht="15" customHeight="1" x14ac:dyDescent="0.2">
      <c r="B278" s="234"/>
      <c r="C278" s="26" t="s">
        <v>511</v>
      </c>
      <c r="H278" s="56"/>
      <c r="I278" s="8">
        <v>1</v>
      </c>
      <c r="J278" s="8">
        <v>1</v>
      </c>
      <c r="K278" s="8">
        <v>4</v>
      </c>
      <c r="L278" s="8">
        <v>13</v>
      </c>
      <c r="M278" s="8">
        <v>21</v>
      </c>
      <c r="N278" s="8">
        <v>715</v>
      </c>
      <c r="O278" s="8">
        <v>101</v>
      </c>
      <c r="P278" s="8">
        <f t="shared" si="134"/>
        <v>856</v>
      </c>
      <c r="Q278" s="121">
        <v>9.006622516556291E-2</v>
      </c>
      <c r="R278" s="4">
        <v>1.7</v>
      </c>
      <c r="S278" s="8">
        <v>5</v>
      </c>
    </row>
    <row r="279" spans="2:19" ht="15" customHeight="1" x14ac:dyDescent="0.2">
      <c r="B279" s="234"/>
      <c r="C279" s="26" t="s">
        <v>515</v>
      </c>
      <c r="H279" s="56"/>
      <c r="I279" s="8">
        <v>1</v>
      </c>
      <c r="J279" s="8">
        <v>1</v>
      </c>
      <c r="K279" s="8">
        <v>2</v>
      </c>
      <c r="L279" s="8">
        <v>6</v>
      </c>
      <c r="M279" s="8">
        <v>38</v>
      </c>
      <c r="N279" s="8">
        <v>707</v>
      </c>
      <c r="O279" s="8">
        <v>101</v>
      </c>
      <c r="P279" s="8">
        <f t="shared" si="134"/>
        <v>856</v>
      </c>
      <c r="Q279" s="121">
        <v>0.10066225165562914</v>
      </c>
      <c r="R279" s="4">
        <v>1.5833333333333333</v>
      </c>
      <c r="S279" s="8">
        <v>16</v>
      </c>
    </row>
    <row r="280" spans="2:19" ht="15" customHeight="1" x14ac:dyDescent="0.2">
      <c r="B280" s="234"/>
      <c r="C280" s="44" t="s">
        <v>521</v>
      </c>
      <c r="H280" s="56"/>
      <c r="I280" s="8">
        <v>15</v>
      </c>
      <c r="J280" s="8">
        <v>3</v>
      </c>
      <c r="K280" s="8">
        <v>7</v>
      </c>
      <c r="L280" s="8">
        <v>14</v>
      </c>
      <c r="M280" s="8">
        <v>24</v>
      </c>
      <c r="N280" s="8">
        <v>652</v>
      </c>
      <c r="O280" s="8">
        <v>141</v>
      </c>
      <c r="P280" s="8">
        <f t="shared" si="134"/>
        <v>856</v>
      </c>
      <c r="Q280" s="121">
        <v>0.26293706293706293</v>
      </c>
      <c r="R280" s="4">
        <v>2.9841269841269842</v>
      </c>
      <c r="S280" s="8">
        <v>10</v>
      </c>
    </row>
    <row r="281" spans="2:19" ht="15" customHeight="1" x14ac:dyDescent="0.2">
      <c r="B281" s="234"/>
      <c r="C281" s="250" t="s">
        <v>291</v>
      </c>
      <c r="D281" s="152"/>
      <c r="E281" s="152"/>
      <c r="F281" s="152"/>
      <c r="G281" s="152"/>
      <c r="H281" s="235"/>
      <c r="I281" s="111">
        <v>110</v>
      </c>
      <c r="J281" s="111">
        <v>25</v>
      </c>
      <c r="K281" s="111">
        <v>38</v>
      </c>
      <c r="L281" s="111">
        <v>62</v>
      </c>
      <c r="M281" s="111">
        <v>116</v>
      </c>
      <c r="N281" s="111">
        <v>251</v>
      </c>
      <c r="O281" s="111">
        <v>254</v>
      </c>
      <c r="P281" s="111">
        <f t="shared" si="134"/>
        <v>856</v>
      </c>
      <c r="Q281" s="236">
        <v>2.5033222591362128</v>
      </c>
      <c r="R281" s="114">
        <v>4.2934472934472936</v>
      </c>
      <c r="S281" s="111">
        <v>43</v>
      </c>
    </row>
    <row r="282" spans="2:19" ht="31.15" customHeight="1" x14ac:dyDescent="0.2">
      <c r="B282" s="29"/>
      <c r="C282" s="476" t="s">
        <v>586</v>
      </c>
      <c r="D282" s="477"/>
      <c r="E282" s="477"/>
      <c r="F282" s="477"/>
      <c r="G282" s="477"/>
      <c r="H282" s="57"/>
      <c r="I282" s="9">
        <v>73</v>
      </c>
      <c r="J282" s="9">
        <v>21</v>
      </c>
      <c r="K282" s="9">
        <v>37</v>
      </c>
      <c r="L282" s="9">
        <v>66</v>
      </c>
      <c r="M282" s="9">
        <v>141</v>
      </c>
      <c r="N282" s="9">
        <v>314</v>
      </c>
      <c r="O282" s="9">
        <v>204</v>
      </c>
      <c r="P282" s="9">
        <f t="shared" si="134"/>
        <v>856</v>
      </c>
      <c r="Q282" s="118">
        <v>1.7162576687116564</v>
      </c>
      <c r="R282" s="5">
        <v>3.3106508875739644</v>
      </c>
      <c r="S282" s="9">
        <v>41</v>
      </c>
    </row>
    <row r="283" spans="2:19" ht="15" customHeight="1" x14ac:dyDescent="0.2">
      <c r="B283" s="233" t="s">
        <v>3</v>
      </c>
      <c r="C283" s="26" t="s">
        <v>438</v>
      </c>
      <c r="H283" s="237">
        <f t="shared" ref="H283:H297" si="135">P268</f>
        <v>856</v>
      </c>
      <c r="I283" s="3">
        <f t="shared" ref="I283:O297" si="136">I268/$H283*100</f>
        <v>1.7523364485981308</v>
      </c>
      <c r="J283" s="3">
        <f t="shared" si="136"/>
        <v>1.0514018691588785</v>
      </c>
      <c r="K283" s="3">
        <f t="shared" si="136"/>
        <v>1.9859813084112148</v>
      </c>
      <c r="L283" s="3">
        <f t="shared" si="136"/>
        <v>1.8691588785046727</v>
      </c>
      <c r="M283" s="3">
        <f t="shared" si="136"/>
        <v>3.2710280373831773</v>
      </c>
      <c r="N283" s="3">
        <f t="shared" si="136"/>
        <v>78.855140186915889</v>
      </c>
      <c r="O283" s="3">
        <f t="shared" si="136"/>
        <v>11.214953271028037</v>
      </c>
      <c r="P283" s="3">
        <f t="shared" si="134"/>
        <v>100</v>
      </c>
    </row>
    <row r="284" spans="2:19" ht="15" customHeight="1" x14ac:dyDescent="0.2">
      <c r="B284" s="238"/>
      <c r="C284" s="26" t="s">
        <v>439</v>
      </c>
      <c r="H284" s="13">
        <f t="shared" si="135"/>
        <v>856</v>
      </c>
      <c r="I284" s="4">
        <f t="shared" si="136"/>
        <v>1.2850467289719625</v>
      </c>
      <c r="J284" s="4">
        <f t="shared" si="136"/>
        <v>0.93457943925233633</v>
      </c>
      <c r="K284" s="4">
        <f t="shared" si="136"/>
        <v>1.6355140186915886</v>
      </c>
      <c r="L284" s="4">
        <f t="shared" si="136"/>
        <v>1.9859813084112148</v>
      </c>
      <c r="M284" s="4">
        <f t="shared" si="136"/>
        <v>6.4252336448598122</v>
      </c>
      <c r="N284" s="4">
        <f t="shared" si="136"/>
        <v>75.700934579439249</v>
      </c>
      <c r="O284" s="4">
        <f t="shared" si="136"/>
        <v>12.032710280373832</v>
      </c>
      <c r="P284" s="4">
        <f t="shared" si="134"/>
        <v>100</v>
      </c>
    </row>
    <row r="285" spans="2:19" ht="15" customHeight="1" x14ac:dyDescent="0.2">
      <c r="B285" s="238"/>
      <c r="C285" s="26" t="s">
        <v>440</v>
      </c>
      <c r="H285" s="13">
        <f t="shared" si="135"/>
        <v>856</v>
      </c>
      <c r="I285" s="4">
        <f t="shared" si="136"/>
        <v>1.0514018691588785</v>
      </c>
      <c r="J285" s="4">
        <f t="shared" si="136"/>
        <v>0</v>
      </c>
      <c r="K285" s="4">
        <f t="shared" si="136"/>
        <v>0.58411214953271029</v>
      </c>
      <c r="L285" s="4">
        <f t="shared" si="136"/>
        <v>1.0514018691588785</v>
      </c>
      <c r="M285" s="4">
        <f t="shared" si="136"/>
        <v>1.9859813084112148</v>
      </c>
      <c r="N285" s="4">
        <f t="shared" si="136"/>
        <v>84.112149532710276</v>
      </c>
      <c r="O285" s="4">
        <f t="shared" si="136"/>
        <v>11.214953271028037</v>
      </c>
      <c r="P285" s="4">
        <f t="shared" si="134"/>
        <v>100</v>
      </c>
    </row>
    <row r="286" spans="2:19" ht="15" customHeight="1" x14ac:dyDescent="0.2">
      <c r="B286" s="238"/>
      <c r="C286" s="26" t="s">
        <v>512</v>
      </c>
      <c r="H286" s="13">
        <f t="shared" si="135"/>
        <v>856</v>
      </c>
      <c r="I286" s="4">
        <f t="shared" si="136"/>
        <v>3.6214953271028034</v>
      </c>
      <c r="J286" s="4">
        <f t="shared" si="136"/>
        <v>2.2196261682242988</v>
      </c>
      <c r="K286" s="4">
        <f t="shared" si="136"/>
        <v>3.6214953271028034</v>
      </c>
      <c r="L286" s="4">
        <f t="shared" si="136"/>
        <v>10.163551401869158</v>
      </c>
      <c r="M286" s="4">
        <f t="shared" si="136"/>
        <v>16.238317757009348</v>
      </c>
      <c r="N286" s="4">
        <f t="shared" si="136"/>
        <v>51.985981308411212</v>
      </c>
      <c r="O286" s="4">
        <f t="shared" si="136"/>
        <v>12.149532710280374</v>
      </c>
      <c r="P286" s="4">
        <f t="shared" si="134"/>
        <v>100</v>
      </c>
    </row>
    <row r="287" spans="2:19" ht="15" customHeight="1" x14ac:dyDescent="0.2">
      <c r="B287" s="238"/>
      <c r="C287" s="26" t="s">
        <v>441</v>
      </c>
      <c r="H287" s="13">
        <f t="shared" si="135"/>
        <v>856</v>
      </c>
      <c r="I287" s="4">
        <f t="shared" si="136"/>
        <v>1.4018691588785046</v>
      </c>
      <c r="J287" s="4">
        <f t="shared" si="136"/>
        <v>0.81775700934579432</v>
      </c>
      <c r="K287" s="4">
        <f t="shared" si="136"/>
        <v>2.1028037383177569</v>
      </c>
      <c r="L287" s="4">
        <f t="shared" si="136"/>
        <v>7.1261682242990645</v>
      </c>
      <c r="M287" s="4">
        <f t="shared" si="136"/>
        <v>16.355140186915886</v>
      </c>
      <c r="N287" s="4">
        <f t="shared" si="136"/>
        <v>60.046728971962615</v>
      </c>
      <c r="O287" s="4">
        <f t="shared" si="136"/>
        <v>12.149532710280374</v>
      </c>
      <c r="P287" s="4">
        <f t="shared" si="134"/>
        <v>99.999999999999986</v>
      </c>
    </row>
    <row r="288" spans="2:19" ht="15" customHeight="1" x14ac:dyDescent="0.2">
      <c r="B288" s="238"/>
      <c r="C288" s="26" t="s">
        <v>514</v>
      </c>
      <c r="H288" s="13">
        <f t="shared" si="135"/>
        <v>856</v>
      </c>
      <c r="I288" s="4">
        <f t="shared" si="136"/>
        <v>0.35046728971962615</v>
      </c>
      <c r="J288" s="4">
        <f t="shared" si="136"/>
        <v>0.81775700934579432</v>
      </c>
      <c r="K288" s="4">
        <f t="shared" si="136"/>
        <v>2.1028037383177569</v>
      </c>
      <c r="L288" s="4">
        <f t="shared" si="136"/>
        <v>4.4392523364485976</v>
      </c>
      <c r="M288" s="4">
        <f t="shared" si="136"/>
        <v>12.266355140186915</v>
      </c>
      <c r="N288" s="4">
        <f t="shared" si="136"/>
        <v>67.757009345794401</v>
      </c>
      <c r="O288" s="4">
        <f t="shared" si="136"/>
        <v>12.266355140186915</v>
      </c>
      <c r="P288" s="4">
        <f t="shared" si="134"/>
        <v>100.00000000000001</v>
      </c>
    </row>
    <row r="289" spans="1:19" ht="15" customHeight="1" x14ac:dyDescent="0.2">
      <c r="B289" s="238"/>
      <c r="C289" s="26" t="s">
        <v>443</v>
      </c>
      <c r="H289" s="13">
        <f t="shared" si="135"/>
        <v>856</v>
      </c>
      <c r="I289" s="4">
        <f t="shared" si="136"/>
        <v>0.23364485981308408</v>
      </c>
      <c r="J289" s="4">
        <f t="shared" si="136"/>
        <v>0.35046728971962615</v>
      </c>
      <c r="K289" s="4">
        <f t="shared" si="136"/>
        <v>1.1682242990654206</v>
      </c>
      <c r="L289" s="4">
        <f t="shared" si="136"/>
        <v>5.2570093457943923</v>
      </c>
      <c r="M289" s="4">
        <f t="shared" si="136"/>
        <v>12.149532710280374</v>
      </c>
      <c r="N289" s="4">
        <f t="shared" si="136"/>
        <v>68.224299065420553</v>
      </c>
      <c r="O289" s="4">
        <f t="shared" si="136"/>
        <v>12.616822429906541</v>
      </c>
      <c r="P289" s="4">
        <f t="shared" si="134"/>
        <v>100</v>
      </c>
    </row>
    <row r="290" spans="1:19" ht="15" customHeight="1" x14ac:dyDescent="0.2">
      <c r="B290" s="238"/>
      <c r="C290" s="26" t="s">
        <v>513</v>
      </c>
      <c r="H290" s="13">
        <f t="shared" si="135"/>
        <v>856</v>
      </c>
      <c r="I290" s="4">
        <f t="shared" si="136"/>
        <v>0.11682242990654204</v>
      </c>
      <c r="J290" s="4">
        <f t="shared" si="136"/>
        <v>0</v>
      </c>
      <c r="K290" s="4">
        <f t="shared" si="136"/>
        <v>0.11682242990654204</v>
      </c>
      <c r="L290" s="4">
        <f t="shared" si="136"/>
        <v>0.11682242990654204</v>
      </c>
      <c r="M290" s="4">
        <f t="shared" si="136"/>
        <v>0.7009345794392523</v>
      </c>
      <c r="N290" s="4">
        <f t="shared" si="136"/>
        <v>87.149532710280369</v>
      </c>
      <c r="O290" s="4">
        <f t="shared" si="136"/>
        <v>11.799065420560748</v>
      </c>
      <c r="P290" s="4">
        <f t="shared" si="134"/>
        <v>100</v>
      </c>
    </row>
    <row r="291" spans="1:19" ht="15" customHeight="1" x14ac:dyDescent="0.2">
      <c r="B291" s="238"/>
      <c r="C291" s="26" t="s">
        <v>442</v>
      </c>
      <c r="H291" s="13">
        <f t="shared" si="135"/>
        <v>856</v>
      </c>
      <c r="I291" s="4">
        <f t="shared" si="136"/>
        <v>1.6355140186915886</v>
      </c>
      <c r="J291" s="4">
        <f t="shared" si="136"/>
        <v>0.35046728971962615</v>
      </c>
      <c r="K291" s="4">
        <f t="shared" si="136"/>
        <v>1.2850467289719625</v>
      </c>
      <c r="L291" s="4">
        <f t="shared" si="136"/>
        <v>3.3878504672897192</v>
      </c>
      <c r="M291" s="4">
        <f t="shared" si="136"/>
        <v>10.397196261682243</v>
      </c>
      <c r="N291" s="4">
        <f t="shared" si="136"/>
        <v>70.56074766355141</v>
      </c>
      <c r="O291" s="4">
        <f t="shared" si="136"/>
        <v>12.383177570093459</v>
      </c>
      <c r="P291" s="4">
        <f t="shared" si="134"/>
        <v>100</v>
      </c>
    </row>
    <row r="292" spans="1:19" ht="15" customHeight="1" x14ac:dyDescent="0.2">
      <c r="B292" s="238"/>
      <c r="C292" s="26" t="s">
        <v>585</v>
      </c>
      <c r="H292" s="13">
        <f t="shared" si="135"/>
        <v>856</v>
      </c>
      <c r="I292" s="4">
        <f t="shared" si="136"/>
        <v>0</v>
      </c>
      <c r="J292" s="4">
        <f t="shared" si="136"/>
        <v>0</v>
      </c>
      <c r="K292" s="4">
        <f t="shared" si="136"/>
        <v>0.7009345794392523</v>
      </c>
      <c r="L292" s="4">
        <f t="shared" si="136"/>
        <v>2.3364485981308412</v>
      </c>
      <c r="M292" s="4">
        <f t="shared" si="136"/>
        <v>11.33177570093458</v>
      </c>
      <c r="N292" s="4">
        <f t="shared" si="136"/>
        <v>73.014018691588788</v>
      </c>
      <c r="O292" s="4">
        <f t="shared" si="136"/>
        <v>12.616822429906541</v>
      </c>
      <c r="P292" s="4">
        <f t="shared" si="134"/>
        <v>100</v>
      </c>
    </row>
    <row r="293" spans="1:19" ht="15" customHeight="1" x14ac:dyDescent="0.2">
      <c r="B293" s="238"/>
      <c r="C293" s="26" t="s">
        <v>511</v>
      </c>
      <c r="H293" s="13">
        <f t="shared" si="135"/>
        <v>856</v>
      </c>
      <c r="I293" s="4">
        <f t="shared" si="136"/>
        <v>0.11682242990654204</v>
      </c>
      <c r="J293" s="4">
        <f t="shared" si="136"/>
        <v>0.11682242990654204</v>
      </c>
      <c r="K293" s="4">
        <f t="shared" si="136"/>
        <v>0.46728971962616817</v>
      </c>
      <c r="L293" s="4">
        <f t="shared" si="136"/>
        <v>1.5186915887850467</v>
      </c>
      <c r="M293" s="4">
        <f t="shared" si="136"/>
        <v>2.4532710280373831</v>
      </c>
      <c r="N293" s="4">
        <f t="shared" si="136"/>
        <v>83.528037383177562</v>
      </c>
      <c r="O293" s="4">
        <f t="shared" si="136"/>
        <v>11.799065420560748</v>
      </c>
      <c r="P293" s="4">
        <f t="shared" si="134"/>
        <v>100</v>
      </c>
    </row>
    <row r="294" spans="1:19" ht="15" customHeight="1" x14ac:dyDescent="0.2">
      <c r="B294" s="238"/>
      <c r="C294" s="26" t="s">
        <v>515</v>
      </c>
      <c r="H294" s="13">
        <f t="shared" si="135"/>
        <v>856</v>
      </c>
      <c r="I294" s="4">
        <f t="shared" si="136"/>
        <v>0.11682242990654204</v>
      </c>
      <c r="J294" s="4">
        <f t="shared" si="136"/>
        <v>0.11682242990654204</v>
      </c>
      <c r="K294" s="4">
        <f t="shared" si="136"/>
        <v>0.23364485981308408</v>
      </c>
      <c r="L294" s="4">
        <f t="shared" si="136"/>
        <v>0.7009345794392523</v>
      </c>
      <c r="M294" s="4">
        <f t="shared" si="136"/>
        <v>4.4392523364485976</v>
      </c>
      <c r="N294" s="4">
        <f t="shared" si="136"/>
        <v>82.59345794392523</v>
      </c>
      <c r="O294" s="4">
        <f t="shared" si="136"/>
        <v>11.799065420560748</v>
      </c>
      <c r="P294" s="4">
        <f t="shared" si="134"/>
        <v>100</v>
      </c>
    </row>
    <row r="295" spans="1:19" ht="15" customHeight="1" x14ac:dyDescent="0.2">
      <c r="B295" s="238"/>
      <c r="C295" s="44" t="s">
        <v>521</v>
      </c>
      <c r="H295" s="13">
        <f t="shared" si="135"/>
        <v>856</v>
      </c>
      <c r="I295" s="4">
        <f t="shared" si="136"/>
        <v>1.7523364485981308</v>
      </c>
      <c r="J295" s="4">
        <f t="shared" si="136"/>
        <v>0.35046728971962615</v>
      </c>
      <c r="K295" s="4">
        <f t="shared" si="136"/>
        <v>0.81775700934579432</v>
      </c>
      <c r="L295" s="4">
        <f t="shared" si="136"/>
        <v>1.6355140186915886</v>
      </c>
      <c r="M295" s="4">
        <f t="shared" si="136"/>
        <v>2.8037383177570092</v>
      </c>
      <c r="N295" s="4">
        <f t="shared" si="136"/>
        <v>76.168224299065429</v>
      </c>
      <c r="O295" s="4">
        <f t="shared" si="136"/>
        <v>16.471962616822431</v>
      </c>
      <c r="P295" s="4">
        <f t="shared" si="134"/>
        <v>100</v>
      </c>
    </row>
    <row r="296" spans="1:19" ht="15" customHeight="1" x14ac:dyDescent="0.2">
      <c r="B296" s="238"/>
      <c r="C296" s="250" t="s">
        <v>291</v>
      </c>
      <c r="D296" s="152"/>
      <c r="E296" s="152"/>
      <c r="F296" s="152"/>
      <c r="G296" s="152"/>
      <c r="H296" s="239">
        <f t="shared" si="135"/>
        <v>856</v>
      </c>
      <c r="I296" s="114">
        <f t="shared" si="136"/>
        <v>12.850467289719624</v>
      </c>
      <c r="J296" s="114">
        <f t="shared" si="136"/>
        <v>2.9205607476635516</v>
      </c>
      <c r="K296" s="114">
        <f t="shared" si="136"/>
        <v>4.4392523364485976</v>
      </c>
      <c r="L296" s="114">
        <f t="shared" si="136"/>
        <v>7.2429906542056068</v>
      </c>
      <c r="M296" s="114">
        <f t="shared" si="136"/>
        <v>13.551401869158877</v>
      </c>
      <c r="N296" s="114">
        <f t="shared" si="136"/>
        <v>29.322429906542059</v>
      </c>
      <c r="O296" s="114">
        <f t="shared" si="136"/>
        <v>29.672897196261683</v>
      </c>
      <c r="P296" s="114">
        <f t="shared" si="134"/>
        <v>100</v>
      </c>
    </row>
    <row r="297" spans="1:19" ht="31.15" customHeight="1" x14ac:dyDescent="0.2">
      <c r="B297" s="240"/>
      <c r="C297" s="476" t="s">
        <v>586</v>
      </c>
      <c r="D297" s="477"/>
      <c r="E297" s="477"/>
      <c r="F297" s="477"/>
      <c r="G297" s="477"/>
      <c r="H297" s="14">
        <f t="shared" si="135"/>
        <v>856</v>
      </c>
      <c r="I297" s="5">
        <f t="shared" si="136"/>
        <v>8.5280373831775691</v>
      </c>
      <c r="J297" s="5">
        <f t="shared" si="136"/>
        <v>2.4532710280373831</v>
      </c>
      <c r="K297" s="5">
        <f t="shared" si="136"/>
        <v>4.3224299065420562</v>
      </c>
      <c r="L297" s="5">
        <f t="shared" si="136"/>
        <v>7.7102803738317753</v>
      </c>
      <c r="M297" s="5">
        <f t="shared" si="136"/>
        <v>16.471962616822431</v>
      </c>
      <c r="N297" s="5">
        <f t="shared" si="136"/>
        <v>36.68224299065421</v>
      </c>
      <c r="O297" s="5">
        <f t="shared" si="136"/>
        <v>23.831775700934578</v>
      </c>
      <c r="P297" s="5">
        <f t="shared" si="134"/>
        <v>100</v>
      </c>
    </row>
    <row r="299" spans="1:19" ht="15" customHeight="1" x14ac:dyDescent="0.2">
      <c r="A299" s="1" t="s">
        <v>581</v>
      </c>
    </row>
    <row r="300" spans="1:19" ht="31.5" x14ac:dyDescent="0.2">
      <c r="B300" s="20"/>
      <c r="C300" s="21" t="s">
        <v>173</v>
      </c>
      <c r="D300" s="21"/>
      <c r="E300" s="21"/>
      <c r="F300" s="21"/>
      <c r="G300" s="21"/>
      <c r="H300" s="22"/>
      <c r="I300" s="97" t="s">
        <v>105</v>
      </c>
      <c r="J300" s="97" t="s">
        <v>95</v>
      </c>
      <c r="K300" s="97" t="s">
        <v>94</v>
      </c>
      <c r="L300" s="97" t="s">
        <v>93</v>
      </c>
      <c r="M300" s="97" t="s">
        <v>92</v>
      </c>
      <c r="N300" s="97" t="s">
        <v>152</v>
      </c>
      <c r="O300" s="98" t="s">
        <v>497</v>
      </c>
      <c r="P300" s="97" t="s">
        <v>4</v>
      </c>
      <c r="Q300" s="98" t="s">
        <v>637</v>
      </c>
      <c r="R300" s="98" t="s">
        <v>638</v>
      </c>
      <c r="S300" s="98" t="s">
        <v>498</v>
      </c>
    </row>
    <row r="301" spans="1:19" ht="15" customHeight="1" x14ac:dyDescent="0.2">
      <c r="B301" s="233" t="s">
        <v>2</v>
      </c>
      <c r="C301" s="26" t="s">
        <v>438</v>
      </c>
      <c r="H301" s="38"/>
      <c r="I301" s="7">
        <v>14</v>
      </c>
      <c r="J301" s="7">
        <v>9</v>
      </c>
      <c r="K301" s="7">
        <v>12</v>
      </c>
      <c r="L301" s="7">
        <v>12</v>
      </c>
      <c r="M301" s="7">
        <v>25</v>
      </c>
      <c r="N301" s="7">
        <v>583</v>
      </c>
      <c r="O301" s="7">
        <v>92</v>
      </c>
      <c r="P301" s="7">
        <f t="shared" ref="P301:P330" si="137">SUM(I301:O301)</f>
        <v>747</v>
      </c>
      <c r="Q301" s="120">
        <v>0.38473282442748091</v>
      </c>
      <c r="R301" s="3">
        <v>3.5</v>
      </c>
      <c r="S301" s="7">
        <v>17</v>
      </c>
    </row>
    <row r="302" spans="1:19" ht="15" customHeight="1" x14ac:dyDescent="0.2">
      <c r="B302" s="234"/>
      <c r="C302" s="26" t="s">
        <v>439</v>
      </c>
      <c r="H302" s="56"/>
      <c r="I302" s="8">
        <v>10</v>
      </c>
      <c r="J302" s="8">
        <v>6</v>
      </c>
      <c r="K302" s="8">
        <v>12</v>
      </c>
      <c r="L302" s="8">
        <v>13</v>
      </c>
      <c r="M302" s="8">
        <v>41</v>
      </c>
      <c r="N302" s="8">
        <v>573</v>
      </c>
      <c r="O302" s="8">
        <v>92</v>
      </c>
      <c r="P302" s="8">
        <f t="shared" si="137"/>
        <v>747</v>
      </c>
      <c r="Q302" s="121">
        <v>0.30381679389312977</v>
      </c>
      <c r="R302" s="4">
        <v>2.4268292682926829</v>
      </c>
      <c r="S302" s="8">
        <v>15</v>
      </c>
    </row>
    <row r="303" spans="1:19" ht="15" customHeight="1" x14ac:dyDescent="0.2">
      <c r="B303" s="234"/>
      <c r="C303" s="26" t="s">
        <v>440</v>
      </c>
      <c r="H303" s="56"/>
      <c r="I303" s="8">
        <v>7</v>
      </c>
      <c r="J303" s="8">
        <v>0</v>
      </c>
      <c r="K303" s="8">
        <v>5</v>
      </c>
      <c r="L303" s="8">
        <v>8</v>
      </c>
      <c r="M303" s="8">
        <v>15</v>
      </c>
      <c r="N303" s="8">
        <v>620</v>
      </c>
      <c r="O303" s="8">
        <v>92</v>
      </c>
      <c r="P303" s="8">
        <f t="shared" si="137"/>
        <v>747</v>
      </c>
      <c r="Q303" s="121">
        <v>0.14045801526717558</v>
      </c>
      <c r="R303" s="4">
        <v>2.6285714285714286</v>
      </c>
      <c r="S303" s="8">
        <v>10</v>
      </c>
    </row>
    <row r="304" spans="1:19" ht="15" customHeight="1" x14ac:dyDescent="0.2">
      <c r="B304" s="234"/>
      <c r="C304" s="26" t="s">
        <v>512</v>
      </c>
      <c r="H304" s="56"/>
      <c r="I304" s="8">
        <v>23</v>
      </c>
      <c r="J304" s="8">
        <v>18</v>
      </c>
      <c r="K304" s="8">
        <v>27</v>
      </c>
      <c r="L304" s="8">
        <v>64</v>
      </c>
      <c r="M304" s="8">
        <v>123</v>
      </c>
      <c r="N304" s="8">
        <v>400</v>
      </c>
      <c r="O304" s="8">
        <v>92</v>
      </c>
      <c r="P304" s="8">
        <f t="shared" si="137"/>
        <v>747</v>
      </c>
      <c r="Q304" s="121">
        <v>0.88854961832061063</v>
      </c>
      <c r="R304" s="4">
        <v>2.2823529411764705</v>
      </c>
      <c r="S304" s="8">
        <v>24</v>
      </c>
    </row>
    <row r="305" spans="2:19" ht="15" customHeight="1" x14ac:dyDescent="0.2">
      <c r="B305" s="234"/>
      <c r="C305" s="26" t="s">
        <v>441</v>
      </c>
      <c r="H305" s="56"/>
      <c r="I305" s="8">
        <v>9</v>
      </c>
      <c r="J305" s="8">
        <v>6</v>
      </c>
      <c r="K305" s="8">
        <v>13</v>
      </c>
      <c r="L305" s="8">
        <v>47</v>
      </c>
      <c r="M305" s="8">
        <v>120</v>
      </c>
      <c r="N305" s="8">
        <v>460</v>
      </c>
      <c r="O305" s="8">
        <v>92</v>
      </c>
      <c r="P305" s="8">
        <f t="shared" si="137"/>
        <v>747</v>
      </c>
      <c r="Q305" s="121">
        <v>0.51297709923664125</v>
      </c>
      <c r="R305" s="4">
        <v>1.7230769230769232</v>
      </c>
      <c r="S305" s="8">
        <v>14</v>
      </c>
    </row>
    <row r="306" spans="2:19" ht="15" customHeight="1" x14ac:dyDescent="0.2">
      <c r="B306" s="234"/>
      <c r="C306" s="26" t="s">
        <v>514</v>
      </c>
      <c r="H306" s="56"/>
      <c r="I306" s="8">
        <v>2</v>
      </c>
      <c r="J306" s="8">
        <v>5</v>
      </c>
      <c r="K306" s="8">
        <v>12</v>
      </c>
      <c r="L306" s="8">
        <v>24</v>
      </c>
      <c r="M306" s="8">
        <v>91</v>
      </c>
      <c r="N306" s="8">
        <v>520</v>
      </c>
      <c r="O306" s="8">
        <v>93</v>
      </c>
      <c r="P306" s="8">
        <f t="shared" si="137"/>
        <v>747</v>
      </c>
      <c r="Q306" s="121">
        <v>0.3149847094801223</v>
      </c>
      <c r="R306" s="4">
        <v>1.5373134328358209</v>
      </c>
      <c r="S306" s="8">
        <v>6</v>
      </c>
    </row>
    <row r="307" spans="2:19" ht="15" customHeight="1" x14ac:dyDescent="0.2">
      <c r="B307" s="234"/>
      <c r="C307" s="26" t="s">
        <v>443</v>
      </c>
      <c r="H307" s="56"/>
      <c r="I307" s="8">
        <v>2</v>
      </c>
      <c r="J307" s="8">
        <v>1</v>
      </c>
      <c r="K307" s="8">
        <v>10</v>
      </c>
      <c r="L307" s="8">
        <v>32</v>
      </c>
      <c r="M307" s="8">
        <v>86</v>
      </c>
      <c r="N307" s="8">
        <v>520</v>
      </c>
      <c r="O307" s="8">
        <v>96</v>
      </c>
      <c r="P307" s="8">
        <f t="shared" si="137"/>
        <v>747</v>
      </c>
      <c r="Q307" s="121">
        <v>0.29800307219662059</v>
      </c>
      <c r="R307" s="4">
        <v>1.4809160305343512</v>
      </c>
      <c r="S307" s="8">
        <v>5</v>
      </c>
    </row>
    <row r="308" spans="2:19" ht="15" customHeight="1" x14ac:dyDescent="0.2">
      <c r="B308" s="234"/>
      <c r="C308" s="26" t="s">
        <v>513</v>
      </c>
      <c r="H308" s="56"/>
      <c r="I308" s="8">
        <v>1</v>
      </c>
      <c r="J308" s="8">
        <v>0</v>
      </c>
      <c r="K308" s="8">
        <v>1</v>
      </c>
      <c r="L308" s="8">
        <v>1</v>
      </c>
      <c r="M308" s="8">
        <v>5</v>
      </c>
      <c r="N308" s="8">
        <v>643</v>
      </c>
      <c r="O308" s="8">
        <v>96</v>
      </c>
      <c r="P308" s="8">
        <f t="shared" si="137"/>
        <v>747</v>
      </c>
      <c r="Q308" s="121">
        <v>2.3041474654377881E-2</v>
      </c>
      <c r="R308" s="4">
        <v>1.875</v>
      </c>
      <c r="S308" s="8">
        <v>5</v>
      </c>
    </row>
    <row r="309" spans="2:19" ht="15" customHeight="1" x14ac:dyDescent="0.2">
      <c r="B309" s="234"/>
      <c r="C309" s="26" t="s">
        <v>442</v>
      </c>
      <c r="H309" s="56"/>
      <c r="I309" s="8">
        <v>13</v>
      </c>
      <c r="J309" s="8">
        <v>2</v>
      </c>
      <c r="K309" s="8">
        <v>9</v>
      </c>
      <c r="L309" s="8">
        <v>24</v>
      </c>
      <c r="M309" s="8">
        <v>79</v>
      </c>
      <c r="N309" s="8">
        <v>525</v>
      </c>
      <c r="O309" s="8">
        <v>95</v>
      </c>
      <c r="P309" s="8">
        <f t="shared" si="137"/>
        <v>747</v>
      </c>
      <c r="Q309" s="121">
        <v>0.504601226993865</v>
      </c>
      <c r="R309" s="4">
        <v>2.590551181102362</v>
      </c>
      <c r="S309" s="8">
        <v>35</v>
      </c>
    </row>
    <row r="310" spans="2:19" ht="15" customHeight="1" x14ac:dyDescent="0.2">
      <c r="B310" s="234"/>
      <c r="C310" s="26" t="s">
        <v>585</v>
      </c>
      <c r="H310" s="56"/>
      <c r="I310" s="8">
        <v>0</v>
      </c>
      <c r="J310" s="8">
        <v>0</v>
      </c>
      <c r="K310" s="8">
        <v>5</v>
      </c>
      <c r="L310" s="8">
        <v>17</v>
      </c>
      <c r="M310" s="8">
        <v>80</v>
      </c>
      <c r="N310" s="8">
        <v>549</v>
      </c>
      <c r="O310" s="8">
        <v>96</v>
      </c>
      <c r="P310" s="8">
        <f t="shared" si="137"/>
        <v>747</v>
      </c>
      <c r="Q310" s="121">
        <v>0.19815668202764977</v>
      </c>
      <c r="R310" s="4">
        <v>1.2647058823529411</v>
      </c>
      <c r="S310" s="8">
        <v>3</v>
      </c>
    </row>
    <row r="311" spans="2:19" ht="15" customHeight="1" x14ac:dyDescent="0.2">
      <c r="B311" s="234"/>
      <c r="C311" s="26" t="s">
        <v>511</v>
      </c>
      <c r="H311" s="56"/>
      <c r="I311" s="8">
        <v>1</v>
      </c>
      <c r="J311" s="8">
        <v>1</v>
      </c>
      <c r="K311" s="8">
        <v>4</v>
      </c>
      <c r="L311" s="8">
        <v>13</v>
      </c>
      <c r="M311" s="8">
        <v>20</v>
      </c>
      <c r="N311" s="8">
        <v>612</v>
      </c>
      <c r="O311" s="8">
        <v>96</v>
      </c>
      <c r="P311" s="8">
        <f t="shared" si="137"/>
        <v>747</v>
      </c>
      <c r="Q311" s="121">
        <v>0.10291858678955453</v>
      </c>
      <c r="R311" s="4">
        <v>1.7179487179487178</v>
      </c>
      <c r="S311" s="8">
        <v>5</v>
      </c>
    </row>
    <row r="312" spans="2:19" ht="15" customHeight="1" x14ac:dyDescent="0.2">
      <c r="B312" s="234"/>
      <c r="C312" s="26" t="s">
        <v>515</v>
      </c>
      <c r="H312" s="56"/>
      <c r="I312" s="8">
        <v>1</v>
      </c>
      <c r="J312" s="8">
        <v>1</v>
      </c>
      <c r="K312" s="8">
        <v>2</v>
      </c>
      <c r="L312" s="8">
        <v>3</v>
      </c>
      <c r="M312" s="8">
        <v>33</v>
      </c>
      <c r="N312" s="8">
        <v>611</v>
      </c>
      <c r="O312" s="8">
        <v>96</v>
      </c>
      <c r="P312" s="8">
        <f t="shared" si="137"/>
        <v>747</v>
      </c>
      <c r="Q312" s="121">
        <v>9.9846390168970817E-2</v>
      </c>
      <c r="R312" s="4">
        <v>1.625</v>
      </c>
      <c r="S312" s="8">
        <v>16</v>
      </c>
    </row>
    <row r="313" spans="2:19" ht="15" customHeight="1" x14ac:dyDescent="0.2">
      <c r="B313" s="234"/>
      <c r="C313" s="44" t="s">
        <v>521</v>
      </c>
      <c r="H313" s="56"/>
      <c r="I313" s="8">
        <v>9</v>
      </c>
      <c r="J313" s="8">
        <v>2</v>
      </c>
      <c r="K313" s="8">
        <v>6</v>
      </c>
      <c r="L313" s="8">
        <v>12</v>
      </c>
      <c r="M313" s="8">
        <v>22</v>
      </c>
      <c r="N313" s="8">
        <v>570</v>
      </c>
      <c r="O313" s="8">
        <v>126</v>
      </c>
      <c r="P313" s="8">
        <f t="shared" si="137"/>
        <v>747</v>
      </c>
      <c r="Q313" s="121">
        <v>0.21578099838969403</v>
      </c>
      <c r="R313" s="4">
        <v>2.6274509803921569</v>
      </c>
      <c r="S313" s="8">
        <v>10</v>
      </c>
    </row>
    <row r="314" spans="2:19" ht="15" customHeight="1" x14ac:dyDescent="0.2">
      <c r="B314" s="234"/>
      <c r="C314" s="250" t="s">
        <v>291</v>
      </c>
      <c r="D314" s="152"/>
      <c r="E314" s="152"/>
      <c r="F314" s="152"/>
      <c r="G314" s="152"/>
      <c r="H314" s="235"/>
      <c r="I314" s="111">
        <v>78</v>
      </c>
      <c r="J314" s="111">
        <v>22</v>
      </c>
      <c r="K314" s="111">
        <v>32</v>
      </c>
      <c r="L314" s="111">
        <v>54</v>
      </c>
      <c r="M314" s="111">
        <v>108</v>
      </c>
      <c r="N314" s="111">
        <v>232</v>
      </c>
      <c r="O314" s="111">
        <v>221</v>
      </c>
      <c r="P314" s="111">
        <f t="shared" si="137"/>
        <v>747</v>
      </c>
      <c r="Q314" s="236">
        <v>2.1749049429657794</v>
      </c>
      <c r="R314" s="114">
        <v>3.8911564625850339</v>
      </c>
      <c r="S314" s="111">
        <v>40</v>
      </c>
    </row>
    <row r="315" spans="2:19" ht="31.15" customHeight="1" x14ac:dyDescent="0.2">
      <c r="B315" s="29"/>
      <c r="C315" s="476" t="s">
        <v>586</v>
      </c>
      <c r="D315" s="477"/>
      <c r="E315" s="477"/>
      <c r="F315" s="477"/>
      <c r="G315" s="477"/>
      <c r="H315" s="57"/>
      <c r="I315" s="9">
        <v>52</v>
      </c>
      <c r="J315" s="9">
        <v>14</v>
      </c>
      <c r="K315" s="9">
        <v>28</v>
      </c>
      <c r="L315" s="9">
        <v>56</v>
      </c>
      <c r="M315" s="9">
        <v>129</v>
      </c>
      <c r="N315" s="9">
        <v>289</v>
      </c>
      <c r="O315" s="9">
        <v>179</v>
      </c>
      <c r="P315" s="9">
        <f t="shared" si="137"/>
        <v>747</v>
      </c>
      <c r="Q315" s="118">
        <v>1.4788732394366197</v>
      </c>
      <c r="R315" s="5">
        <v>3.010752688172043</v>
      </c>
      <c r="S315" s="9">
        <v>35</v>
      </c>
    </row>
    <row r="316" spans="2:19" ht="15" customHeight="1" x14ac:dyDescent="0.2">
      <c r="B316" s="233" t="s">
        <v>3</v>
      </c>
      <c r="C316" s="26" t="s">
        <v>438</v>
      </c>
      <c r="H316" s="237">
        <f t="shared" ref="H316:H330" si="138">P301</f>
        <v>747</v>
      </c>
      <c r="I316" s="3">
        <f t="shared" ref="I316:O330" si="139">I301/$H316*100</f>
        <v>1.8741633199464525</v>
      </c>
      <c r="J316" s="3">
        <f t="shared" si="139"/>
        <v>1.2048192771084338</v>
      </c>
      <c r="K316" s="3">
        <f t="shared" si="139"/>
        <v>1.6064257028112447</v>
      </c>
      <c r="L316" s="3">
        <f t="shared" si="139"/>
        <v>1.6064257028112447</v>
      </c>
      <c r="M316" s="3">
        <f t="shared" si="139"/>
        <v>3.3467202141900936</v>
      </c>
      <c r="N316" s="3">
        <f t="shared" si="139"/>
        <v>78.045515394912996</v>
      </c>
      <c r="O316" s="3">
        <f t="shared" si="139"/>
        <v>12.315930388219545</v>
      </c>
      <c r="P316" s="3">
        <f t="shared" si="137"/>
        <v>100.00000000000001</v>
      </c>
    </row>
    <row r="317" spans="2:19" ht="15" customHeight="1" x14ac:dyDescent="0.2">
      <c r="B317" s="238"/>
      <c r="C317" s="26" t="s">
        <v>439</v>
      </c>
      <c r="H317" s="13">
        <f t="shared" si="138"/>
        <v>747</v>
      </c>
      <c r="I317" s="4">
        <f t="shared" si="139"/>
        <v>1.3386880856760375</v>
      </c>
      <c r="J317" s="4">
        <f t="shared" si="139"/>
        <v>0.80321285140562237</v>
      </c>
      <c r="K317" s="4">
        <f t="shared" si="139"/>
        <v>1.6064257028112447</v>
      </c>
      <c r="L317" s="4">
        <f t="shared" si="139"/>
        <v>1.7402945113788488</v>
      </c>
      <c r="M317" s="4">
        <f t="shared" si="139"/>
        <v>5.4886211512717535</v>
      </c>
      <c r="N317" s="4">
        <f t="shared" si="139"/>
        <v>76.706827309236942</v>
      </c>
      <c r="O317" s="4">
        <f t="shared" si="139"/>
        <v>12.315930388219545</v>
      </c>
      <c r="P317" s="4">
        <f t="shared" si="137"/>
        <v>99.999999999999986</v>
      </c>
    </row>
    <row r="318" spans="2:19" ht="15" customHeight="1" x14ac:dyDescent="0.2">
      <c r="B318" s="238"/>
      <c r="C318" s="26" t="s">
        <v>440</v>
      </c>
      <c r="H318" s="13">
        <f t="shared" si="138"/>
        <v>747</v>
      </c>
      <c r="I318" s="4">
        <f t="shared" si="139"/>
        <v>0.93708165997322623</v>
      </c>
      <c r="J318" s="4">
        <f t="shared" si="139"/>
        <v>0</v>
      </c>
      <c r="K318" s="4">
        <f t="shared" si="139"/>
        <v>0.66934404283801874</v>
      </c>
      <c r="L318" s="4">
        <f t="shared" si="139"/>
        <v>1.07095046854083</v>
      </c>
      <c r="M318" s="4">
        <f t="shared" si="139"/>
        <v>2.0080321285140563</v>
      </c>
      <c r="N318" s="4">
        <f t="shared" si="139"/>
        <v>82.998661311914319</v>
      </c>
      <c r="O318" s="4">
        <f t="shared" si="139"/>
        <v>12.315930388219545</v>
      </c>
      <c r="P318" s="4">
        <f t="shared" si="137"/>
        <v>99.999999999999986</v>
      </c>
    </row>
    <row r="319" spans="2:19" ht="15" customHeight="1" x14ac:dyDescent="0.2">
      <c r="B319" s="238"/>
      <c r="C319" s="26" t="s">
        <v>512</v>
      </c>
      <c r="H319" s="13">
        <f t="shared" si="138"/>
        <v>747</v>
      </c>
      <c r="I319" s="4">
        <f t="shared" si="139"/>
        <v>3.0789825970548863</v>
      </c>
      <c r="J319" s="4">
        <f t="shared" si="139"/>
        <v>2.4096385542168677</v>
      </c>
      <c r="K319" s="4">
        <f t="shared" si="139"/>
        <v>3.6144578313253009</v>
      </c>
      <c r="L319" s="4">
        <f t="shared" si="139"/>
        <v>8.5676037483266398</v>
      </c>
      <c r="M319" s="4">
        <f t="shared" si="139"/>
        <v>16.46586345381526</v>
      </c>
      <c r="N319" s="4">
        <f t="shared" si="139"/>
        <v>53.547523427041497</v>
      </c>
      <c r="O319" s="4">
        <f t="shared" si="139"/>
        <v>12.315930388219545</v>
      </c>
      <c r="P319" s="4">
        <f t="shared" si="137"/>
        <v>99.999999999999986</v>
      </c>
    </row>
    <row r="320" spans="2:19" ht="15" customHeight="1" x14ac:dyDescent="0.2">
      <c r="B320" s="238"/>
      <c r="C320" s="26" t="s">
        <v>441</v>
      </c>
      <c r="H320" s="13">
        <f t="shared" si="138"/>
        <v>747</v>
      </c>
      <c r="I320" s="4">
        <f t="shared" si="139"/>
        <v>1.2048192771084338</v>
      </c>
      <c r="J320" s="4">
        <f t="shared" si="139"/>
        <v>0.80321285140562237</v>
      </c>
      <c r="K320" s="4">
        <f t="shared" si="139"/>
        <v>1.7402945113788488</v>
      </c>
      <c r="L320" s="4">
        <f t="shared" si="139"/>
        <v>6.2918340026773762</v>
      </c>
      <c r="M320" s="4">
        <f t="shared" si="139"/>
        <v>16.064257028112451</v>
      </c>
      <c r="N320" s="4">
        <f t="shared" si="139"/>
        <v>61.579651941097723</v>
      </c>
      <c r="O320" s="4">
        <f t="shared" si="139"/>
        <v>12.315930388219545</v>
      </c>
      <c r="P320" s="4">
        <f t="shared" si="137"/>
        <v>100</v>
      </c>
    </row>
    <row r="321" spans="2:19" ht="15" customHeight="1" x14ac:dyDescent="0.2">
      <c r="B321" s="238"/>
      <c r="C321" s="26" t="s">
        <v>514</v>
      </c>
      <c r="H321" s="13">
        <f t="shared" si="138"/>
        <v>747</v>
      </c>
      <c r="I321" s="4">
        <f t="shared" si="139"/>
        <v>0.2677376171352075</v>
      </c>
      <c r="J321" s="4">
        <f t="shared" si="139"/>
        <v>0.66934404283801874</v>
      </c>
      <c r="K321" s="4">
        <f t="shared" si="139"/>
        <v>1.6064257028112447</v>
      </c>
      <c r="L321" s="4">
        <f t="shared" si="139"/>
        <v>3.2128514056224895</v>
      </c>
      <c r="M321" s="4">
        <f t="shared" si="139"/>
        <v>12.182061579651942</v>
      </c>
      <c r="N321" s="4">
        <f t="shared" si="139"/>
        <v>69.611780455153948</v>
      </c>
      <c r="O321" s="4">
        <f t="shared" si="139"/>
        <v>12.449799196787147</v>
      </c>
      <c r="P321" s="4">
        <f t="shared" si="137"/>
        <v>100</v>
      </c>
    </row>
    <row r="322" spans="2:19" ht="15" customHeight="1" x14ac:dyDescent="0.2">
      <c r="B322" s="238"/>
      <c r="C322" s="26" t="s">
        <v>443</v>
      </c>
      <c r="H322" s="13">
        <f t="shared" si="138"/>
        <v>747</v>
      </c>
      <c r="I322" s="4">
        <f t="shared" si="139"/>
        <v>0.2677376171352075</v>
      </c>
      <c r="J322" s="4">
        <f t="shared" si="139"/>
        <v>0.13386880856760375</v>
      </c>
      <c r="K322" s="4">
        <f t="shared" si="139"/>
        <v>1.3386880856760375</v>
      </c>
      <c r="L322" s="4">
        <f t="shared" si="139"/>
        <v>4.2838018741633199</v>
      </c>
      <c r="M322" s="4">
        <f t="shared" si="139"/>
        <v>11.512717536813923</v>
      </c>
      <c r="N322" s="4">
        <f t="shared" si="139"/>
        <v>69.611780455153948</v>
      </c>
      <c r="O322" s="4">
        <f t="shared" si="139"/>
        <v>12.851405622489958</v>
      </c>
      <c r="P322" s="4">
        <f t="shared" si="137"/>
        <v>100</v>
      </c>
    </row>
    <row r="323" spans="2:19" ht="15" customHeight="1" x14ac:dyDescent="0.2">
      <c r="B323" s="238"/>
      <c r="C323" s="26" t="s">
        <v>513</v>
      </c>
      <c r="H323" s="13">
        <f t="shared" si="138"/>
        <v>747</v>
      </c>
      <c r="I323" s="4">
        <f t="shared" si="139"/>
        <v>0.13386880856760375</v>
      </c>
      <c r="J323" s="4">
        <f t="shared" si="139"/>
        <v>0</v>
      </c>
      <c r="K323" s="4">
        <f t="shared" si="139"/>
        <v>0.13386880856760375</v>
      </c>
      <c r="L323" s="4">
        <f t="shared" si="139"/>
        <v>0.13386880856760375</v>
      </c>
      <c r="M323" s="4">
        <f t="shared" si="139"/>
        <v>0.66934404283801874</v>
      </c>
      <c r="N323" s="4">
        <f t="shared" si="139"/>
        <v>86.077643908969208</v>
      </c>
      <c r="O323" s="4">
        <f t="shared" si="139"/>
        <v>12.851405622489958</v>
      </c>
      <c r="P323" s="4">
        <f t="shared" si="137"/>
        <v>100</v>
      </c>
    </row>
    <row r="324" spans="2:19" ht="15" customHeight="1" x14ac:dyDescent="0.2">
      <c r="B324" s="238"/>
      <c r="C324" s="26" t="s">
        <v>442</v>
      </c>
      <c r="H324" s="13">
        <f t="shared" si="138"/>
        <v>747</v>
      </c>
      <c r="I324" s="4">
        <f t="shared" si="139"/>
        <v>1.7402945113788488</v>
      </c>
      <c r="J324" s="4">
        <f t="shared" si="139"/>
        <v>0.2677376171352075</v>
      </c>
      <c r="K324" s="4">
        <f t="shared" si="139"/>
        <v>1.2048192771084338</v>
      </c>
      <c r="L324" s="4">
        <f t="shared" si="139"/>
        <v>3.2128514056224895</v>
      </c>
      <c r="M324" s="4">
        <f t="shared" si="139"/>
        <v>10.575635876840696</v>
      </c>
      <c r="N324" s="4">
        <f t="shared" si="139"/>
        <v>70.281124497991968</v>
      </c>
      <c r="O324" s="4">
        <f t="shared" si="139"/>
        <v>12.717536813922356</v>
      </c>
      <c r="P324" s="4">
        <f t="shared" si="137"/>
        <v>100</v>
      </c>
    </row>
    <row r="325" spans="2:19" ht="15" customHeight="1" x14ac:dyDescent="0.2">
      <c r="B325" s="238"/>
      <c r="C325" s="26" t="s">
        <v>585</v>
      </c>
      <c r="H325" s="13">
        <f t="shared" si="138"/>
        <v>747</v>
      </c>
      <c r="I325" s="4">
        <f t="shared" si="139"/>
        <v>0</v>
      </c>
      <c r="J325" s="4">
        <f t="shared" si="139"/>
        <v>0</v>
      </c>
      <c r="K325" s="4">
        <f t="shared" si="139"/>
        <v>0.66934404283801874</v>
      </c>
      <c r="L325" s="4">
        <f t="shared" si="139"/>
        <v>2.2757697456492636</v>
      </c>
      <c r="M325" s="4">
        <f t="shared" si="139"/>
        <v>10.7095046854083</v>
      </c>
      <c r="N325" s="4">
        <f t="shared" si="139"/>
        <v>73.493975903614455</v>
      </c>
      <c r="O325" s="4">
        <f t="shared" si="139"/>
        <v>12.851405622489958</v>
      </c>
      <c r="P325" s="4">
        <f t="shared" si="137"/>
        <v>100</v>
      </c>
    </row>
    <row r="326" spans="2:19" ht="15" customHeight="1" x14ac:dyDescent="0.2">
      <c r="B326" s="238"/>
      <c r="C326" s="26" t="s">
        <v>511</v>
      </c>
      <c r="H326" s="13">
        <f t="shared" si="138"/>
        <v>747</v>
      </c>
      <c r="I326" s="4">
        <f t="shared" si="139"/>
        <v>0.13386880856760375</v>
      </c>
      <c r="J326" s="4">
        <f t="shared" si="139"/>
        <v>0.13386880856760375</v>
      </c>
      <c r="K326" s="4">
        <f t="shared" si="139"/>
        <v>0.53547523427041499</v>
      </c>
      <c r="L326" s="4">
        <f t="shared" si="139"/>
        <v>1.7402945113788488</v>
      </c>
      <c r="M326" s="4">
        <f t="shared" si="139"/>
        <v>2.677376171352075</v>
      </c>
      <c r="N326" s="4">
        <f t="shared" si="139"/>
        <v>81.92771084337349</v>
      </c>
      <c r="O326" s="4">
        <f t="shared" si="139"/>
        <v>12.851405622489958</v>
      </c>
      <c r="P326" s="4">
        <f t="shared" si="137"/>
        <v>100</v>
      </c>
    </row>
    <row r="327" spans="2:19" ht="15" customHeight="1" x14ac:dyDescent="0.2">
      <c r="B327" s="238"/>
      <c r="C327" s="26" t="s">
        <v>515</v>
      </c>
      <c r="H327" s="13">
        <f t="shared" si="138"/>
        <v>747</v>
      </c>
      <c r="I327" s="4">
        <f t="shared" si="139"/>
        <v>0.13386880856760375</v>
      </c>
      <c r="J327" s="4">
        <f t="shared" si="139"/>
        <v>0.13386880856760375</v>
      </c>
      <c r="K327" s="4">
        <f t="shared" si="139"/>
        <v>0.2677376171352075</v>
      </c>
      <c r="L327" s="4">
        <f t="shared" si="139"/>
        <v>0.40160642570281119</v>
      </c>
      <c r="M327" s="4">
        <f t="shared" si="139"/>
        <v>4.4176706827309236</v>
      </c>
      <c r="N327" s="4">
        <f t="shared" si="139"/>
        <v>81.793842034805891</v>
      </c>
      <c r="O327" s="4">
        <f t="shared" si="139"/>
        <v>12.851405622489958</v>
      </c>
      <c r="P327" s="4">
        <f t="shared" si="137"/>
        <v>100</v>
      </c>
    </row>
    <row r="328" spans="2:19" ht="15" customHeight="1" x14ac:dyDescent="0.2">
      <c r="B328" s="238"/>
      <c r="C328" s="44" t="s">
        <v>521</v>
      </c>
      <c r="H328" s="13">
        <f t="shared" si="138"/>
        <v>747</v>
      </c>
      <c r="I328" s="4">
        <f t="shared" si="139"/>
        <v>1.2048192771084338</v>
      </c>
      <c r="J328" s="4">
        <f t="shared" si="139"/>
        <v>0.2677376171352075</v>
      </c>
      <c r="K328" s="4">
        <f t="shared" si="139"/>
        <v>0.80321285140562237</v>
      </c>
      <c r="L328" s="4">
        <f t="shared" si="139"/>
        <v>1.6064257028112447</v>
      </c>
      <c r="M328" s="4">
        <f t="shared" si="139"/>
        <v>2.9451137884872822</v>
      </c>
      <c r="N328" s="4">
        <f t="shared" si="139"/>
        <v>76.305220883534147</v>
      </c>
      <c r="O328" s="4">
        <f t="shared" si="139"/>
        <v>16.867469879518072</v>
      </c>
      <c r="P328" s="4">
        <f t="shared" si="137"/>
        <v>100</v>
      </c>
    </row>
    <row r="329" spans="2:19" ht="15" customHeight="1" x14ac:dyDescent="0.2">
      <c r="B329" s="238"/>
      <c r="C329" s="250" t="s">
        <v>291</v>
      </c>
      <c r="D329" s="152"/>
      <c r="E329" s="152"/>
      <c r="F329" s="152"/>
      <c r="G329" s="152"/>
      <c r="H329" s="239">
        <f t="shared" si="138"/>
        <v>747</v>
      </c>
      <c r="I329" s="114">
        <f t="shared" si="139"/>
        <v>10.441767068273093</v>
      </c>
      <c r="J329" s="114">
        <f t="shared" si="139"/>
        <v>2.9451137884872822</v>
      </c>
      <c r="K329" s="114">
        <f t="shared" si="139"/>
        <v>4.2838018741633199</v>
      </c>
      <c r="L329" s="114">
        <f t="shared" si="139"/>
        <v>7.2289156626506017</v>
      </c>
      <c r="M329" s="114">
        <f t="shared" si="139"/>
        <v>14.457831325301203</v>
      </c>
      <c r="N329" s="114">
        <f t="shared" si="139"/>
        <v>31.057563587684069</v>
      </c>
      <c r="O329" s="114">
        <f t="shared" si="139"/>
        <v>29.58500669344043</v>
      </c>
      <c r="P329" s="114">
        <f t="shared" si="137"/>
        <v>100</v>
      </c>
    </row>
    <row r="330" spans="2:19" ht="31.15" customHeight="1" x14ac:dyDescent="0.2">
      <c r="B330" s="240"/>
      <c r="C330" s="476" t="s">
        <v>586</v>
      </c>
      <c r="D330" s="477"/>
      <c r="E330" s="477"/>
      <c r="F330" s="477"/>
      <c r="G330" s="477"/>
      <c r="H330" s="14">
        <f t="shared" si="138"/>
        <v>747</v>
      </c>
      <c r="I330" s="5">
        <f t="shared" si="139"/>
        <v>6.9611780455153953</v>
      </c>
      <c r="J330" s="5">
        <f t="shared" si="139"/>
        <v>1.8741633199464525</v>
      </c>
      <c r="K330" s="5">
        <f t="shared" si="139"/>
        <v>3.7483266398929049</v>
      </c>
      <c r="L330" s="5">
        <f t="shared" si="139"/>
        <v>7.4966532797858099</v>
      </c>
      <c r="M330" s="5">
        <f t="shared" si="139"/>
        <v>17.269076305220885</v>
      </c>
      <c r="N330" s="5">
        <f t="shared" si="139"/>
        <v>38.688085676037481</v>
      </c>
      <c r="O330" s="5">
        <f t="shared" si="139"/>
        <v>23.96251673360107</v>
      </c>
      <c r="P330" s="5">
        <f t="shared" si="137"/>
        <v>100</v>
      </c>
    </row>
    <row r="331" spans="2:19" ht="15" customHeight="1" x14ac:dyDescent="0.2">
      <c r="H331" s="37"/>
      <c r="I331" s="10"/>
      <c r="J331" s="10"/>
      <c r="K331" s="10"/>
      <c r="L331" s="10"/>
      <c r="M331" s="10"/>
      <c r="N331" s="10"/>
      <c r="O331" s="10"/>
      <c r="P331" s="10"/>
      <c r="Q331" s="10"/>
    </row>
    <row r="332" spans="2:19" ht="31.5" x14ac:dyDescent="0.2">
      <c r="B332" s="20"/>
      <c r="C332" s="21" t="s">
        <v>500</v>
      </c>
      <c r="D332" s="21"/>
      <c r="E332" s="21"/>
      <c r="F332" s="21"/>
      <c r="G332" s="21"/>
      <c r="H332" s="22"/>
      <c r="I332" s="97" t="s">
        <v>105</v>
      </c>
      <c r="J332" s="97" t="s">
        <v>95</v>
      </c>
      <c r="K332" s="97" t="s">
        <v>94</v>
      </c>
      <c r="L332" s="97" t="s">
        <v>93</v>
      </c>
      <c r="M332" s="97" t="s">
        <v>92</v>
      </c>
      <c r="N332" s="97" t="s">
        <v>152</v>
      </c>
      <c r="O332" s="98" t="s">
        <v>497</v>
      </c>
      <c r="P332" s="97" t="s">
        <v>4</v>
      </c>
      <c r="Q332" s="98" t="s">
        <v>637</v>
      </c>
      <c r="R332" s="98" t="s">
        <v>638</v>
      </c>
      <c r="S332" s="98" t="s">
        <v>498</v>
      </c>
    </row>
    <row r="333" spans="2:19" ht="15" customHeight="1" x14ac:dyDescent="0.2">
      <c r="B333" s="233" t="s">
        <v>2</v>
      </c>
      <c r="C333" s="26" t="s">
        <v>438</v>
      </c>
      <c r="H333" s="38"/>
      <c r="I333" s="7">
        <v>65</v>
      </c>
      <c r="J333" s="7">
        <v>14</v>
      </c>
      <c r="K333" s="7">
        <v>29</v>
      </c>
      <c r="L333" s="7">
        <v>33</v>
      </c>
      <c r="M333" s="7">
        <v>62</v>
      </c>
      <c r="N333" s="7">
        <v>521</v>
      </c>
      <c r="O333" s="7">
        <v>120</v>
      </c>
      <c r="P333" s="7">
        <f t="shared" ref="P333:P362" si="140">SUM(I333:O333)</f>
        <v>844</v>
      </c>
      <c r="Q333" s="120">
        <v>1.1616022099447514</v>
      </c>
      <c r="R333" s="3">
        <v>4.1428571428571432</v>
      </c>
      <c r="S333" s="7">
        <v>26</v>
      </c>
    </row>
    <row r="334" spans="2:19" ht="15" customHeight="1" x14ac:dyDescent="0.2">
      <c r="B334" s="234"/>
      <c r="C334" s="26" t="s">
        <v>439</v>
      </c>
      <c r="H334" s="56"/>
      <c r="I334" s="8">
        <v>45</v>
      </c>
      <c r="J334" s="8">
        <v>19</v>
      </c>
      <c r="K334" s="8">
        <v>29</v>
      </c>
      <c r="L334" s="8">
        <v>52</v>
      </c>
      <c r="M334" s="8">
        <v>103</v>
      </c>
      <c r="N334" s="8">
        <v>444</v>
      </c>
      <c r="O334" s="8">
        <v>152</v>
      </c>
      <c r="P334" s="8">
        <f t="shared" si="140"/>
        <v>844</v>
      </c>
      <c r="Q334" s="121">
        <v>1.0375722543352601</v>
      </c>
      <c r="R334" s="4">
        <v>2.8951612903225805</v>
      </c>
      <c r="S334" s="8">
        <v>20</v>
      </c>
    </row>
    <row r="335" spans="2:19" ht="15" customHeight="1" x14ac:dyDescent="0.2">
      <c r="B335" s="234"/>
      <c r="C335" s="26" t="s">
        <v>440</v>
      </c>
      <c r="H335" s="56"/>
      <c r="I335" s="8">
        <v>12</v>
      </c>
      <c r="J335" s="8">
        <v>3</v>
      </c>
      <c r="K335" s="8">
        <v>6</v>
      </c>
      <c r="L335" s="8">
        <v>12</v>
      </c>
      <c r="M335" s="8">
        <v>25</v>
      </c>
      <c r="N335" s="8">
        <v>666</v>
      </c>
      <c r="O335" s="8">
        <v>120</v>
      </c>
      <c r="P335" s="8">
        <f t="shared" si="140"/>
        <v>844</v>
      </c>
      <c r="Q335" s="121">
        <v>0.24171270718232044</v>
      </c>
      <c r="R335" s="4">
        <v>3.0172413793103448</v>
      </c>
      <c r="S335" s="8">
        <v>12</v>
      </c>
    </row>
    <row r="336" spans="2:19" ht="15" customHeight="1" x14ac:dyDescent="0.2">
      <c r="B336" s="234"/>
      <c r="C336" s="26" t="s">
        <v>512</v>
      </c>
      <c r="H336" s="56"/>
      <c r="I336" s="8">
        <v>68</v>
      </c>
      <c r="J336" s="8">
        <v>43</v>
      </c>
      <c r="K336" s="8">
        <v>81</v>
      </c>
      <c r="L336" s="8">
        <v>140</v>
      </c>
      <c r="M336" s="8">
        <v>155</v>
      </c>
      <c r="N336" s="8">
        <v>204</v>
      </c>
      <c r="O336" s="8">
        <v>153</v>
      </c>
      <c r="P336" s="8">
        <f t="shared" si="140"/>
        <v>844</v>
      </c>
      <c r="Q336" s="121">
        <v>1.9044862518089725</v>
      </c>
      <c r="R336" s="4">
        <v>2.7022587268993838</v>
      </c>
      <c r="S336" s="8">
        <v>30</v>
      </c>
    </row>
    <row r="337" spans="2:19" ht="15" customHeight="1" x14ac:dyDescent="0.2">
      <c r="B337" s="234"/>
      <c r="C337" s="26" t="s">
        <v>441</v>
      </c>
      <c r="H337" s="56"/>
      <c r="I337" s="8">
        <v>22</v>
      </c>
      <c r="J337" s="8">
        <v>14</v>
      </c>
      <c r="K337" s="8">
        <v>41</v>
      </c>
      <c r="L337" s="8">
        <v>85</v>
      </c>
      <c r="M337" s="8">
        <v>181</v>
      </c>
      <c r="N337" s="8">
        <v>348</v>
      </c>
      <c r="O337" s="8">
        <v>153</v>
      </c>
      <c r="P337" s="8">
        <f t="shared" si="140"/>
        <v>844</v>
      </c>
      <c r="Q337" s="121">
        <v>0.97684515195369026</v>
      </c>
      <c r="R337" s="4">
        <v>1.967930029154519</v>
      </c>
      <c r="S337" s="8">
        <v>14</v>
      </c>
    </row>
    <row r="338" spans="2:19" ht="15" customHeight="1" x14ac:dyDescent="0.2">
      <c r="B338" s="234"/>
      <c r="C338" s="26" t="s">
        <v>514</v>
      </c>
      <c r="H338" s="56"/>
      <c r="I338" s="8">
        <v>16</v>
      </c>
      <c r="J338" s="8">
        <v>16</v>
      </c>
      <c r="K338" s="8">
        <v>40</v>
      </c>
      <c r="L338" s="8">
        <v>98</v>
      </c>
      <c r="M338" s="8">
        <v>165</v>
      </c>
      <c r="N338" s="8">
        <v>356</v>
      </c>
      <c r="O338" s="8">
        <v>153</v>
      </c>
      <c r="P338" s="8">
        <f t="shared" si="140"/>
        <v>844</v>
      </c>
      <c r="Q338" s="121">
        <v>0.93487698986975398</v>
      </c>
      <c r="R338" s="4">
        <v>1.9283582089552238</v>
      </c>
      <c r="S338" s="8">
        <v>10</v>
      </c>
    </row>
    <row r="339" spans="2:19" ht="15" customHeight="1" x14ac:dyDescent="0.2">
      <c r="B339" s="234"/>
      <c r="C339" s="26" t="s">
        <v>443</v>
      </c>
      <c r="H339" s="56"/>
      <c r="I339" s="8">
        <v>15</v>
      </c>
      <c r="J339" s="8">
        <v>15</v>
      </c>
      <c r="K339" s="8">
        <v>23</v>
      </c>
      <c r="L339" s="8">
        <v>79</v>
      </c>
      <c r="M339" s="8">
        <v>131</v>
      </c>
      <c r="N339" s="8">
        <v>425</v>
      </c>
      <c r="O339" s="8">
        <v>156</v>
      </c>
      <c r="P339" s="8">
        <f t="shared" si="140"/>
        <v>844</v>
      </c>
      <c r="Q339" s="121">
        <v>0.78779069767441856</v>
      </c>
      <c r="R339" s="4">
        <v>2.0608365019011408</v>
      </c>
      <c r="S339" s="8">
        <v>25</v>
      </c>
    </row>
    <row r="340" spans="2:19" ht="15" customHeight="1" x14ac:dyDescent="0.2">
      <c r="B340" s="234"/>
      <c r="C340" s="26" t="s">
        <v>513</v>
      </c>
      <c r="H340" s="56"/>
      <c r="I340" s="8">
        <v>1</v>
      </c>
      <c r="J340" s="8">
        <v>0</v>
      </c>
      <c r="K340" s="8">
        <v>1</v>
      </c>
      <c r="L340" s="8">
        <v>1</v>
      </c>
      <c r="M340" s="8">
        <v>4</v>
      </c>
      <c r="N340" s="8">
        <v>712</v>
      </c>
      <c r="O340" s="8">
        <v>125</v>
      </c>
      <c r="P340" s="8">
        <f t="shared" si="140"/>
        <v>844</v>
      </c>
      <c r="Q340" s="121">
        <v>2.0862308762169681E-2</v>
      </c>
      <c r="R340" s="4">
        <v>2.1428571428571428</v>
      </c>
      <c r="S340" s="8">
        <v>6</v>
      </c>
    </row>
    <row r="341" spans="2:19" ht="15" customHeight="1" x14ac:dyDescent="0.2">
      <c r="B341" s="234"/>
      <c r="C341" s="26" t="s">
        <v>442</v>
      </c>
      <c r="H341" s="56"/>
      <c r="I341" s="8">
        <v>5</v>
      </c>
      <c r="J341" s="8">
        <v>5</v>
      </c>
      <c r="K341" s="8">
        <v>9</v>
      </c>
      <c r="L341" s="8">
        <v>41</v>
      </c>
      <c r="M341" s="8">
        <v>116</v>
      </c>
      <c r="N341" s="8">
        <v>512</v>
      </c>
      <c r="O341" s="8">
        <v>156</v>
      </c>
      <c r="P341" s="8">
        <f t="shared" si="140"/>
        <v>844</v>
      </c>
      <c r="Q341" s="121">
        <v>0.44476744186046513</v>
      </c>
      <c r="R341" s="4">
        <v>1.7386363636363635</v>
      </c>
      <c r="S341" s="8">
        <v>17</v>
      </c>
    </row>
    <row r="342" spans="2:19" ht="15" customHeight="1" x14ac:dyDescent="0.2">
      <c r="B342" s="234"/>
      <c r="C342" s="26" t="s">
        <v>585</v>
      </c>
      <c r="H342" s="56"/>
      <c r="I342" s="8">
        <v>0</v>
      </c>
      <c r="J342" s="8">
        <v>1</v>
      </c>
      <c r="K342" s="8">
        <v>5</v>
      </c>
      <c r="L342" s="8">
        <v>38</v>
      </c>
      <c r="M342" s="8">
        <v>145</v>
      </c>
      <c r="N342" s="8">
        <v>498</v>
      </c>
      <c r="O342" s="8">
        <v>157</v>
      </c>
      <c r="P342" s="8">
        <f t="shared" si="140"/>
        <v>844</v>
      </c>
      <c r="Q342" s="121">
        <v>0.34934497816593885</v>
      </c>
      <c r="R342" s="4">
        <v>1.2698412698412698</v>
      </c>
      <c r="S342" s="8">
        <v>4</v>
      </c>
    </row>
    <row r="343" spans="2:19" ht="15" customHeight="1" x14ac:dyDescent="0.2">
      <c r="B343" s="234"/>
      <c r="C343" s="26" t="s">
        <v>511</v>
      </c>
      <c r="H343" s="56"/>
      <c r="I343" s="8">
        <v>2</v>
      </c>
      <c r="J343" s="8">
        <v>2</v>
      </c>
      <c r="K343" s="8">
        <v>5</v>
      </c>
      <c r="L343" s="8">
        <v>17</v>
      </c>
      <c r="M343" s="8">
        <v>28</v>
      </c>
      <c r="N343" s="8">
        <v>665</v>
      </c>
      <c r="O343" s="8">
        <v>125</v>
      </c>
      <c r="P343" s="8">
        <f t="shared" si="140"/>
        <v>844</v>
      </c>
      <c r="Q343" s="121">
        <v>0.13212795549374132</v>
      </c>
      <c r="R343" s="4">
        <v>1.7592592592592593</v>
      </c>
      <c r="S343" s="8">
        <v>5</v>
      </c>
    </row>
    <row r="344" spans="2:19" ht="15" customHeight="1" x14ac:dyDescent="0.2">
      <c r="B344" s="234"/>
      <c r="C344" s="26" t="s">
        <v>515</v>
      </c>
      <c r="H344" s="56"/>
      <c r="I344" s="8">
        <v>8</v>
      </c>
      <c r="J344" s="8">
        <v>0</v>
      </c>
      <c r="K344" s="8">
        <v>0</v>
      </c>
      <c r="L344" s="8">
        <v>9</v>
      </c>
      <c r="M344" s="8">
        <v>47</v>
      </c>
      <c r="N344" s="8">
        <v>655</v>
      </c>
      <c r="O344" s="8">
        <v>125</v>
      </c>
      <c r="P344" s="8">
        <f t="shared" si="140"/>
        <v>844</v>
      </c>
      <c r="Q344" s="121">
        <v>0.26842837273991654</v>
      </c>
      <c r="R344" s="4">
        <v>3.015625</v>
      </c>
      <c r="S344" s="8">
        <v>40</v>
      </c>
    </row>
    <row r="345" spans="2:19" ht="15" customHeight="1" x14ac:dyDescent="0.2">
      <c r="B345" s="234"/>
      <c r="C345" s="44" t="s">
        <v>521</v>
      </c>
      <c r="H345" s="56"/>
      <c r="I345" s="8">
        <v>37</v>
      </c>
      <c r="J345" s="8">
        <v>7</v>
      </c>
      <c r="K345" s="8">
        <v>8</v>
      </c>
      <c r="L345" s="8">
        <v>13</v>
      </c>
      <c r="M345" s="8">
        <v>47</v>
      </c>
      <c r="N345" s="8">
        <v>549</v>
      </c>
      <c r="O345" s="8">
        <v>183</v>
      </c>
      <c r="P345" s="8">
        <f t="shared" si="140"/>
        <v>844</v>
      </c>
      <c r="Q345" s="121">
        <v>0.75642965204236001</v>
      </c>
      <c r="R345" s="4">
        <v>4.4642857142857144</v>
      </c>
      <c r="S345" s="8">
        <v>67</v>
      </c>
    </row>
    <row r="346" spans="2:19" ht="15" customHeight="1" x14ac:dyDescent="0.2">
      <c r="B346" s="234"/>
      <c r="C346" s="250" t="s">
        <v>291</v>
      </c>
      <c r="D346" s="152"/>
      <c r="E346" s="152"/>
      <c r="F346" s="152"/>
      <c r="G346" s="152"/>
      <c r="H346" s="235"/>
      <c r="I346" s="111">
        <v>244</v>
      </c>
      <c r="J346" s="111">
        <v>24</v>
      </c>
      <c r="K346" s="111">
        <v>47</v>
      </c>
      <c r="L346" s="111">
        <v>46</v>
      </c>
      <c r="M346" s="111">
        <v>53</v>
      </c>
      <c r="N346" s="111">
        <v>67</v>
      </c>
      <c r="O346" s="111">
        <v>363</v>
      </c>
      <c r="P346" s="111">
        <f t="shared" si="140"/>
        <v>844</v>
      </c>
      <c r="Q346" s="236">
        <v>6.2848232848232852</v>
      </c>
      <c r="R346" s="114">
        <v>7.3019323671497585</v>
      </c>
      <c r="S346" s="111">
        <v>69</v>
      </c>
    </row>
    <row r="347" spans="2:19" ht="31.15" customHeight="1" x14ac:dyDescent="0.2">
      <c r="B347" s="29"/>
      <c r="C347" s="476" t="s">
        <v>586</v>
      </c>
      <c r="D347" s="477"/>
      <c r="E347" s="477"/>
      <c r="F347" s="477"/>
      <c r="G347" s="477"/>
      <c r="H347" s="57"/>
      <c r="I347" s="9">
        <v>185</v>
      </c>
      <c r="J347" s="9">
        <v>35</v>
      </c>
      <c r="K347" s="9">
        <v>56</v>
      </c>
      <c r="L347" s="9">
        <v>60</v>
      </c>
      <c r="M347" s="9">
        <v>82</v>
      </c>
      <c r="N347" s="9">
        <v>95</v>
      </c>
      <c r="O347" s="9">
        <v>331</v>
      </c>
      <c r="P347" s="9">
        <f t="shared" si="140"/>
        <v>844</v>
      </c>
      <c r="Q347" s="118">
        <v>4.4307992202729043</v>
      </c>
      <c r="R347" s="5">
        <v>5.437799043062201</v>
      </c>
      <c r="S347" s="9">
        <v>45</v>
      </c>
    </row>
    <row r="348" spans="2:19" ht="15" customHeight="1" x14ac:dyDescent="0.2">
      <c r="B348" s="233" t="s">
        <v>3</v>
      </c>
      <c r="C348" s="26" t="s">
        <v>438</v>
      </c>
      <c r="H348" s="237">
        <f t="shared" ref="H348:H362" si="141">P333</f>
        <v>844</v>
      </c>
      <c r="I348" s="3">
        <f t="shared" ref="I348:O362" si="142">I333/$H348*100</f>
        <v>7.7014218009478679</v>
      </c>
      <c r="J348" s="3">
        <f t="shared" si="142"/>
        <v>1.6587677725118484</v>
      </c>
      <c r="K348" s="3">
        <f t="shared" si="142"/>
        <v>3.4360189573459716</v>
      </c>
      <c r="L348" s="3">
        <f t="shared" si="142"/>
        <v>3.9099526066350712</v>
      </c>
      <c r="M348" s="3">
        <f t="shared" si="142"/>
        <v>7.3459715639810419</v>
      </c>
      <c r="N348" s="3">
        <f t="shared" si="142"/>
        <v>61.729857819905206</v>
      </c>
      <c r="O348" s="3">
        <f t="shared" si="142"/>
        <v>14.218009478672986</v>
      </c>
      <c r="P348" s="3">
        <f t="shared" si="140"/>
        <v>99.999999999999986</v>
      </c>
    </row>
    <row r="349" spans="2:19" ht="15" customHeight="1" x14ac:dyDescent="0.2">
      <c r="B349" s="238"/>
      <c r="C349" s="26" t="s">
        <v>439</v>
      </c>
      <c r="H349" s="13">
        <f t="shared" si="141"/>
        <v>844</v>
      </c>
      <c r="I349" s="4">
        <f t="shared" si="142"/>
        <v>5.3317535545023702</v>
      </c>
      <c r="J349" s="4">
        <f t="shared" si="142"/>
        <v>2.2511848341232228</v>
      </c>
      <c r="K349" s="4">
        <f t="shared" si="142"/>
        <v>3.4360189573459716</v>
      </c>
      <c r="L349" s="4">
        <f t="shared" si="142"/>
        <v>6.1611374407582939</v>
      </c>
      <c r="M349" s="4">
        <f t="shared" si="142"/>
        <v>12.203791469194313</v>
      </c>
      <c r="N349" s="4">
        <f t="shared" si="142"/>
        <v>52.606635071090047</v>
      </c>
      <c r="O349" s="4">
        <f t="shared" si="142"/>
        <v>18.009478672985782</v>
      </c>
      <c r="P349" s="4">
        <f t="shared" si="140"/>
        <v>100</v>
      </c>
    </row>
    <row r="350" spans="2:19" ht="15" customHeight="1" x14ac:dyDescent="0.2">
      <c r="B350" s="238"/>
      <c r="C350" s="26" t="s">
        <v>440</v>
      </c>
      <c r="H350" s="13">
        <f t="shared" si="141"/>
        <v>844</v>
      </c>
      <c r="I350" s="4">
        <f t="shared" si="142"/>
        <v>1.4218009478672986</v>
      </c>
      <c r="J350" s="4">
        <f t="shared" si="142"/>
        <v>0.35545023696682465</v>
      </c>
      <c r="K350" s="4">
        <f t="shared" si="142"/>
        <v>0.7109004739336493</v>
      </c>
      <c r="L350" s="4">
        <f t="shared" si="142"/>
        <v>1.4218009478672986</v>
      </c>
      <c r="M350" s="4">
        <f t="shared" si="142"/>
        <v>2.9620853080568721</v>
      </c>
      <c r="N350" s="4">
        <f t="shared" si="142"/>
        <v>78.909952606635073</v>
      </c>
      <c r="O350" s="4">
        <f t="shared" si="142"/>
        <v>14.218009478672986</v>
      </c>
      <c r="P350" s="4">
        <f t="shared" si="140"/>
        <v>100</v>
      </c>
    </row>
    <row r="351" spans="2:19" ht="15" customHeight="1" x14ac:dyDescent="0.2">
      <c r="B351" s="238"/>
      <c r="C351" s="26" t="s">
        <v>512</v>
      </c>
      <c r="H351" s="13">
        <f t="shared" si="141"/>
        <v>844</v>
      </c>
      <c r="I351" s="4">
        <f t="shared" si="142"/>
        <v>8.0568720379146921</v>
      </c>
      <c r="J351" s="4">
        <f t="shared" si="142"/>
        <v>5.0947867298578196</v>
      </c>
      <c r="K351" s="4">
        <f t="shared" si="142"/>
        <v>9.597156398104266</v>
      </c>
      <c r="L351" s="4">
        <f t="shared" si="142"/>
        <v>16.587677725118482</v>
      </c>
      <c r="M351" s="4">
        <f t="shared" si="142"/>
        <v>18.364928909952607</v>
      </c>
      <c r="N351" s="4">
        <f t="shared" si="142"/>
        <v>24.170616113744074</v>
      </c>
      <c r="O351" s="4">
        <f t="shared" si="142"/>
        <v>18.127962085308059</v>
      </c>
      <c r="P351" s="4">
        <f t="shared" si="140"/>
        <v>100</v>
      </c>
    </row>
    <row r="352" spans="2:19" ht="15" customHeight="1" x14ac:dyDescent="0.2">
      <c r="B352" s="238"/>
      <c r="C352" s="26" t="s">
        <v>441</v>
      </c>
      <c r="H352" s="13">
        <f t="shared" si="141"/>
        <v>844</v>
      </c>
      <c r="I352" s="4">
        <f t="shared" si="142"/>
        <v>2.6066350710900474</v>
      </c>
      <c r="J352" s="4">
        <f t="shared" si="142"/>
        <v>1.6587677725118484</v>
      </c>
      <c r="K352" s="4">
        <f t="shared" si="142"/>
        <v>4.8578199052132707</v>
      </c>
      <c r="L352" s="4">
        <f t="shared" si="142"/>
        <v>10.071090047393366</v>
      </c>
      <c r="M352" s="4">
        <f t="shared" si="142"/>
        <v>21.445497630331754</v>
      </c>
      <c r="N352" s="4">
        <f t="shared" si="142"/>
        <v>41.232227488151658</v>
      </c>
      <c r="O352" s="4">
        <f t="shared" si="142"/>
        <v>18.127962085308059</v>
      </c>
      <c r="P352" s="4">
        <f t="shared" si="140"/>
        <v>100</v>
      </c>
    </row>
    <row r="353" spans="1:27" ht="15" customHeight="1" x14ac:dyDescent="0.2">
      <c r="B353" s="238"/>
      <c r="C353" s="26" t="s">
        <v>514</v>
      </c>
      <c r="H353" s="13">
        <f t="shared" si="141"/>
        <v>844</v>
      </c>
      <c r="I353" s="4">
        <f t="shared" si="142"/>
        <v>1.8957345971563981</v>
      </c>
      <c r="J353" s="4">
        <f t="shared" si="142"/>
        <v>1.8957345971563981</v>
      </c>
      <c r="K353" s="4">
        <f t="shared" si="142"/>
        <v>4.7393364928909953</v>
      </c>
      <c r="L353" s="4">
        <f t="shared" si="142"/>
        <v>11.611374407582939</v>
      </c>
      <c r="M353" s="4">
        <f t="shared" si="142"/>
        <v>19.549763033175356</v>
      </c>
      <c r="N353" s="4">
        <f t="shared" si="142"/>
        <v>42.18009478672986</v>
      </c>
      <c r="O353" s="4">
        <f t="shared" si="142"/>
        <v>18.127962085308059</v>
      </c>
      <c r="P353" s="4">
        <f t="shared" si="140"/>
        <v>100.00000000000001</v>
      </c>
    </row>
    <row r="354" spans="1:27" ht="15" customHeight="1" x14ac:dyDescent="0.2">
      <c r="B354" s="238"/>
      <c r="C354" s="26" t="s">
        <v>443</v>
      </c>
      <c r="H354" s="13">
        <f t="shared" si="141"/>
        <v>844</v>
      </c>
      <c r="I354" s="4">
        <f t="shared" si="142"/>
        <v>1.7772511848341233</v>
      </c>
      <c r="J354" s="4">
        <f t="shared" si="142"/>
        <v>1.7772511848341233</v>
      </c>
      <c r="K354" s="4">
        <f t="shared" si="142"/>
        <v>2.7251184834123223</v>
      </c>
      <c r="L354" s="4">
        <f t="shared" si="142"/>
        <v>9.3601895734597154</v>
      </c>
      <c r="M354" s="4">
        <f t="shared" si="142"/>
        <v>15.521327014218009</v>
      </c>
      <c r="N354" s="4">
        <f t="shared" si="142"/>
        <v>50.355450236966824</v>
      </c>
      <c r="O354" s="4">
        <f t="shared" si="142"/>
        <v>18.48341232227488</v>
      </c>
      <c r="P354" s="4">
        <f t="shared" si="140"/>
        <v>100</v>
      </c>
    </row>
    <row r="355" spans="1:27" ht="15" customHeight="1" x14ac:dyDescent="0.2">
      <c r="B355" s="238"/>
      <c r="C355" s="26" t="s">
        <v>513</v>
      </c>
      <c r="H355" s="13">
        <f t="shared" si="141"/>
        <v>844</v>
      </c>
      <c r="I355" s="4">
        <f t="shared" si="142"/>
        <v>0.11848341232227488</v>
      </c>
      <c r="J355" s="4">
        <f t="shared" si="142"/>
        <v>0</v>
      </c>
      <c r="K355" s="4">
        <f t="shared" si="142"/>
        <v>0.11848341232227488</v>
      </c>
      <c r="L355" s="4">
        <f t="shared" si="142"/>
        <v>0.11848341232227488</v>
      </c>
      <c r="M355" s="4">
        <f t="shared" si="142"/>
        <v>0.47393364928909953</v>
      </c>
      <c r="N355" s="4">
        <f t="shared" si="142"/>
        <v>84.360189573459721</v>
      </c>
      <c r="O355" s="4">
        <f t="shared" si="142"/>
        <v>14.810426540284361</v>
      </c>
      <c r="P355" s="4">
        <f t="shared" si="140"/>
        <v>100</v>
      </c>
    </row>
    <row r="356" spans="1:27" ht="15" customHeight="1" x14ac:dyDescent="0.2">
      <c r="B356" s="238"/>
      <c r="C356" s="26" t="s">
        <v>442</v>
      </c>
      <c r="H356" s="13">
        <f t="shared" si="141"/>
        <v>844</v>
      </c>
      <c r="I356" s="4">
        <f t="shared" si="142"/>
        <v>0.59241706161137442</v>
      </c>
      <c r="J356" s="4">
        <f t="shared" si="142"/>
        <v>0.59241706161137442</v>
      </c>
      <c r="K356" s="4">
        <f t="shared" si="142"/>
        <v>1.066350710900474</v>
      </c>
      <c r="L356" s="4">
        <f t="shared" si="142"/>
        <v>4.8578199052132707</v>
      </c>
      <c r="M356" s="4">
        <f t="shared" si="142"/>
        <v>13.744075829383887</v>
      </c>
      <c r="N356" s="4">
        <f t="shared" si="142"/>
        <v>60.66350710900474</v>
      </c>
      <c r="O356" s="4">
        <f t="shared" si="142"/>
        <v>18.48341232227488</v>
      </c>
      <c r="P356" s="4">
        <f t="shared" si="140"/>
        <v>100</v>
      </c>
    </row>
    <row r="357" spans="1:27" ht="15" customHeight="1" x14ac:dyDescent="0.2">
      <c r="B357" s="238"/>
      <c r="C357" s="26" t="s">
        <v>585</v>
      </c>
      <c r="H357" s="13">
        <f t="shared" si="141"/>
        <v>844</v>
      </c>
      <c r="I357" s="4">
        <f t="shared" si="142"/>
        <v>0</v>
      </c>
      <c r="J357" s="4">
        <f t="shared" si="142"/>
        <v>0.11848341232227488</v>
      </c>
      <c r="K357" s="4">
        <f t="shared" si="142"/>
        <v>0.59241706161137442</v>
      </c>
      <c r="L357" s="4">
        <f t="shared" si="142"/>
        <v>4.5023696682464456</v>
      </c>
      <c r="M357" s="4">
        <f t="shared" si="142"/>
        <v>17.180094786729857</v>
      </c>
      <c r="N357" s="4">
        <f t="shared" si="142"/>
        <v>59.004739336492896</v>
      </c>
      <c r="O357" s="4">
        <f t="shared" si="142"/>
        <v>18.601895734597157</v>
      </c>
      <c r="P357" s="4">
        <f t="shared" si="140"/>
        <v>100</v>
      </c>
    </row>
    <row r="358" spans="1:27" ht="15" customHeight="1" x14ac:dyDescent="0.2">
      <c r="B358" s="238"/>
      <c r="C358" s="26" t="s">
        <v>511</v>
      </c>
      <c r="H358" s="13">
        <f t="shared" si="141"/>
        <v>844</v>
      </c>
      <c r="I358" s="4">
        <f t="shared" si="142"/>
        <v>0.23696682464454977</v>
      </c>
      <c r="J358" s="4">
        <f t="shared" si="142"/>
        <v>0.23696682464454977</v>
      </c>
      <c r="K358" s="4">
        <f t="shared" si="142"/>
        <v>0.59241706161137442</v>
      </c>
      <c r="L358" s="4">
        <f t="shared" si="142"/>
        <v>2.014218009478673</v>
      </c>
      <c r="M358" s="4">
        <f t="shared" si="142"/>
        <v>3.3175355450236967</v>
      </c>
      <c r="N358" s="4">
        <f t="shared" si="142"/>
        <v>78.791469194312796</v>
      </c>
      <c r="O358" s="4">
        <f t="shared" si="142"/>
        <v>14.810426540284361</v>
      </c>
      <c r="P358" s="4">
        <f t="shared" si="140"/>
        <v>100</v>
      </c>
    </row>
    <row r="359" spans="1:27" ht="15" customHeight="1" x14ac:dyDescent="0.2">
      <c r="B359" s="238"/>
      <c r="C359" s="26" t="s">
        <v>515</v>
      </c>
      <c r="H359" s="13">
        <f t="shared" si="141"/>
        <v>844</v>
      </c>
      <c r="I359" s="4">
        <f t="shared" si="142"/>
        <v>0.94786729857819907</v>
      </c>
      <c r="J359" s="4">
        <f t="shared" si="142"/>
        <v>0</v>
      </c>
      <c r="K359" s="4">
        <f t="shared" si="142"/>
        <v>0</v>
      </c>
      <c r="L359" s="4">
        <f t="shared" si="142"/>
        <v>1.066350710900474</v>
      </c>
      <c r="M359" s="4">
        <f t="shared" si="142"/>
        <v>5.5687203791469191</v>
      </c>
      <c r="N359" s="4">
        <f t="shared" si="142"/>
        <v>77.606635071090039</v>
      </c>
      <c r="O359" s="4">
        <f t="shared" si="142"/>
        <v>14.810426540284361</v>
      </c>
      <c r="P359" s="4">
        <f t="shared" si="140"/>
        <v>100</v>
      </c>
    </row>
    <row r="360" spans="1:27" ht="15" customHeight="1" x14ac:dyDescent="0.2">
      <c r="B360" s="238"/>
      <c r="C360" s="44" t="s">
        <v>521</v>
      </c>
      <c r="H360" s="13">
        <f t="shared" si="141"/>
        <v>844</v>
      </c>
      <c r="I360" s="4">
        <f t="shared" si="142"/>
        <v>4.3838862559241711</v>
      </c>
      <c r="J360" s="4">
        <f t="shared" si="142"/>
        <v>0.82938388625592419</v>
      </c>
      <c r="K360" s="4">
        <f t="shared" si="142"/>
        <v>0.94786729857819907</v>
      </c>
      <c r="L360" s="4">
        <f t="shared" si="142"/>
        <v>1.5402843601895735</v>
      </c>
      <c r="M360" s="4">
        <f t="shared" si="142"/>
        <v>5.5687203791469191</v>
      </c>
      <c r="N360" s="4">
        <f t="shared" si="142"/>
        <v>65.047393364928908</v>
      </c>
      <c r="O360" s="4">
        <f t="shared" si="142"/>
        <v>21.682464454976301</v>
      </c>
      <c r="P360" s="4">
        <f t="shared" si="140"/>
        <v>100</v>
      </c>
    </row>
    <row r="361" spans="1:27" ht="15" customHeight="1" x14ac:dyDescent="0.2">
      <c r="B361" s="238"/>
      <c r="C361" s="250" t="s">
        <v>291</v>
      </c>
      <c r="D361" s="152"/>
      <c r="E361" s="152"/>
      <c r="F361" s="152"/>
      <c r="G361" s="152"/>
      <c r="H361" s="239">
        <f t="shared" si="141"/>
        <v>844</v>
      </c>
      <c r="I361" s="114">
        <f t="shared" si="142"/>
        <v>28.90995260663507</v>
      </c>
      <c r="J361" s="114">
        <f t="shared" si="142"/>
        <v>2.8436018957345972</v>
      </c>
      <c r="K361" s="114">
        <f t="shared" si="142"/>
        <v>5.5687203791469191</v>
      </c>
      <c r="L361" s="114">
        <f t="shared" si="142"/>
        <v>5.4502369668246446</v>
      </c>
      <c r="M361" s="114">
        <f t="shared" si="142"/>
        <v>6.2796208530805684</v>
      </c>
      <c r="N361" s="114">
        <f t="shared" si="142"/>
        <v>7.9383886255924168</v>
      </c>
      <c r="O361" s="114">
        <f t="shared" si="142"/>
        <v>43.009478672985786</v>
      </c>
      <c r="P361" s="114">
        <f t="shared" si="140"/>
        <v>100</v>
      </c>
    </row>
    <row r="362" spans="1:27" ht="31.15" customHeight="1" x14ac:dyDescent="0.2">
      <c r="B362" s="240"/>
      <c r="C362" s="476" t="s">
        <v>586</v>
      </c>
      <c r="D362" s="477"/>
      <c r="E362" s="477"/>
      <c r="F362" s="477"/>
      <c r="G362" s="477"/>
      <c r="H362" s="14">
        <f t="shared" si="141"/>
        <v>844</v>
      </c>
      <c r="I362" s="5">
        <f t="shared" si="142"/>
        <v>21.919431279620852</v>
      </c>
      <c r="J362" s="5">
        <f t="shared" si="142"/>
        <v>4.1469194312796205</v>
      </c>
      <c r="K362" s="5">
        <f t="shared" si="142"/>
        <v>6.6350710900473935</v>
      </c>
      <c r="L362" s="5">
        <f t="shared" si="142"/>
        <v>7.109004739336493</v>
      </c>
      <c r="M362" s="5">
        <f t="shared" si="142"/>
        <v>9.7156398104265413</v>
      </c>
      <c r="N362" s="5">
        <f t="shared" si="142"/>
        <v>11.255924170616113</v>
      </c>
      <c r="O362" s="5">
        <f t="shared" si="142"/>
        <v>39.21800947867299</v>
      </c>
      <c r="P362" s="5">
        <f t="shared" si="140"/>
        <v>100</v>
      </c>
    </row>
    <row r="363" spans="1:27" ht="15" customHeight="1" x14ac:dyDescent="0.2">
      <c r="F363" s="37"/>
      <c r="G363" s="10"/>
      <c r="H363" s="10"/>
      <c r="I363" s="10"/>
      <c r="J363" s="10"/>
      <c r="K363" s="10"/>
      <c r="L363" s="10"/>
      <c r="M363" s="10"/>
      <c r="N363" s="10"/>
      <c r="O363" s="10"/>
    </row>
    <row r="364" spans="1:27" ht="15" customHeight="1" x14ac:dyDescent="0.2">
      <c r="A364" s="1" t="s">
        <v>581</v>
      </c>
    </row>
    <row r="365" spans="1:27" ht="15" customHeight="1" x14ac:dyDescent="0.2">
      <c r="B365" s="65" t="s">
        <v>122</v>
      </c>
    </row>
    <row r="366" spans="1:27" ht="31.5" x14ac:dyDescent="0.2">
      <c r="B366" s="187"/>
      <c r="C366" s="21"/>
      <c r="D366" s="21"/>
      <c r="E366" s="21"/>
      <c r="F366" s="21"/>
      <c r="G366" s="21"/>
      <c r="H366" s="21"/>
      <c r="I366" s="21"/>
      <c r="J366" s="21"/>
      <c r="K366" s="119"/>
      <c r="L366" s="97" t="s">
        <v>105</v>
      </c>
      <c r="M366" s="97" t="s">
        <v>95</v>
      </c>
      <c r="N366" s="97" t="s">
        <v>94</v>
      </c>
      <c r="O366" s="97" t="s">
        <v>93</v>
      </c>
      <c r="P366" s="97" t="s">
        <v>92</v>
      </c>
      <c r="Q366" s="97" t="s">
        <v>152</v>
      </c>
      <c r="R366" s="98" t="s">
        <v>497</v>
      </c>
      <c r="S366" s="97" t="s">
        <v>4</v>
      </c>
      <c r="T366" s="98" t="s">
        <v>637</v>
      </c>
      <c r="U366" s="98" t="s">
        <v>638</v>
      </c>
      <c r="V366" s="98" t="s">
        <v>498</v>
      </c>
    </row>
    <row r="367" spans="1:27" ht="21" customHeight="1" x14ac:dyDescent="0.2">
      <c r="B367" s="233" t="s">
        <v>2</v>
      </c>
      <c r="C367" s="24" t="s">
        <v>529</v>
      </c>
      <c r="D367" s="25"/>
      <c r="E367" s="276" t="s">
        <v>535</v>
      </c>
      <c r="F367" s="277"/>
      <c r="G367" s="277"/>
      <c r="H367" s="277"/>
      <c r="I367" s="277"/>
      <c r="J367" s="277"/>
      <c r="K367" s="278"/>
      <c r="L367" s="208">
        <v>366</v>
      </c>
      <c r="M367" s="208">
        <v>42</v>
      </c>
      <c r="N367" s="208">
        <v>84</v>
      </c>
      <c r="O367" s="208">
        <v>65</v>
      </c>
      <c r="P367" s="208">
        <v>100</v>
      </c>
      <c r="Q367" s="208">
        <v>205</v>
      </c>
      <c r="R367" s="208">
        <v>490</v>
      </c>
      <c r="S367" s="208">
        <f t="shared" ref="S367:S390" si="143">SUM(L367:R367)</f>
        <v>1352</v>
      </c>
      <c r="T367" s="279">
        <v>5.7525521575577097</v>
      </c>
      <c r="U367" s="211">
        <v>7.5474885233101157</v>
      </c>
      <c r="V367" s="211">
        <v>50</v>
      </c>
      <c r="X367" s="158"/>
      <c r="Y367" s="158"/>
      <c r="Z367" s="158"/>
      <c r="AA367" s="158"/>
    </row>
    <row r="368" spans="1:27" ht="21" customHeight="1" x14ac:dyDescent="0.2">
      <c r="B368" s="234"/>
      <c r="C368" s="272"/>
      <c r="D368" s="39"/>
      <c r="E368" s="478" t="s">
        <v>586</v>
      </c>
      <c r="F368" s="479"/>
      <c r="G368" s="479"/>
      <c r="H368" s="479"/>
      <c r="I368" s="479"/>
      <c r="J368" s="479"/>
      <c r="K368" s="273"/>
      <c r="L368" s="40">
        <v>268</v>
      </c>
      <c r="M368" s="40">
        <v>48</v>
      </c>
      <c r="N368" s="40">
        <v>72</v>
      </c>
      <c r="O368" s="40">
        <v>110</v>
      </c>
      <c r="P368" s="40">
        <v>135</v>
      </c>
      <c r="Q368" s="40">
        <v>280</v>
      </c>
      <c r="R368" s="40">
        <v>439</v>
      </c>
      <c r="S368" s="40">
        <f t="shared" si="143"/>
        <v>1352</v>
      </c>
      <c r="T368" s="274">
        <v>4.0549372081489343</v>
      </c>
      <c r="U368" s="34">
        <v>5.8485903175986991</v>
      </c>
      <c r="V368" s="34">
        <v>50</v>
      </c>
      <c r="X368" s="158"/>
      <c r="Y368" s="158"/>
      <c r="Z368" s="158"/>
      <c r="AA368" s="158"/>
    </row>
    <row r="369" spans="2:27" ht="21" customHeight="1" x14ac:dyDescent="0.2">
      <c r="B369" s="234"/>
      <c r="C369" s="123" t="s">
        <v>530</v>
      </c>
      <c r="E369" s="275" t="s">
        <v>535</v>
      </c>
      <c r="F369" s="39"/>
      <c r="G369" s="39"/>
      <c r="H369" s="39"/>
      <c r="I369" s="39"/>
      <c r="J369" s="39"/>
      <c r="K369" s="273"/>
      <c r="L369" s="40">
        <v>190</v>
      </c>
      <c r="M369" s="40">
        <v>28</v>
      </c>
      <c r="N369" s="40">
        <v>46</v>
      </c>
      <c r="O369" s="40">
        <v>33</v>
      </c>
      <c r="P369" s="40">
        <v>60</v>
      </c>
      <c r="Q369" s="40">
        <v>48</v>
      </c>
      <c r="R369" s="40">
        <v>330</v>
      </c>
      <c r="S369" s="40">
        <f t="shared" si="143"/>
        <v>735</v>
      </c>
      <c r="T369" s="274">
        <v>5.7866635194934748</v>
      </c>
      <c r="U369" s="34">
        <v>6.5647023120304127</v>
      </c>
      <c r="V369" s="34">
        <v>45</v>
      </c>
      <c r="X369" s="158"/>
      <c r="Y369" s="158"/>
      <c r="Z369" s="158"/>
      <c r="AA369" s="158"/>
    </row>
    <row r="370" spans="2:27" ht="21" customHeight="1" x14ac:dyDescent="0.2">
      <c r="B370" s="234"/>
      <c r="C370" s="272"/>
      <c r="D370" s="39"/>
      <c r="E370" s="478" t="s">
        <v>586</v>
      </c>
      <c r="F370" s="479"/>
      <c r="G370" s="479"/>
      <c r="H370" s="479"/>
      <c r="I370" s="479"/>
      <c r="J370" s="479"/>
      <c r="K370" s="273"/>
      <c r="L370" s="40">
        <v>136</v>
      </c>
      <c r="M370" s="40">
        <v>31</v>
      </c>
      <c r="N370" s="40">
        <v>40</v>
      </c>
      <c r="O370" s="40">
        <v>61</v>
      </c>
      <c r="P370" s="40">
        <v>91</v>
      </c>
      <c r="Q370" s="40">
        <v>70</v>
      </c>
      <c r="R370" s="40">
        <v>306</v>
      </c>
      <c r="S370" s="40">
        <f t="shared" si="143"/>
        <v>735</v>
      </c>
      <c r="T370" s="274">
        <v>4.1764244375584072</v>
      </c>
      <c r="U370" s="34">
        <v>4.9907690354110219</v>
      </c>
      <c r="V370" s="34">
        <v>45</v>
      </c>
      <c r="X370" s="158"/>
      <c r="Y370" s="158"/>
      <c r="Z370" s="158"/>
      <c r="AA370" s="158"/>
    </row>
    <row r="371" spans="2:27" ht="21" customHeight="1" x14ac:dyDescent="0.2">
      <c r="B371" s="234"/>
      <c r="C371" s="123" t="s">
        <v>531</v>
      </c>
      <c r="E371" s="275" t="s">
        <v>535</v>
      </c>
      <c r="F371" s="39"/>
      <c r="G371" s="39"/>
      <c r="H371" s="39"/>
      <c r="I371" s="39"/>
      <c r="J371" s="39"/>
      <c r="K371" s="273"/>
      <c r="L371" s="40">
        <v>176</v>
      </c>
      <c r="M371" s="40">
        <v>14</v>
      </c>
      <c r="N371" s="40">
        <v>38</v>
      </c>
      <c r="O371" s="40">
        <v>32</v>
      </c>
      <c r="P371" s="40">
        <v>40</v>
      </c>
      <c r="Q371" s="40">
        <v>157</v>
      </c>
      <c r="R371" s="40">
        <v>160</v>
      </c>
      <c r="S371" s="40">
        <f t="shared" si="143"/>
        <v>617</v>
      </c>
      <c r="T371" s="274">
        <v>5.7223221759734999</v>
      </c>
      <c r="U371" s="34">
        <v>8.7170041147329638</v>
      </c>
      <c r="V371" s="34">
        <v>50</v>
      </c>
      <c r="X371" s="158"/>
      <c r="Y371" s="158"/>
      <c r="Z371" s="158"/>
      <c r="AA371" s="158"/>
    </row>
    <row r="372" spans="2:27" ht="21" customHeight="1" x14ac:dyDescent="0.2">
      <c r="B372" s="234"/>
      <c r="C372" s="272"/>
      <c r="D372" s="39"/>
      <c r="E372" s="478" t="s">
        <v>586</v>
      </c>
      <c r="F372" s="479"/>
      <c r="G372" s="479"/>
      <c r="H372" s="479"/>
      <c r="I372" s="479"/>
      <c r="J372" s="479"/>
      <c r="K372" s="273"/>
      <c r="L372" s="40">
        <v>132</v>
      </c>
      <c r="M372" s="40">
        <v>17</v>
      </c>
      <c r="N372" s="40">
        <v>32</v>
      </c>
      <c r="O372" s="40">
        <v>49</v>
      </c>
      <c r="P372" s="40">
        <v>44</v>
      </c>
      <c r="Q372" s="40">
        <v>210</v>
      </c>
      <c r="R372" s="40">
        <v>133</v>
      </c>
      <c r="S372" s="40">
        <f t="shared" si="143"/>
        <v>617</v>
      </c>
      <c r="T372" s="274">
        <v>3.9472553457178123</v>
      </c>
      <c r="U372" s="34">
        <v>6.9725240413409537</v>
      </c>
      <c r="V372" s="34">
        <v>50</v>
      </c>
      <c r="X372" s="158"/>
      <c r="Y372" s="158"/>
      <c r="Z372" s="158"/>
      <c r="AA372" s="158"/>
    </row>
    <row r="373" spans="2:27" ht="21" customHeight="1" x14ac:dyDescent="0.2">
      <c r="B373" s="234"/>
      <c r="C373" s="44" t="s">
        <v>532</v>
      </c>
      <c r="E373" s="275" t="s">
        <v>535</v>
      </c>
      <c r="F373" s="39"/>
      <c r="G373" s="39"/>
      <c r="H373" s="39"/>
      <c r="I373" s="39"/>
      <c r="J373" s="39"/>
      <c r="K373" s="273"/>
      <c r="L373" s="40">
        <v>143</v>
      </c>
      <c r="M373" s="40">
        <v>32</v>
      </c>
      <c r="N373" s="40">
        <v>39</v>
      </c>
      <c r="O373" s="40">
        <v>52</v>
      </c>
      <c r="P373" s="40">
        <v>80</v>
      </c>
      <c r="Q373" s="40">
        <v>251</v>
      </c>
      <c r="R373" s="40">
        <v>259</v>
      </c>
      <c r="S373" s="40">
        <f t="shared" si="143"/>
        <v>856</v>
      </c>
      <c r="T373" s="274">
        <v>3.4043433908756939</v>
      </c>
      <c r="U373" s="34">
        <v>5.8739682206728014</v>
      </c>
      <c r="V373" s="34">
        <v>50</v>
      </c>
      <c r="X373" s="158"/>
      <c r="Y373" s="158"/>
      <c r="Z373" s="158"/>
      <c r="AA373" s="158"/>
    </row>
    <row r="374" spans="2:27" ht="21" customHeight="1" x14ac:dyDescent="0.2">
      <c r="B374" s="234"/>
      <c r="C374" s="272"/>
      <c r="D374" s="39"/>
      <c r="E374" s="478" t="s">
        <v>586</v>
      </c>
      <c r="F374" s="479"/>
      <c r="G374" s="479"/>
      <c r="H374" s="479"/>
      <c r="I374" s="479"/>
      <c r="J374" s="479"/>
      <c r="K374" s="273"/>
      <c r="L374" s="40">
        <v>100</v>
      </c>
      <c r="M374" s="40">
        <v>24</v>
      </c>
      <c r="N374" s="40">
        <v>34</v>
      </c>
      <c r="O374" s="40">
        <v>64</v>
      </c>
      <c r="P374" s="40">
        <v>110</v>
      </c>
      <c r="Q374" s="40">
        <v>314</v>
      </c>
      <c r="R374" s="40">
        <v>210</v>
      </c>
      <c r="S374" s="40">
        <f t="shared" si="143"/>
        <v>856</v>
      </c>
      <c r="T374" s="274">
        <v>2.2837649027978673</v>
      </c>
      <c r="U374" s="34">
        <v>4.4437112265283805</v>
      </c>
      <c r="V374" s="34">
        <v>30.701754385964914</v>
      </c>
      <c r="X374" s="158"/>
      <c r="Y374" s="158"/>
      <c r="Z374" s="158"/>
      <c r="AA374" s="158"/>
    </row>
    <row r="375" spans="2:27" ht="21" customHeight="1" x14ac:dyDescent="0.2">
      <c r="B375" s="234"/>
      <c r="C375" s="44" t="s">
        <v>533</v>
      </c>
      <c r="E375" s="275" t="s">
        <v>535</v>
      </c>
      <c r="F375" s="39"/>
      <c r="G375" s="39"/>
      <c r="H375" s="39"/>
      <c r="I375" s="39"/>
      <c r="J375" s="39"/>
      <c r="K375" s="273"/>
      <c r="L375" s="40">
        <v>115</v>
      </c>
      <c r="M375" s="40">
        <v>27</v>
      </c>
      <c r="N375" s="40">
        <v>32</v>
      </c>
      <c r="O375" s="40">
        <v>45</v>
      </c>
      <c r="P375" s="40">
        <v>70</v>
      </c>
      <c r="Q375" s="40">
        <v>232</v>
      </c>
      <c r="R375" s="40">
        <v>226</v>
      </c>
      <c r="S375" s="40">
        <f t="shared" si="143"/>
        <v>747</v>
      </c>
      <c r="T375" s="274">
        <v>3.2022315388354121</v>
      </c>
      <c r="U375" s="34">
        <v>5.7728810786617641</v>
      </c>
      <c r="V375" s="34">
        <v>41.25</v>
      </c>
      <c r="X375" s="158"/>
      <c r="Y375" s="158"/>
      <c r="Z375" s="158"/>
      <c r="AA375" s="158"/>
    </row>
    <row r="376" spans="2:27" ht="21" customHeight="1" x14ac:dyDescent="0.2">
      <c r="B376" s="234"/>
      <c r="C376" s="272"/>
      <c r="D376" s="39"/>
      <c r="E376" s="478" t="s">
        <v>586</v>
      </c>
      <c r="F376" s="479"/>
      <c r="G376" s="479"/>
      <c r="H376" s="479"/>
      <c r="I376" s="479"/>
      <c r="J376" s="479"/>
      <c r="K376" s="273"/>
      <c r="L376" s="40">
        <v>79</v>
      </c>
      <c r="M376" s="40">
        <v>20</v>
      </c>
      <c r="N376" s="40">
        <v>30</v>
      </c>
      <c r="O376" s="40">
        <v>52</v>
      </c>
      <c r="P376" s="40">
        <v>92</v>
      </c>
      <c r="Q376" s="40">
        <v>289</v>
      </c>
      <c r="R376" s="40">
        <v>185</v>
      </c>
      <c r="S376" s="40">
        <f t="shared" si="143"/>
        <v>747</v>
      </c>
      <c r="T376" s="274">
        <v>2.1908697173304081</v>
      </c>
      <c r="U376" s="34">
        <v>4.5101420554567371</v>
      </c>
      <c r="V376" s="34">
        <v>30.701754385964914</v>
      </c>
      <c r="X376" s="158"/>
      <c r="Y376" s="158"/>
      <c r="Z376" s="158"/>
      <c r="AA376" s="158"/>
    </row>
    <row r="377" spans="2:27" ht="21" customHeight="1" x14ac:dyDescent="0.2">
      <c r="B377" s="234"/>
      <c r="C377" s="44" t="s">
        <v>534</v>
      </c>
      <c r="E377" s="275" t="s">
        <v>535</v>
      </c>
      <c r="F377" s="39"/>
      <c r="G377" s="39"/>
      <c r="H377" s="39"/>
      <c r="I377" s="39"/>
      <c r="J377" s="39"/>
      <c r="K377" s="273"/>
      <c r="L377" s="40">
        <v>218</v>
      </c>
      <c r="M377" s="40">
        <v>33</v>
      </c>
      <c r="N377" s="40">
        <v>53</v>
      </c>
      <c r="O377" s="40">
        <v>40</v>
      </c>
      <c r="P377" s="40">
        <v>70</v>
      </c>
      <c r="Q377" s="40">
        <v>67</v>
      </c>
      <c r="R377" s="40">
        <v>363</v>
      </c>
      <c r="S377" s="40">
        <f t="shared" si="143"/>
        <v>844</v>
      </c>
      <c r="T377" s="274">
        <v>5.6291665239384541</v>
      </c>
      <c r="U377" s="34">
        <v>6.5401669034164165</v>
      </c>
      <c r="V377" s="34">
        <v>50</v>
      </c>
      <c r="X377" s="158"/>
      <c r="Y377" s="158"/>
      <c r="Z377" s="158"/>
      <c r="AA377" s="158"/>
    </row>
    <row r="378" spans="2:27" ht="21" customHeight="1" x14ac:dyDescent="0.2">
      <c r="B378" s="29"/>
      <c r="C378" s="284"/>
      <c r="D378" s="283"/>
      <c r="E378" s="478" t="s">
        <v>586</v>
      </c>
      <c r="F378" s="479"/>
      <c r="G378" s="479"/>
      <c r="H378" s="479"/>
      <c r="I378" s="479"/>
      <c r="J378" s="479"/>
      <c r="K378" s="57"/>
      <c r="L378" s="9">
        <v>157</v>
      </c>
      <c r="M378" s="9">
        <v>35</v>
      </c>
      <c r="N378" s="9">
        <v>44</v>
      </c>
      <c r="O378" s="9">
        <v>73</v>
      </c>
      <c r="P378" s="9">
        <v>109</v>
      </c>
      <c r="Q378" s="9">
        <v>95</v>
      </c>
      <c r="R378" s="9">
        <v>331</v>
      </c>
      <c r="S378" s="9">
        <f t="shared" si="143"/>
        <v>844</v>
      </c>
      <c r="T378" s="118">
        <v>3.9682834888504681</v>
      </c>
      <c r="U378" s="5">
        <v>4.8701660999528471</v>
      </c>
      <c r="V378" s="5">
        <v>45</v>
      </c>
      <c r="X378" s="158"/>
      <c r="Y378" s="158"/>
      <c r="Z378" s="158"/>
      <c r="AA378" s="158"/>
    </row>
    <row r="379" spans="2:27" ht="21" customHeight="1" x14ac:dyDescent="0.2">
      <c r="B379" s="234" t="s">
        <v>3</v>
      </c>
      <c r="C379" s="24" t="s">
        <v>529</v>
      </c>
      <c r="D379" s="25"/>
      <c r="E379" s="276" t="s">
        <v>535</v>
      </c>
      <c r="F379" s="277"/>
      <c r="G379" s="277"/>
      <c r="H379" s="277"/>
      <c r="I379" s="277"/>
      <c r="J379" s="277"/>
      <c r="K379" s="13">
        <f t="shared" ref="K379:K390" si="144">S367</f>
        <v>1352</v>
      </c>
      <c r="L379" s="4">
        <f t="shared" ref="L379:R390" si="145">L367/$K379*100</f>
        <v>27.071005917159763</v>
      </c>
      <c r="M379" s="4">
        <f t="shared" si="145"/>
        <v>3.1065088757396451</v>
      </c>
      <c r="N379" s="4">
        <f t="shared" si="145"/>
        <v>6.2130177514792901</v>
      </c>
      <c r="O379" s="4">
        <f t="shared" si="145"/>
        <v>4.8076923076923084</v>
      </c>
      <c r="P379" s="4">
        <f t="shared" si="145"/>
        <v>7.3964497041420119</v>
      </c>
      <c r="Q379" s="4">
        <f t="shared" si="145"/>
        <v>15.162721893491124</v>
      </c>
      <c r="R379" s="4">
        <f t="shared" si="145"/>
        <v>36.242603550295861</v>
      </c>
      <c r="S379" s="4">
        <f t="shared" si="143"/>
        <v>100</v>
      </c>
    </row>
    <row r="380" spans="2:27" ht="21" customHeight="1" x14ac:dyDescent="0.2">
      <c r="B380" s="238"/>
      <c r="C380" s="272"/>
      <c r="D380" s="39"/>
      <c r="E380" s="478" t="s">
        <v>586</v>
      </c>
      <c r="F380" s="479"/>
      <c r="G380" s="479"/>
      <c r="H380" s="479"/>
      <c r="I380" s="479"/>
      <c r="J380" s="479"/>
      <c r="K380" s="239">
        <f t="shared" si="144"/>
        <v>1352</v>
      </c>
      <c r="L380" s="114">
        <f t="shared" si="145"/>
        <v>19.822485207100591</v>
      </c>
      <c r="M380" s="114">
        <f t="shared" si="145"/>
        <v>3.5502958579881656</v>
      </c>
      <c r="N380" s="114">
        <f t="shared" si="145"/>
        <v>5.3254437869822491</v>
      </c>
      <c r="O380" s="114">
        <f t="shared" si="145"/>
        <v>8.1360946745562135</v>
      </c>
      <c r="P380" s="114">
        <f t="shared" si="145"/>
        <v>9.9852071005917153</v>
      </c>
      <c r="Q380" s="114">
        <f t="shared" si="145"/>
        <v>20.710059171597635</v>
      </c>
      <c r="R380" s="114">
        <f t="shared" si="145"/>
        <v>32.470414201183431</v>
      </c>
      <c r="S380" s="114">
        <f t="shared" si="143"/>
        <v>100</v>
      </c>
    </row>
    <row r="381" spans="2:27" ht="21" customHeight="1" x14ac:dyDescent="0.2">
      <c r="B381" s="238"/>
      <c r="C381" s="123" t="s">
        <v>530</v>
      </c>
      <c r="E381" s="275" t="s">
        <v>535</v>
      </c>
      <c r="F381" s="39"/>
      <c r="G381" s="39"/>
      <c r="H381" s="39"/>
      <c r="I381" s="39"/>
      <c r="J381" s="39"/>
      <c r="K381" s="239">
        <f t="shared" si="144"/>
        <v>735</v>
      </c>
      <c r="L381" s="114">
        <f t="shared" si="145"/>
        <v>25.850340136054424</v>
      </c>
      <c r="M381" s="114">
        <f t="shared" si="145"/>
        <v>3.8095238095238098</v>
      </c>
      <c r="N381" s="114">
        <f t="shared" si="145"/>
        <v>6.2585034013605449</v>
      </c>
      <c r="O381" s="114">
        <f t="shared" si="145"/>
        <v>4.4897959183673466</v>
      </c>
      <c r="P381" s="114">
        <f t="shared" si="145"/>
        <v>8.1632653061224492</v>
      </c>
      <c r="Q381" s="114">
        <f t="shared" si="145"/>
        <v>6.5306122448979593</v>
      </c>
      <c r="R381" s="114">
        <f t="shared" si="145"/>
        <v>44.897959183673471</v>
      </c>
      <c r="S381" s="114">
        <f t="shared" si="143"/>
        <v>100</v>
      </c>
    </row>
    <row r="382" spans="2:27" ht="21" customHeight="1" x14ac:dyDescent="0.2">
      <c r="B382" s="238"/>
      <c r="C382" s="272"/>
      <c r="D382" s="39"/>
      <c r="E382" s="478" t="s">
        <v>586</v>
      </c>
      <c r="F382" s="479"/>
      <c r="G382" s="479"/>
      <c r="H382" s="479"/>
      <c r="I382" s="479"/>
      <c r="J382" s="479"/>
      <c r="K382" s="239">
        <f t="shared" si="144"/>
        <v>735</v>
      </c>
      <c r="L382" s="114">
        <f t="shared" si="145"/>
        <v>18.503401360544217</v>
      </c>
      <c r="M382" s="114">
        <f t="shared" si="145"/>
        <v>4.2176870748299313</v>
      </c>
      <c r="N382" s="114">
        <f t="shared" si="145"/>
        <v>5.4421768707482991</v>
      </c>
      <c r="O382" s="114">
        <f t="shared" si="145"/>
        <v>8.2993197278911559</v>
      </c>
      <c r="P382" s="114">
        <f t="shared" si="145"/>
        <v>12.380952380952381</v>
      </c>
      <c r="Q382" s="114">
        <f t="shared" si="145"/>
        <v>9.5238095238095237</v>
      </c>
      <c r="R382" s="114">
        <f t="shared" si="145"/>
        <v>41.632653061224488</v>
      </c>
      <c r="S382" s="114">
        <f t="shared" si="143"/>
        <v>100</v>
      </c>
    </row>
    <row r="383" spans="2:27" ht="21" customHeight="1" x14ac:dyDescent="0.2">
      <c r="B383" s="238"/>
      <c r="C383" s="123" t="s">
        <v>531</v>
      </c>
      <c r="E383" s="275" t="s">
        <v>535</v>
      </c>
      <c r="F383" s="39"/>
      <c r="G383" s="39"/>
      <c r="H383" s="39"/>
      <c r="I383" s="39"/>
      <c r="J383" s="39"/>
      <c r="K383" s="239">
        <f t="shared" si="144"/>
        <v>617</v>
      </c>
      <c r="L383" s="114">
        <f t="shared" si="145"/>
        <v>28.525121555915721</v>
      </c>
      <c r="M383" s="114">
        <f t="shared" si="145"/>
        <v>2.2690437601296596</v>
      </c>
      <c r="N383" s="114">
        <f t="shared" si="145"/>
        <v>6.1588330632090758</v>
      </c>
      <c r="O383" s="114">
        <f t="shared" si="145"/>
        <v>5.1863857374392222</v>
      </c>
      <c r="P383" s="114">
        <f t="shared" si="145"/>
        <v>6.4829821717990272</v>
      </c>
      <c r="Q383" s="114">
        <f t="shared" si="145"/>
        <v>25.445705024311181</v>
      </c>
      <c r="R383" s="114">
        <f t="shared" si="145"/>
        <v>25.931928687196109</v>
      </c>
      <c r="S383" s="114">
        <f t="shared" si="143"/>
        <v>99.999999999999986</v>
      </c>
    </row>
    <row r="384" spans="2:27" ht="21" customHeight="1" x14ac:dyDescent="0.2">
      <c r="B384" s="238"/>
      <c r="C384" s="272"/>
      <c r="D384" s="39"/>
      <c r="E384" s="478" t="s">
        <v>586</v>
      </c>
      <c r="F384" s="479"/>
      <c r="G384" s="479"/>
      <c r="H384" s="479"/>
      <c r="I384" s="479"/>
      <c r="J384" s="479"/>
      <c r="K384" s="239">
        <f t="shared" si="144"/>
        <v>617</v>
      </c>
      <c r="L384" s="114">
        <f t="shared" si="145"/>
        <v>21.393841166936792</v>
      </c>
      <c r="M384" s="114">
        <f t="shared" si="145"/>
        <v>2.7552674230145868</v>
      </c>
      <c r="N384" s="114">
        <f t="shared" si="145"/>
        <v>5.1863857374392222</v>
      </c>
      <c r="O384" s="114">
        <f t="shared" si="145"/>
        <v>7.9416531604538081</v>
      </c>
      <c r="P384" s="114">
        <f t="shared" si="145"/>
        <v>7.1312803889789302</v>
      </c>
      <c r="Q384" s="114">
        <f t="shared" si="145"/>
        <v>34.035656401944898</v>
      </c>
      <c r="R384" s="114">
        <f t="shared" si="145"/>
        <v>21.555915721231766</v>
      </c>
      <c r="S384" s="114">
        <f t="shared" si="143"/>
        <v>100</v>
      </c>
    </row>
    <row r="385" spans="1:23" ht="21" customHeight="1" x14ac:dyDescent="0.2">
      <c r="B385" s="238"/>
      <c r="C385" s="44" t="s">
        <v>532</v>
      </c>
      <c r="E385" s="275" t="s">
        <v>535</v>
      </c>
      <c r="F385" s="39"/>
      <c r="G385" s="39"/>
      <c r="H385" s="39"/>
      <c r="I385" s="39"/>
      <c r="J385" s="39"/>
      <c r="K385" s="239">
        <f t="shared" si="144"/>
        <v>856</v>
      </c>
      <c r="L385" s="114">
        <f t="shared" si="145"/>
        <v>16.705607476635514</v>
      </c>
      <c r="M385" s="114">
        <f t="shared" si="145"/>
        <v>3.7383177570093453</v>
      </c>
      <c r="N385" s="114">
        <f t="shared" si="145"/>
        <v>4.55607476635514</v>
      </c>
      <c r="O385" s="114">
        <f t="shared" si="145"/>
        <v>6.0747663551401869</v>
      </c>
      <c r="P385" s="114">
        <f t="shared" si="145"/>
        <v>9.3457943925233646</v>
      </c>
      <c r="Q385" s="114">
        <f t="shared" si="145"/>
        <v>29.322429906542059</v>
      </c>
      <c r="R385" s="114">
        <f t="shared" si="145"/>
        <v>30.257009345794394</v>
      </c>
      <c r="S385" s="114">
        <f t="shared" si="143"/>
        <v>100</v>
      </c>
    </row>
    <row r="386" spans="1:23" ht="21" customHeight="1" x14ac:dyDescent="0.2">
      <c r="B386" s="238"/>
      <c r="C386" s="272"/>
      <c r="D386" s="39"/>
      <c r="E386" s="478" t="s">
        <v>586</v>
      </c>
      <c r="F386" s="479"/>
      <c r="G386" s="479"/>
      <c r="H386" s="479"/>
      <c r="I386" s="479"/>
      <c r="J386" s="479"/>
      <c r="K386" s="239">
        <f t="shared" si="144"/>
        <v>856</v>
      </c>
      <c r="L386" s="114">
        <f t="shared" si="145"/>
        <v>11.682242990654206</v>
      </c>
      <c r="M386" s="114">
        <f t="shared" si="145"/>
        <v>2.8037383177570092</v>
      </c>
      <c r="N386" s="114">
        <f t="shared" si="145"/>
        <v>3.9719626168224296</v>
      </c>
      <c r="O386" s="114">
        <f t="shared" si="145"/>
        <v>7.4766355140186906</v>
      </c>
      <c r="P386" s="114">
        <f t="shared" si="145"/>
        <v>12.850467289719624</v>
      </c>
      <c r="Q386" s="114">
        <f t="shared" si="145"/>
        <v>36.68224299065421</v>
      </c>
      <c r="R386" s="114">
        <f t="shared" si="145"/>
        <v>24.532710280373831</v>
      </c>
      <c r="S386" s="114">
        <f t="shared" si="143"/>
        <v>100</v>
      </c>
    </row>
    <row r="387" spans="1:23" ht="21" customHeight="1" x14ac:dyDescent="0.2">
      <c r="B387" s="238"/>
      <c r="C387" s="44" t="s">
        <v>533</v>
      </c>
      <c r="E387" s="275" t="s">
        <v>535</v>
      </c>
      <c r="F387" s="39"/>
      <c r="G387" s="39"/>
      <c r="H387" s="39"/>
      <c r="I387" s="39"/>
      <c r="J387" s="39"/>
      <c r="K387" s="239">
        <f t="shared" si="144"/>
        <v>747</v>
      </c>
      <c r="L387" s="114">
        <f t="shared" si="145"/>
        <v>15.394912985274431</v>
      </c>
      <c r="M387" s="114">
        <f t="shared" si="145"/>
        <v>3.6144578313253009</v>
      </c>
      <c r="N387" s="114">
        <f t="shared" si="145"/>
        <v>4.2838018741633199</v>
      </c>
      <c r="O387" s="114">
        <f t="shared" si="145"/>
        <v>6.024096385542169</v>
      </c>
      <c r="P387" s="114">
        <f t="shared" si="145"/>
        <v>9.3708165997322617</v>
      </c>
      <c r="Q387" s="114">
        <f t="shared" si="145"/>
        <v>31.057563587684069</v>
      </c>
      <c r="R387" s="114">
        <f t="shared" si="145"/>
        <v>30.254350736278447</v>
      </c>
      <c r="S387" s="114">
        <f t="shared" si="143"/>
        <v>100</v>
      </c>
    </row>
    <row r="388" spans="1:23" ht="21" customHeight="1" x14ac:dyDescent="0.2">
      <c r="B388" s="238"/>
      <c r="C388" s="272"/>
      <c r="D388" s="39"/>
      <c r="E388" s="478" t="s">
        <v>586</v>
      </c>
      <c r="F388" s="479"/>
      <c r="G388" s="479"/>
      <c r="H388" s="479"/>
      <c r="I388" s="479"/>
      <c r="J388" s="479"/>
      <c r="K388" s="239">
        <f t="shared" si="144"/>
        <v>747</v>
      </c>
      <c r="L388" s="114">
        <f t="shared" si="145"/>
        <v>10.575635876840696</v>
      </c>
      <c r="M388" s="114">
        <f t="shared" si="145"/>
        <v>2.677376171352075</v>
      </c>
      <c r="N388" s="114">
        <f t="shared" si="145"/>
        <v>4.0160642570281126</v>
      </c>
      <c r="O388" s="114">
        <f t="shared" si="145"/>
        <v>6.9611780455153953</v>
      </c>
      <c r="P388" s="114">
        <f t="shared" si="145"/>
        <v>12.315930388219545</v>
      </c>
      <c r="Q388" s="114">
        <f t="shared" si="145"/>
        <v>38.688085676037481</v>
      </c>
      <c r="R388" s="114">
        <f t="shared" si="145"/>
        <v>24.765729585006692</v>
      </c>
      <c r="S388" s="114">
        <f t="shared" si="143"/>
        <v>100.00000000000001</v>
      </c>
    </row>
    <row r="389" spans="1:23" ht="21" customHeight="1" x14ac:dyDescent="0.2">
      <c r="B389" s="238"/>
      <c r="C389" s="44" t="s">
        <v>534</v>
      </c>
      <c r="E389" s="275" t="s">
        <v>535</v>
      </c>
      <c r="F389" s="39"/>
      <c r="G389" s="39"/>
      <c r="H389" s="39"/>
      <c r="I389" s="39"/>
      <c r="J389" s="39"/>
      <c r="K389" s="239">
        <f t="shared" si="144"/>
        <v>844</v>
      </c>
      <c r="L389" s="114">
        <f t="shared" si="145"/>
        <v>25.829383886255926</v>
      </c>
      <c r="M389" s="114">
        <f t="shared" si="145"/>
        <v>3.9099526066350712</v>
      </c>
      <c r="N389" s="114">
        <f t="shared" si="145"/>
        <v>6.2796208530805684</v>
      </c>
      <c r="O389" s="114">
        <f t="shared" si="145"/>
        <v>4.7393364928909953</v>
      </c>
      <c r="P389" s="114">
        <f t="shared" si="145"/>
        <v>8.293838862559241</v>
      </c>
      <c r="Q389" s="114">
        <f t="shared" si="145"/>
        <v>7.9383886255924168</v>
      </c>
      <c r="R389" s="114">
        <f t="shared" si="145"/>
        <v>43.009478672985786</v>
      </c>
      <c r="S389" s="114">
        <f t="shared" si="143"/>
        <v>100</v>
      </c>
    </row>
    <row r="390" spans="1:23" ht="21" customHeight="1" x14ac:dyDescent="0.2">
      <c r="B390" s="240"/>
      <c r="C390" s="284"/>
      <c r="D390" s="283"/>
      <c r="E390" s="480" t="s">
        <v>586</v>
      </c>
      <c r="F390" s="477"/>
      <c r="G390" s="477"/>
      <c r="H390" s="477"/>
      <c r="I390" s="477"/>
      <c r="J390" s="477"/>
      <c r="K390" s="14">
        <f t="shared" si="144"/>
        <v>844</v>
      </c>
      <c r="L390" s="5">
        <f t="shared" si="145"/>
        <v>18.601895734597157</v>
      </c>
      <c r="M390" s="5">
        <f t="shared" si="145"/>
        <v>4.1469194312796205</v>
      </c>
      <c r="N390" s="5">
        <f t="shared" si="145"/>
        <v>5.2132701421800949</v>
      </c>
      <c r="O390" s="5">
        <f t="shared" si="145"/>
        <v>8.6492890995260669</v>
      </c>
      <c r="P390" s="5">
        <f t="shared" si="145"/>
        <v>12.914691943127963</v>
      </c>
      <c r="Q390" s="5">
        <f t="shared" si="145"/>
        <v>11.255924170616113</v>
      </c>
      <c r="R390" s="5">
        <f t="shared" si="145"/>
        <v>39.21800947867299</v>
      </c>
      <c r="S390" s="5">
        <f t="shared" si="143"/>
        <v>100</v>
      </c>
    </row>
    <row r="392" spans="1:23" ht="15" customHeight="1" x14ac:dyDescent="0.2">
      <c r="A392" s="1" t="s">
        <v>639</v>
      </c>
    </row>
    <row r="393" spans="1:23" ht="31.5" x14ac:dyDescent="0.2">
      <c r="B393" s="20"/>
      <c r="C393" s="21" t="s">
        <v>499</v>
      </c>
      <c r="D393" s="21"/>
      <c r="E393" s="21"/>
      <c r="F393" s="21"/>
      <c r="G393" s="21"/>
      <c r="H393" s="22"/>
      <c r="I393" s="354" t="s">
        <v>153</v>
      </c>
      <c r="J393" s="97" t="s">
        <v>600</v>
      </c>
      <c r="K393" s="355" t="s">
        <v>601</v>
      </c>
      <c r="L393" s="355" t="s">
        <v>640</v>
      </c>
      <c r="M393" s="98" t="s">
        <v>641</v>
      </c>
      <c r="N393" s="98" t="s">
        <v>497</v>
      </c>
      <c r="O393" s="97" t="s">
        <v>4</v>
      </c>
      <c r="P393" s="98" t="s">
        <v>642</v>
      </c>
      <c r="Q393" s="98" t="s">
        <v>643</v>
      </c>
    </row>
    <row r="394" spans="1:23" ht="15" customHeight="1" x14ac:dyDescent="0.2">
      <c r="B394" s="233" t="s">
        <v>2</v>
      </c>
      <c r="C394" s="26" t="s">
        <v>438</v>
      </c>
      <c r="H394" s="38"/>
      <c r="I394" s="7">
        <v>887</v>
      </c>
      <c r="J394" s="7">
        <v>114</v>
      </c>
      <c r="K394" s="7">
        <v>87</v>
      </c>
      <c r="L394" s="7">
        <v>37</v>
      </c>
      <c r="M394" s="7">
        <v>81</v>
      </c>
      <c r="N394" s="7">
        <v>146</v>
      </c>
      <c r="O394" s="7">
        <f t="shared" ref="O394:O423" si="146">SUM(I394:N394)</f>
        <v>1352</v>
      </c>
      <c r="P394" s="120">
        <v>3.0871157777383567</v>
      </c>
      <c r="Q394" s="3">
        <v>11.671039586057862</v>
      </c>
      <c r="W394" s="158"/>
    </row>
    <row r="395" spans="1:23" ht="15" customHeight="1" x14ac:dyDescent="0.2">
      <c r="B395" s="234"/>
      <c r="C395" s="26" t="s">
        <v>439</v>
      </c>
      <c r="H395" s="56"/>
      <c r="I395" s="8">
        <v>824</v>
      </c>
      <c r="J395" s="8">
        <v>170</v>
      </c>
      <c r="K395" s="8">
        <v>98</v>
      </c>
      <c r="L395" s="8">
        <v>44</v>
      </c>
      <c r="M395" s="8">
        <v>45</v>
      </c>
      <c r="N395" s="8">
        <v>171</v>
      </c>
      <c r="O395" s="8">
        <f t="shared" si="146"/>
        <v>1352</v>
      </c>
      <c r="P395" s="121">
        <v>2.3527579706860489</v>
      </c>
      <c r="Q395" s="4">
        <v>7.783213342801746</v>
      </c>
      <c r="W395" s="158"/>
    </row>
    <row r="396" spans="1:23" ht="15" customHeight="1" x14ac:dyDescent="0.2">
      <c r="B396" s="234"/>
      <c r="C396" s="26" t="s">
        <v>440</v>
      </c>
      <c r="H396" s="56"/>
      <c r="I396" s="8">
        <v>1076</v>
      </c>
      <c r="J396" s="8">
        <v>60</v>
      </c>
      <c r="K396" s="8">
        <v>32</v>
      </c>
      <c r="L396" s="8">
        <v>15</v>
      </c>
      <c r="M396" s="8">
        <v>23</v>
      </c>
      <c r="N396" s="8">
        <v>146</v>
      </c>
      <c r="O396" s="8">
        <f t="shared" si="146"/>
        <v>1352</v>
      </c>
      <c r="P396" s="121">
        <v>0.97904525282967914</v>
      </c>
      <c r="Q396" s="4">
        <v>9.0825274993276395</v>
      </c>
      <c r="W396" s="158"/>
    </row>
    <row r="397" spans="1:23" ht="15" customHeight="1" x14ac:dyDescent="0.2">
      <c r="B397" s="234"/>
      <c r="C397" s="26" t="s">
        <v>512</v>
      </c>
      <c r="H397" s="56"/>
      <c r="I397" s="8">
        <v>464</v>
      </c>
      <c r="J397" s="8">
        <v>340</v>
      </c>
      <c r="K397" s="8">
        <v>233</v>
      </c>
      <c r="L397" s="8">
        <v>76</v>
      </c>
      <c r="M397" s="8">
        <v>68</v>
      </c>
      <c r="N397" s="8">
        <v>171</v>
      </c>
      <c r="O397" s="8">
        <f t="shared" si="146"/>
        <v>1352</v>
      </c>
      <c r="P397" s="121">
        <v>4.3314573616149659</v>
      </c>
      <c r="Q397" s="4">
        <v>7.1345204240826705</v>
      </c>
      <c r="W397" s="158"/>
    </row>
    <row r="398" spans="1:23" ht="15" customHeight="1" x14ac:dyDescent="0.2">
      <c r="B398" s="234"/>
      <c r="C398" s="26" t="s">
        <v>441</v>
      </c>
      <c r="H398" s="56"/>
      <c r="I398" s="8">
        <v>678</v>
      </c>
      <c r="J398" s="8">
        <v>307</v>
      </c>
      <c r="K398" s="8">
        <v>128</v>
      </c>
      <c r="L398" s="8">
        <v>31</v>
      </c>
      <c r="M398" s="8">
        <v>36</v>
      </c>
      <c r="N398" s="8">
        <v>172</v>
      </c>
      <c r="O398" s="8">
        <f t="shared" si="146"/>
        <v>1352</v>
      </c>
      <c r="P398" s="121">
        <v>2.342861510281224</v>
      </c>
      <c r="Q398" s="4">
        <v>5.5071246656012836</v>
      </c>
      <c r="W398" s="158"/>
    </row>
    <row r="399" spans="1:23" ht="15" customHeight="1" x14ac:dyDescent="0.2">
      <c r="B399" s="234"/>
      <c r="C399" s="26" t="s">
        <v>514</v>
      </c>
      <c r="H399" s="56"/>
      <c r="I399" s="8">
        <v>735</v>
      </c>
      <c r="J399" s="8">
        <v>317</v>
      </c>
      <c r="K399" s="8">
        <v>107</v>
      </c>
      <c r="L399" s="8">
        <v>14</v>
      </c>
      <c r="M399" s="8">
        <v>8</v>
      </c>
      <c r="N399" s="8">
        <v>171</v>
      </c>
      <c r="O399" s="8">
        <f t="shared" si="146"/>
        <v>1352</v>
      </c>
      <c r="P399" s="121">
        <v>1.6070541439114108</v>
      </c>
      <c r="Q399" s="4">
        <v>4.2554505469941164</v>
      </c>
      <c r="W399" s="158"/>
    </row>
    <row r="400" spans="1:23" ht="15" customHeight="1" x14ac:dyDescent="0.2">
      <c r="B400" s="234"/>
      <c r="C400" s="26" t="s">
        <v>443</v>
      </c>
      <c r="H400" s="56"/>
      <c r="I400" s="8">
        <v>769</v>
      </c>
      <c r="J400" s="8">
        <v>236</v>
      </c>
      <c r="K400" s="8">
        <v>116</v>
      </c>
      <c r="L400" s="8">
        <v>30</v>
      </c>
      <c r="M400" s="8">
        <v>23</v>
      </c>
      <c r="N400" s="8">
        <v>178</v>
      </c>
      <c r="O400" s="8">
        <f t="shared" si="146"/>
        <v>1352</v>
      </c>
      <c r="P400" s="121">
        <v>1.9192584736434537</v>
      </c>
      <c r="Q400" s="4">
        <v>5.5634801186602827</v>
      </c>
      <c r="W400" s="158"/>
    </row>
    <row r="401" spans="2:23" ht="15" customHeight="1" x14ac:dyDescent="0.2">
      <c r="B401" s="234"/>
      <c r="C401" s="26" t="s">
        <v>588</v>
      </c>
      <c r="H401" s="56"/>
      <c r="I401" s="8">
        <v>1175</v>
      </c>
      <c r="J401" s="8">
        <v>14</v>
      </c>
      <c r="K401" s="8">
        <v>8</v>
      </c>
      <c r="L401" s="8">
        <v>0</v>
      </c>
      <c r="M401" s="8">
        <v>1</v>
      </c>
      <c r="N401" s="8">
        <v>154</v>
      </c>
      <c r="O401" s="8">
        <f t="shared" si="146"/>
        <v>1352</v>
      </c>
      <c r="P401" s="121">
        <v>9.0290345249153636E-2</v>
      </c>
      <c r="Q401" s="4">
        <v>4.7029492873254801</v>
      </c>
      <c r="W401" s="158"/>
    </row>
    <row r="402" spans="2:23" ht="15" customHeight="1" x14ac:dyDescent="0.2">
      <c r="B402" s="234"/>
      <c r="C402" s="26" t="s">
        <v>442</v>
      </c>
      <c r="H402" s="56"/>
      <c r="I402" s="8">
        <v>914</v>
      </c>
      <c r="J402" s="8">
        <v>192</v>
      </c>
      <c r="K402" s="8">
        <v>49</v>
      </c>
      <c r="L402" s="8">
        <v>9</v>
      </c>
      <c r="M402" s="8">
        <v>9</v>
      </c>
      <c r="N402" s="8">
        <v>179</v>
      </c>
      <c r="O402" s="8">
        <f t="shared" si="146"/>
        <v>1352</v>
      </c>
      <c r="P402" s="121">
        <v>1.1061430731714521</v>
      </c>
      <c r="Q402" s="4">
        <v>5.0096749993440675</v>
      </c>
      <c r="W402" s="158"/>
    </row>
    <row r="403" spans="2:23" ht="15" customHeight="1" x14ac:dyDescent="0.2">
      <c r="B403" s="234"/>
      <c r="C403" s="26" t="s">
        <v>585</v>
      </c>
      <c r="H403" s="56"/>
      <c r="I403" s="8">
        <v>899</v>
      </c>
      <c r="J403" s="8">
        <v>220</v>
      </c>
      <c r="K403" s="8">
        <v>41</v>
      </c>
      <c r="L403" s="8">
        <v>7</v>
      </c>
      <c r="M403" s="8">
        <v>6</v>
      </c>
      <c r="N403" s="8">
        <v>179</v>
      </c>
      <c r="O403" s="8">
        <f t="shared" si="146"/>
        <v>1352</v>
      </c>
      <c r="P403" s="121">
        <v>0.85999731830804471</v>
      </c>
      <c r="Q403" s="4">
        <v>3.6816673517348049</v>
      </c>
      <c r="W403" s="158"/>
    </row>
    <row r="404" spans="2:23" ht="15" customHeight="1" x14ac:dyDescent="0.2">
      <c r="B404" s="234"/>
      <c r="C404" s="26" t="s">
        <v>511</v>
      </c>
      <c r="H404" s="56"/>
      <c r="I404" s="8">
        <v>1086</v>
      </c>
      <c r="J404" s="8">
        <v>71</v>
      </c>
      <c r="K404" s="8">
        <v>28</v>
      </c>
      <c r="L404" s="8">
        <v>9</v>
      </c>
      <c r="M404" s="8">
        <v>3</v>
      </c>
      <c r="N404" s="8">
        <v>155</v>
      </c>
      <c r="O404" s="8">
        <f t="shared" si="146"/>
        <v>1352</v>
      </c>
      <c r="P404" s="121">
        <v>0.45414344663990591</v>
      </c>
      <c r="Q404" s="4">
        <v>4.8973847353870941</v>
      </c>
      <c r="W404" s="158"/>
    </row>
    <row r="405" spans="2:23" ht="15" customHeight="1" x14ac:dyDescent="0.2">
      <c r="B405" s="234"/>
      <c r="C405" s="26" t="s">
        <v>515</v>
      </c>
      <c r="H405" s="56"/>
      <c r="I405" s="8">
        <v>1105</v>
      </c>
      <c r="J405" s="8">
        <v>58</v>
      </c>
      <c r="K405" s="8">
        <v>10</v>
      </c>
      <c r="L405" s="8">
        <v>8</v>
      </c>
      <c r="M405" s="8">
        <v>17</v>
      </c>
      <c r="N405" s="8">
        <v>154</v>
      </c>
      <c r="O405" s="8">
        <f t="shared" si="146"/>
        <v>1352</v>
      </c>
      <c r="P405" s="121">
        <v>0.63236476367137595</v>
      </c>
      <c r="Q405" s="4">
        <v>8.1459460954656819</v>
      </c>
      <c r="W405" s="158"/>
    </row>
    <row r="406" spans="2:23" ht="15" customHeight="1" x14ac:dyDescent="0.2">
      <c r="B406" s="234"/>
      <c r="C406" s="44" t="s">
        <v>521</v>
      </c>
      <c r="H406" s="56"/>
      <c r="I406" s="8">
        <v>958</v>
      </c>
      <c r="J406" s="8">
        <v>84</v>
      </c>
      <c r="K406" s="8">
        <v>30</v>
      </c>
      <c r="L406" s="8">
        <v>21</v>
      </c>
      <c r="M406" s="8">
        <v>28</v>
      </c>
      <c r="N406" s="8">
        <v>231</v>
      </c>
      <c r="O406" s="8">
        <f t="shared" si="146"/>
        <v>1352</v>
      </c>
      <c r="P406" s="121">
        <v>1.440521858685248</v>
      </c>
      <c r="Q406" s="4">
        <v>9.9069018624917966</v>
      </c>
      <c r="W406" s="158"/>
    </row>
    <row r="407" spans="2:23" ht="15" customHeight="1" x14ac:dyDescent="0.2">
      <c r="B407" s="234"/>
      <c r="C407" s="250" t="s">
        <v>291</v>
      </c>
      <c r="D407" s="152"/>
      <c r="E407" s="152"/>
      <c r="F407" s="152"/>
      <c r="G407" s="152"/>
      <c r="H407" s="235"/>
      <c r="I407" s="111">
        <v>205</v>
      </c>
      <c r="J407" s="111">
        <v>117</v>
      </c>
      <c r="K407" s="111">
        <v>144</v>
      </c>
      <c r="L407" s="111">
        <v>135</v>
      </c>
      <c r="M407" s="111">
        <v>261</v>
      </c>
      <c r="N407" s="111">
        <v>490</v>
      </c>
      <c r="O407" s="111">
        <f t="shared" si="146"/>
        <v>1352</v>
      </c>
      <c r="P407" s="236">
        <v>12.926910228437901</v>
      </c>
      <c r="Q407" s="114">
        <v>16.960421030309696</v>
      </c>
      <c r="W407" s="158"/>
    </row>
    <row r="408" spans="2:23" ht="31.15" customHeight="1" x14ac:dyDescent="0.2">
      <c r="B408" s="29"/>
      <c r="C408" s="476" t="s">
        <v>586</v>
      </c>
      <c r="D408" s="477"/>
      <c r="E408" s="477"/>
      <c r="F408" s="477"/>
      <c r="G408" s="477"/>
      <c r="H408" s="57"/>
      <c r="I408" s="9">
        <v>280</v>
      </c>
      <c r="J408" s="9">
        <v>160</v>
      </c>
      <c r="K408" s="9">
        <v>180</v>
      </c>
      <c r="L408" s="9">
        <v>120</v>
      </c>
      <c r="M408" s="9">
        <v>175</v>
      </c>
      <c r="N408" s="9">
        <v>437</v>
      </c>
      <c r="O408" s="9">
        <f t="shared" si="146"/>
        <v>1352</v>
      </c>
      <c r="P408" s="118">
        <v>9.078966626274827</v>
      </c>
      <c r="Q408" s="5">
        <v>13.082290492978688</v>
      </c>
      <c r="W408" s="158"/>
    </row>
    <row r="409" spans="2:23" ht="15" customHeight="1" x14ac:dyDescent="0.2">
      <c r="B409" s="233" t="s">
        <v>3</v>
      </c>
      <c r="C409" s="26" t="s">
        <v>438</v>
      </c>
      <c r="H409" s="237">
        <f t="shared" ref="H409:H423" si="147">O394</f>
        <v>1352</v>
      </c>
      <c r="I409" s="3">
        <f t="shared" ref="I409:N423" si="148">I394/$H409*100</f>
        <v>65.60650887573965</v>
      </c>
      <c r="J409" s="3">
        <f t="shared" si="148"/>
        <v>8.4319526627218941</v>
      </c>
      <c r="K409" s="3">
        <f t="shared" si="148"/>
        <v>6.4349112426035502</v>
      </c>
      <c r="L409" s="3">
        <f t="shared" si="148"/>
        <v>2.7366863905325447</v>
      </c>
      <c r="M409" s="3">
        <f t="shared" si="148"/>
        <v>5.9911242603550292</v>
      </c>
      <c r="N409" s="3">
        <f t="shared" si="148"/>
        <v>10.798816568047338</v>
      </c>
      <c r="O409" s="3">
        <f t="shared" si="146"/>
        <v>100.00000000000001</v>
      </c>
    </row>
    <row r="410" spans="2:23" ht="15" customHeight="1" x14ac:dyDescent="0.2">
      <c r="B410" s="238"/>
      <c r="C410" s="26" t="s">
        <v>439</v>
      </c>
      <c r="H410" s="13">
        <f t="shared" si="147"/>
        <v>1352</v>
      </c>
      <c r="I410" s="4">
        <f t="shared" si="148"/>
        <v>60.946745562130175</v>
      </c>
      <c r="J410" s="4">
        <f t="shared" si="148"/>
        <v>12.57396449704142</v>
      </c>
      <c r="K410" s="4">
        <f t="shared" si="148"/>
        <v>7.2485207100591715</v>
      </c>
      <c r="L410" s="4">
        <f t="shared" si="148"/>
        <v>3.2544378698224854</v>
      </c>
      <c r="M410" s="4">
        <f t="shared" si="148"/>
        <v>3.3284023668639056</v>
      </c>
      <c r="N410" s="4">
        <f t="shared" si="148"/>
        <v>12.647928994082841</v>
      </c>
      <c r="O410" s="4">
        <f t="shared" si="146"/>
        <v>100</v>
      </c>
    </row>
    <row r="411" spans="2:23" ht="15" customHeight="1" x14ac:dyDescent="0.2">
      <c r="B411" s="238"/>
      <c r="C411" s="26" t="s">
        <v>440</v>
      </c>
      <c r="H411" s="13">
        <f t="shared" si="147"/>
        <v>1352</v>
      </c>
      <c r="I411" s="4">
        <f t="shared" si="148"/>
        <v>79.585798816568044</v>
      </c>
      <c r="J411" s="4">
        <f t="shared" si="148"/>
        <v>4.4378698224852071</v>
      </c>
      <c r="K411" s="4">
        <f t="shared" si="148"/>
        <v>2.3668639053254439</v>
      </c>
      <c r="L411" s="4">
        <f t="shared" si="148"/>
        <v>1.1094674556213018</v>
      </c>
      <c r="M411" s="4">
        <f t="shared" si="148"/>
        <v>1.7011834319526626</v>
      </c>
      <c r="N411" s="4">
        <f t="shared" si="148"/>
        <v>10.798816568047338</v>
      </c>
      <c r="O411" s="4">
        <f t="shared" si="146"/>
        <v>100</v>
      </c>
    </row>
    <row r="412" spans="2:23" ht="15" customHeight="1" x14ac:dyDescent="0.2">
      <c r="B412" s="238"/>
      <c r="C412" s="26" t="s">
        <v>512</v>
      </c>
      <c r="H412" s="13">
        <f t="shared" si="147"/>
        <v>1352</v>
      </c>
      <c r="I412" s="4">
        <f t="shared" si="148"/>
        <v>34.319526627218934</v>
      </c>
      <c r="J412" s="4">
        <f t="shared" si="148"/>
        <v>25.147928994082839</v>
      </c>
      <c r="K412" s="4">
        <f t="shared" si="148"/>
        <v>17.233727810650887</v>
      </c>
      <c r="L412" s="4">
        <f t="shared" si="148"/>
        <v>5.6213017751479288</v>
      </c>
      <c r="M412" s="4">
        <f t="shared" si="148"/>
        <v>5.0295857988165684</v>
      </c>
      <c r="N412" s="4">
        <f t="shared" si="148"/>
        <v>12.647928994082841</v>
      </c>
      <c r="O412" s="4">
        <f t="shared" si="146"/>
        <v>100</v>
      </c>
    </row>
    <row r="413" spans="2:23" ht="15" customHeight="1" x14ac:dyDescent="0.2">
      <c r="B413" s="238"/>
      <c r="C413" s="26" t="s">
        <v>441</v>
      </c>
      <c r="H413" s="13">
        <f t="shared" si="147"/>
        <v>1352</v>
      </c>
      <c r="I413" s="4">
        <f t="shared" si="148"/>
        <v>50.147928994082832</v>
      </c>
      <c r="J413" s="4">
        <f t="shared" si="148"/>
        <v>22.707100591715975</v>
      </c>
      <c r="K413" s="4">
        <f t="shared" si="148"/>
        <v>9.4674556213017755</v>
      </c>
      <c r="L413" s="4">
        <f t="shared" si="148"/>
        <v>2.2928994082840237</v>
      </c>
      <c r="M413" s="4">
        <f t="shared" si="148"/>
        <v>2.6627218934911245</v>
      </c>
      <c r="N413" s="4">
        <f t="shared" si="148"/>
        <v>12.721893491124261</v>
      </c>
      <c r="O413" s="4">
        <f t="shared" si="146"/>
        <v>100</v>
      </c>
    </row>
    <row r="414" spans="2:23" ht="15" customHeight="1" x14ac:dyDescent="0.2">
      <c r="B414" s="238"/>
      <c r="C414" s="26" t="s">
        <v>514</v>
      </c>
      <c r="H414" s="13">
        <f t="shared" si="147"/>
        <v>1352</v>
      </c>
      <c r="I414" s="4">
        <f t="shared" si="148"/>
        <v>54.363905325443781</v>
      </c>
      <c r="J414" s="4">
        <f t="shared" si="148"/>
        <v>23.446745562130179</v>
      </c>
      <c r="K414" s="4">
        <f t="shared" si="148"/>
        <v>7.9142011834319526</v>
      </c>
      <c r="L414" s="4">
        <f t="shared" si="148"/>
        <v>1.0355029585798818</v>
      </c>
      <c r="M414" s="4">
        <f t="shared" si="148"/>
        <v>0.59171597633136097</v>
      </c>
      <c r="N414" s="4">
        <f t="shared" si="148"/>
        <v>12.647928994082841</v>
      </c>
      <c r="O414" s="4">
        <f t="shared" si="146"/>
        <v>100</v>
      </c>
    </row>
    <row r="415" spans="2:23" ht="15" customHeight="1" x14ac:dyDescent="0.2">
      <c r="B415" s="238"/>
      <c r="C415" s="26" t="s">
        <v>443</v>
      </c>
      <c r="H415" s="13">
        <f t="shared" si="147"/>
        <v>1352</v>
      </c>
      <c r="I415" s="4">
        <f t="shared" si="148"/>
        <v>56.878698224852073</v>
      </c>
      <c r="J415" s="4">
        <f t="shared" si="148"/>
        <v>17.45562130177515</v>
      </c>
      <c r="K415" s="4">
        <f t="shared" si="148"/>
        <v>8.5798816568047336</v>
      </c>
      <c r="L415" s="4">
        <f t="shared" si="148"/>
        <v>2.2189349112426036</v>
      </c>
      <c r="M415" s="4">
        <f t="shared" si="148"/>
        <v>1.7011834319526626</v>
      </c>
      <c r="N415" s="4">
        <f t="shared" si="148"/>
        <v>13.165680473372781</v>
      </c>
      <c r="O415" s="4">
        <f t="shared" si="146"/>
        <v>100</v>
      </c>
    </row>
    <row r="416" spans="2:23" ht="15" customHeight="1" x14ac:dyDescent="0.2">
      <c r="B416" s="238"/>
      <c r="C416" s="26" t="s">
        <v>588</v>
      </c>
      <c r="H416" s="13">
        <f t="shared" si="147"/>
        <v>1352</v>
      </c>
      <c r="I416" s="4">
        <f t="shared" si="148"/>
        <v>86.908284023668642</v>
      </c>
      <c r="J416" s="4">
        <f t="shared" si="148"/>
        <v>1.0355029585798818</v>
      </c>
      <c r="K416" s="4">
        <f t="shared" si="148"/>
        <v>0.59171597633136097</v>
      </c>
      <c r="L416" s="4">
        <f t="shared" si="148"/>
        <v>0</v>
      </c>
      <c r="M416" s="4">
        <f t="shared" si="148"/>
        <v>7.3964497041420121E-2</v>
      </c>
      <c r="N416" s="4">
        <f t="shared" si="148"/>
        <v>11.390532544378699</v>
      </c>
      <c r="O416" s="4">
        <f t="shared" si="146"/>
        <v>100</v>
      </c>
    </row>
    <row r="417" spans="2:17" ht="15" customHeight="1" x14ac:dyDescent="0.2">
      <c r="B417" s="238"/>
      <c r="C417" s="26" t="s">
        <v>442</v>
      </c>
      <c r="H417" s="13">
        <f t="shared" si="147"/>
        <v>1352</v>
      </c>
      <c r="I417" s="4">
        <f t="shared" si="148"/>
        <v>67.603550295857985</v>
      </c>
      <c r="J417" s="4">
        <f t="shared" si="148"/>
        <v>14.201183431952662</v>
      </c>
      <c r="K417" s="4">
        <f t="shared" si="148"/>
        <v>3.6242603550295858</v>
      </c>
      <c r="L417" s="4">
        <f t="shared" si="148"/>
        <v>0.66568047337278113</v>
      </c>
      <c r="M417" s="4">
        <f t="shared" si="148"/>
        <v>0.66568047337278113</v>
      </c>
      <c r="N417" s="4">
        <f t="shared" si="148"/>
        <v>13.239644970414203</v>
      </c>
      <c r="O417" s="4">
        <f t="shared" si="146"/>
        <v>100.00000000000001</v>
      </c>
    </row>
    <row r="418" spans="2:17" ht="15" customHeight="1" x14ac:dyDescent="0.2">
      <c r="B418" s="238"/>
      <c r="C418" s="26" t="s">
        <v>585</v>
      </c>
      <c r="H418" s="13">
        <f t="shared" si="147"/>
        <v>1352</v>
      </c>
      <c r="I418" s="4">
        <f t="shared" si="148"/>
        <v>66.494082840236686</v>
      </c>
      <c r="J418" s="4">
        <f t="shared" si="148"/>
        <v>16.272189349112427</v>
      </c>
      <c r="K418" s="4">
        <f t="shared" si="148"/>
        <v>3.0325443786982249</v>
      </c>
      <c r="L418" s="4">
        <f t="shared" si="148"/>
        <v>0.51775147928994092</v>
      </c>
      <c r="M418" s="4">
        <f t="shared" si="148"/>
        <v>0.4437869822485207</v>
      </c>
      <c r="N418" s="4">
        <f t="shared" si="148"/>
        <v>13.239644970414203</v>
      </c>
      <c r="O418" s="4">
        <f t="shared" si="146"/>
        <v>100</v>
      </c>
    </row>
    <row r="419" spans="2:17" ht="15" customHeight="1" x14ac:dyDescent="0.2">
      <c r="B419" s="238"/>
      <c r="C419" s="26" t="s">
        <v>511</v>
      </c>
      <c r="H419" s="13">
        <f t="shared" si="147"/>
        <v>1352</v>
      </c>
      <c r="I419" s="4">
        <f t="shared" si="148"/>
        <v>80.325443786982248</v>
      </c>
      <c r="J419" s="4">
        <f t="shared" si="148"/>
        <v>5.2514792899408285</v>
      </c>
      <c r="K419" s="4">
        <f t="shared" si="148"/>
        <v>2.0710059171597637</v>
      </c>
      <c r="L419" s="4">
        <f t="shared" si="148"/>
        <v>0.66568047337278113</v>
      </c>
      <c r="M419" s="4">
        <f t="shared" si="148"/>
        <v>0.22189349112426035</v>
      </c>
      <c r="N419" s="4">
        <f t="shared" si="148"/>
        <v>11.464497041420119</v>
      </c>
      <c r="O419" s="4">
        <f t="shared" si="146"/>
        <v>100.00000000000001</v>
      </c>
    </row>
    <row r="420" spans="2:17" ht="15" customHeight="1" x14ac:dyDescent="0.2">
      <c r="B420" s="238"/>
      <c r="C420" s="26" t="s">
        <v>515</v>
      </c>
      <c r="H420" s="13">
        <f t="shared" si="147"/>
        <v>1352</v>
      </c>
      <c r="I420" s="4">
        <f t="shared" si="148"/>
        <v>81.730769230769226</v>
      </c>
      <c r="J420" s="4">
        <f t="shared" si="148"/>
        <v>4.2899408284023668</v>
      </c>
      <c r="K420" s="4">
        <f t="shared" si="148"/>
        <v>0.73964497041420119</v>
      </c>
      <c r="L420" s="4">
        <f t="shared" si="148"/>
        <v>0.59171597633136097</v>
      </c>
      <c r="M420" s="4">
        <f t="shared" si="148"/>
        <v>1.2573964497041421</v>
      </c>
      <c r="N420" s="4">
        <f t="shared" si="148"/>
        <v>11.390532544378699</v>
      </c>
      <c r="O420" s="4">
        <f t="shared" si="146"/>
        <v>100</v>
      </c>
    </row>
    <row r="421" spans="2:17" ht="15" customHeight="1" x14ac:dyDescent="0.2">
      <c r="B421" s="238"/>
      <c r="C421" s="44" t="s">
        <v>521</v>
      </c>
      <c r="H421" s="13">
        <f t="shared" si="147"/>
        <v>1352</v>
      </c>
      <c r="I421" s="4">
        <f t="shared" si="148"/>
        <v>70.857988165680467</v>
      </c>
      <c r="J421" s="4">
        <f t="shared" si="148"/>
        <v>6.2130177514792901</v>
      </c>
      <c r="K421" s="4">
        <f t="shared" si="148"/>
        <v>2.2189349112426036</v>
      </c>
      <c r="L421" s="4">
        <f t="shared" si="148"/>
        <v>1.5532544378698225</v>
      </c>
      <c r="M421" s="4">
        <f t="shared" si="148"/>
        <v>2.0710059171597637</v>
      </c>
      <c r="N421" s="4">
        <f t="shared" si="148"/>
        <v>17.085798816568047</v>
      </c>
      <c r="O421" s="4">
        <f t="shared" si="146"/>
        <v>99.999999999999986</v>
      </c>
    </row>
    <row r="422" spans="2:17" ht="15" customHeight="1" x14ac:dyDescent="0.2">
      <c r="B422" s="238"/>
      <c r="C422" s="250" t="s">
        <v>291</v>
      </c>
      <c r="D422" s="152"/>
      <c r="E422" s="152"/>
      <c r="F422" s="152"/>
      <c r="G422" s="152"/>
      <c r="H422" s="239">
        <f t="shared" si="147"/>
        <v>1352</v>
      </c>
      <c r="I422" s="114">
        <f t="shared" si="148"/>
        <v>15.162721893491124</v>
      </c>
      <c r="J422" s="114">
        <f t="shared" si="148"/>
        <v>8.6538461538461533</v>
      </c>
      <c r="K422" s="114">
        <f t="shared" si="148"/>
        <v>10.650887573964498</v>
      </c>
      <c r="L422" s="114">
        <f t="shared" si="148"/>
        <v>9.9852071005917153</v>
      </c>
      <c r="M422" s="114">
        <f t="shared" si="148"/>
        <v>19.30473372781065</v>
      </c>
      <c r="N422" s="114">
        <f t="shared" si="148"/>
        <v>36.242603550295861</v>
      </c>
      <c r="O422" s="114">
        <f t="shared" si="146"/>
        <v>100</v>
      </c>
    </row>
    <row r="423" spans="2:17" ht="31.15" customHeight="1" x14ac:dyDescent="0.2">
      <c r="B423" s="240"/>
      <c r="C423" s="476" t="s">
        <v>586</v>
      </c>
      <c r="D423" s="477"/>
      <c r="E423" s="477"/>
      <c r="F423" s="477"/>
      <c r="G423" s="477"/>
      <c r="H423" s="14">
        <f t="shared" si="147"/>
        <v>1352</v>
      </c>
      <c r="I423" s="5">
        <f t="shared" si="148"/>
        <v>20.710059171597635</v>
      </c>
      <c r="J423" s="5">
        <f t="shared" si="148"/>
        <v>11.834319526627219</v>
      </c>
      <c r="K423" s="5">
        <f t="shared" si="148"/>
        <v>13.313609467455622</v>
      </c>
      <c r="L423" s="5">
        <f t="shared" si="148"/>
        <v>8.8757396449704142</v>
      </c>
      <c r="M423" s="5">
        <f t="shared" si="148"/>
        <v>12.94378698224852</v>
      </c>
      <c r="N423" s="5">
        <f t="shared" si="148"/>
        <v>32.322485207100591</v>
      </c>
      <c r="O423" s="5">
        <f t="shared" si="146"/>
        <v>100</v>
      </c>
    </row>
    <row r="425" spans="2:17" ht="31.5" x14ac:dyDescent="0.2">
      <c r="B425" s="20"/>
      <c r="C425" s="21" t="s">
        <v>170</v>
      </c>
      <c r="D425" s="21"/>
      <c r="E425" s="21"/>
      <c r="F425" s="21"/>
      <c r="G425" s="21"/>
      <c r="H425" s="22"/>
      <c r="I425" s="354" t="s">
        <v>153</v>
      </c>
      <c r="J425" s="97" t="s">
        <v>600</v>
      </c>
      <c r="K425" s="355" t="s">
        <v>601</v>
      </c>
      <c r="L425" s="355" t="s">
        <v>640</v>
      </c>
      <c r="M425" s="98" t="s">
        <v>641</v>
      </c>
      <c r="N425" s="98" t="s">
        <v>497</v>
      </c>
      <c r="O425" s="97" t="s">
        <v>4</v>
      </c>
      <c r="P425" s="98" t="s">
        <v>642</v>
      </c>
      <c r="Q425" s="98" t="s">
        <v>643</v>
      </c>
    </row>
    <row r="426" spans="2:17" ht="15" customHeight="1" x14ac:dyDescent="0.2">
      <c r="B426" s="233" t="s">
        <v>2</v>
      </c>
      <c r="C426" s="26" t="s">
        <v>438</v>
      </c>
      <c r="H426" s="38"/>
      <c r="I426" s="7">
        <v>429</v>
      </c>
      <c r="J426" s="7">
        <v>88</v>
      </c>
      <c r="K426" s="7">
        <v>47</v>
      </c>
      <c r="L426" s="7">
        <v>26</v>
      </c>
      <c r="M426" s="7">
        <v>29</v>
      </c>
      <c r="N426" s="7">
        <v>116</v>
      </c>
      <c r="O426" s="7">
        <f t="shared" ref="O426:O455" si="149">SUM(I426:N426)</f>
        <v>735</v>
      </c>
      <c r="P426" s="120">
        <v>2.5358909449568152</v>
      </c>
      <c r="Q426" s="3">
        <v>8.2616657627803605</v>
      </c>
    </row>
    <row r="427" spans="2:17" ht="15" customHeight="1" x14ac:dyDescent="0.2">
      <c r="B427" s="234"/>
      <c r="C427" s="26" t="s">
        <v>439</v>
      </c>
      <c r="H427" s="56"/>
      <c r="I427" s="8">
        <v>369</v>
      </c>
      <c r="J427" s="8">
        <v>130</v>
      </c>
      <c r="K427" s="8">
        <v>61</v>
      </c>
      <c r="L427" s="8">
        <v>24</v>
      </c>
      <c r="M427" s="8">
        <v>10</v>
      </c>
      <c r="N427" s="8">
        <v>141</v>
      </c>
      <c r="O427" s="8">
        <f t="shared" si="149"/>
        <v>735</v>
      </c>
      <c r="P427" s="121">
        <v>2.1253387657711129</v>
      </c>
      <c r="Q427" s="4">
        <v>5.6108943416357375</v>
      </c>
    </row>
    <row r="428" spans="2:17" ht="15" customHeight="1" x14ac:dyDescent="0.2">
      <c r="B428" s="234"/>
      <c r="C428" s="26" t="s">
        <v>440</v>
      </c>
      <c r="H428" s="56"/>
      <c r="I428" s="8">
        <v>566</v>
      </c>
      <c r="J428" s="8">
        <v>33</v>
      </c>
      <c r="K428" s="8">
        <v>14</v>
      </c>
      <c r="L428" s="8">
        <v>1</v>
      </c>
      <c r="M428" s="8">
        <v>5</v>
      </c>
      <c r="N428" s="8">
        <v>116</v>
      </c>
      <c r="O428" s="8">
        <f t="shared" si="149"/>
        <v>735</v>
      </c>
      <c r="P428" s="121">
        <v>0.49692507574405137</v>
      </c>
      <c r="Q428" s="4">
        <v>5.8037098468975055</v>
      </c>
    </row>
    <row r="429" spans="2:17" ht="15" customHeight="1" x14ac:dyDescent="0.2">
      <c r="B429" s="234"/>
      <c r="C429" s="26" t="s">
        <v>512</v>
      </c>
      <c r="H429" s="56"/>
      <c r="I429" s="8">
        <v>159</v>
      </c>
      <c r="J429" s="8">
        <v>250</v>
      </c>
      <c r="K429" s="8">
        <v>145</v>
      </c>
      <c r="L429" s="8">
        <v>27</v>
      </c>
      <c r="M429" s="8">
        <v>13</v>
      </c>
      <c r="N429" s="8">
        <v>141</v>
      </c>
      <c r="O429" s="8">
        <f t="shared" si="149"/>
        <v>735</v>
      </c>
      <c r="P429" s="121">
        <v>3.9288957364544173</v>
      </c>
      <c r="Q429" s="4">
        <v>5.3649748677101696</v>
      </c>
    </row>
    <row r="430" spans="2:17" ht="15" customHeight="1" x14ac:dyDescent="0.2">
      <c r="B430" s="234"/>
      <c r="C430" s="26" t="s">
        <v>441</v>
      </c>
      <c r="H430" s="56"/>
      <c r="I430" s="8">
        <v>294</v>
      </c>
      <c r="J430" s="8">
        <v>228</v>
      </c>
      <c r="K430" s="8">
        <v>62</v>
      </c>
      <c r="L430" s="8">
        <v>7</v>
      </c>
      <c r="M430" s="8">
        <v>3</v>
      </c>
      <c r="N430" s="8">
        <v>141</v>
      </c>
      <c r="O430" s="8">
        <f t="shared" si="149"/>
        <v>735</v>
      </c>
      <c r="P430" s="121">
        <v>1.8930143020241494</v>
      </c>
      <c r="Q430" s="4">
        <v>3.7481683180078162</v>
      </c>
    </row>
    <row r="431" spans="2:17" ht="15" customHeight="1" x14ac:dyDescent="0.2">
      <c r="B431" s="234"/>
      <c r="C431" s="26" t="s">
        <v>514</v>
      </c>
      <c r="H431" s="56"/>
      <c r="I431" s="8">
        <v>296</v>
      </c>
      <c r="J431" s="8">
        <v>235</v>
      </c>
      <c r="K431" s="8">
        <v>53</v>
      </c>
      <c r="L431" s="8">
        <v>8</v>
      </c>
      <c r="M431" s="8">
        <v>2</v>
      </c>
      <c r="N431" s="8">
        <v>141</v>
      </c>
      <c r="O431" s="8">
        <f t="shared" si="149"/>
        <v>735</v>
      </c>
      <c r="P431" s="121">
        <v>1.8263084461153469</v>
      </c>
      <c r="Q431" s="4">
        <v>3.6403597885654899</v>
      </c>
    </row>
    <row r="432" spans="2:17" ht="15" customHeight="1" x14ac:dyDescent="0.2">
      <c r="B432" s="234"/>
      <c r="C432" s="26" t="s">
        <v>443</v>
      </c>
      <c r="H432" s="56"/>
      <c r="I432" s="8">
        <v>361</v>
      </c>
      <c r="J432" s="8">
        <v>166</v>
      </c>
      <c r="K432" s="8">
        <v>53</v>
      </c>
      <c r="L432" s="8">
        <v>5</v>
      </c>
      <c r="M432" s="8">
        <v>6</v>
      </c>
      <c r="N432" s="8">
        <v>144</v>
      </c>
      <c r="O432" s="8">
        <f t="shared" si="149"/>
        <v>735</v>
      </c>
      <c r="P432" s="121">
        <v>1.6190570041839485</v>
      </c>
      <c r="Q432" s="4">
        <v>4.1602725629248418</v>
      </c>
    </row>
    <row r="433" spans="2:17" ht="15" customHeight="1" x14ac:dyDescent="0.2">
      <c r="B433" s="234"/>
      <c r="C433" s="26" t="s">
        <v>513</v>
      </c>
      <c r="H433" s="56"/>
      <c r="I433" s="8">
        <v>609</v>
      </c>
      <c r="J433" s="8">
        <v>6</v>
      </c>
      <c r="K433" s="8">
        <v>0</v>
      </c>
      <c r="L433" s="8">
        <v>0</v>
      </c>
      <c r="M433" s="8">
        <v>0</v>
      </c>
      <c r="N433" s="8">
        <v>120</v>
      </c>
      <c r="O433" s="8">
        <f t="shared" si="149"/>
        <v>735</v>
      </c>
      <c r="P433" s="121">
        <v>2.631672335195363E-2</v>
      </c>
      <c r="Q433" s="4">
        <v>2.6974641435752473</v>
      </c>
    </row>
    <row r="434" spans="2:17" ht="15" customHeight="1" x14ac:dyDescent="0.2">
      <c r="B434" s="234"/>
      <c r="C434" s="26" t="s">
        <v>442</v>
      </c>
      <c r="H434" s="56"/>
      <c r="I434" s="8">
        <v>433</v>
      </c>
      <c r="J434" s="8">
        <v>137</v>
      </c>
      <c r="K434" s="8">
        <v>16</v>
      </c>
      <c r="L434" s="8">
        <v>3</v>
      </c>
      <c r="M434" s="8">
        <v>1</v>
      </c>
      <c r="N434" s="8">
        <v>145</v>
      </c>
      <c r="O434" s="8">
        <f t="shared" si="149"/>
        <v>735</v>
      </c>
      <c r="P434" s="121">
        <v>0.92298070710355873</v>
      </c>
      <c r="Q434" s="4">
        <v>3.4685262241471313</v>
      </c>
    </row>
    <row r="435" spans="2:17" ht="15" customHeight="1" x14ac:dyDescent="0.2">
      <c r="B435" s="234"/>
      <c r="C435" s="26" t="s">
        <v>585</v>
      </c>
      <c r="H435" s="56"/>
      <c r="I435" s="8">
        <v>422</v>
      </c>
      <c r="J435" s="8">
        <v>158</v>
      </c>
      <c r="K435" s="8">
        <v>10</v>
      </c>
      <c r="L435" s="8">
        <v>0</v>
      </c>
      <c r="M435" s="8">
        <v>0</v>
      </c>
      <c r="N435" s="8">
        <v>145</v>
      </c>
      <c r="O435" s="8">
        <f t="shared" si="149"/>
        <v>735</v>
      </c>
      <c r="P435" s="121">
        <v>0.7299398689104295</v>
      </c>
      <c r="Q435" s="4">
        <v>2.5634793015306747</v>
      </c>
    </row>
    <row r="436" spans="2:17" ht="15" customHeight="1" x14ac:dyDescent="0.2">
      <c r="B436" s="234"/>
      <c r="C436" s="26" t="s">
        <v>511</v>
      </c>
      <c r="H436" s="56"/>
      <c r="I436" s="8">
        <v>562</v>
      </c>
      <c r="J436" s="8">
        <v>40</v>
      </c>
      <c r="K436" s="8">
        <v>10</v>
      </c>
      <c r="L436" s="8">
        <v>2</v>
      </c>
      <c r="M436" s="8">
        <v>0</v>
      </c>
      <c r="N436" s="8">
        <v>121</v>
      </c>
      <c r="O436" s="8">
        <f t="shared" si="149"/>
        <v>735</v>
      </c>
      <c r="P436" s="121">
        <v>0.29465416967697339</v>
      </c>
      <c r="Q436" s="4">
        <v>3.4791857727242625</v>
      </c>
    </row>
    <row r="437" spans="2:17" ht="15" customHeight="1" x14ac:dyDescent="0.2">
      <c r="B437" s="234"/>
      <c r="C437" s="26" t="s">
        <v>515</v>
      </c>
      <c r="H437" s="56"/>
      <c r="I437" s="8">
        <v>559</v>
      </c>
      <c r="J437" s="8">
        <v>46</v>
      </c>
      <c r="K437" s="8">
        <v>5</v>
      </c>
      <c r="L437" s="8">
        <v>0</v>
      </c>
      <c r="M437" s="8">
        <v>5</v>
      </c>
      <c r="N437" s="8">
        <v>120</v>
      </c>
      <c r="O437" s="8">
        <f t="shared" si="149"/>
        <v>735</v>
      </c>
      <c r="P437" s="121">
        <v>0.45592698677334176</v>
      </c>
      <c r="Q437" s="4">
        <v>5.0070553011715209</v>
      </c>
    </row>
    <row r="438" spans="2:17" ht="15" customHeight="1" x14ac:dyDescent="0.2">
      <c r="B438" s="234"/>
      <c r="C438" s="44" t="s">
        <v>521</v>
      </c>
      <c r="H438" s="56"/>
      <c r="I438" s="8">
        <v>467</v>
      </c>
      <c r="J438" s="8">
        <v>59</v>
      </c>
      <c r="K438" s="8">
        <v>16</v>
      </c>
      <c r="L438" s="8">
        <v>11</v>
      </c>
      <c r="M438" s="8">
        <v>14</v>
      </c>
      <c r="N438" s="8">
        <v>168</v>
      </c>
      <c r="O438" s="8">
        <f t="shared" si="149"/>
        <v>735</v>
      </c>
      <c r="P438" s="121">
        <v>1.4380092275008871</v>
      </c>
      <c r="Q438" s="4">
        <v>8.1535123199300301</v>
      </c>
    </row>
    <row r="439" spans="2:17" ht="15" customHeight="1" x14ac:dyDescent="0.2">
      <c r="B439" s="234"/>
      <c r="C439" s="250" t="s">
        <v>291</v>
      </c>
      <c r="D439" s="152"/>
      <c r="E439" s="152"/>
      <c r="F439" s="152"/>
      <c r="G439" s="152"/>
      <c r="H439" s="235"/>
      <c r="I439" s="111">
        <v>48</v>
      </c>
      <c r="J439" s="111">
        <v>67</v>
      </c>
      <c r="K439" s="111">
        <v>84</v>
      </c>
      <c r="L439" s="111">
        <v>80</v>
      </c>
      <c r="M439" s="111">
        <v>125</v>
      </c>
      <c r="N439" s="111">
        <v>331</v>
      </c>
      <c r="O439" s="111">
        <f t="shared" si="149"/>
        <v>735</v>
      </c>
      <c r="P439" s="236">
        <v>12.837530197954049</v>
      </c>
      <c r="Q439" s="114">
        <v>14.568433145992797</v>
      </c>
    </row>
    <row r="440" spans="2:17" ht="31.15" customHeight="1" x14ac:dyDescent="0.2">
      <c r="B440" s="29"/>
      <c r="C440" s="476" t="s">
        <v>586</v>
      </c>
      <c r="D440" s="477"/>
      <c r="E440" s="477"/>
      <c r="F440" s="477"/>
      <c r="G440" s="477"/>
      <c r="H440" s="57"/>
      <c r="I440" s="9">
        <v>70</v>
      </c>
      <c r="J440" s="9">
        <v>104</v>
      </c>
      <c r="K440" s="9">
        <v>104</v>
      </c>
      <c r="L440" s="9">
        <v>68</v>
      </c>
      <c r="M440" s="9">
        <v>83</v>
      </c>
      <c r="N440" s="9">
        <v>306</v>
      </c>
      <c r="O440" s="9">
        <f t="shared" si="149"/>
        <v>735</v>
      </c>
      <c r="P440" s="118">
        <v>9.2510402112324979</v>
      </c>
      <c r="Q440" s="5">
        <v>11.054864207851647</v>
      </c>
    </row>
    <row r="441" spans="2:17" ht="15" customHeight="1" x14ac:dyDescent="0.2">
      <c r="B441" s="233" t="s">
        <v>3</v>
      </c>
      <c r="C441" s="26" t="s">
        <v>438</v>
      </c>
      <c r="H441" s="237">
        <f t="shared" ref="H441:H455" si="150">O426</f>
        <v>735</v>
      </c>
      <c r="I441" s="3">
        <f t="shared" ref="I441:N455" si="151">I426/$H441*100</f>
        <v>58.367346938775512</v>
      </c>
      <c r="J441" s="3">
        <f t="shared" si="151"/>
        <v>11.972789115646258</v>
      </c>
      <c r="K441" s="3">
        <f t="shared" si="151"/>
        <v>6.3945578231292517</v>
      </c>
      <c r="L441" s="3">
        <f t="shared" si="151"/>
        <v>3.5374149659863949</v>
      </c>
      <c r="M441" s="3">
        <f t="shared" si="151"/>
        <v>3.9455782312925165</v>
      </c>
      <c r="N441" s="3">
        <f t="shared" si="151"/>
        <v>15.782312925170066</v>
      </c>
      <c r="O441" s="3">
        <f t="shared" si="149"/>
        <v>100</v>
      </c>
    </row>
    <row r="442" spans="2:17" ht="15" customHeight="1" x14ac:dyDescent="0.2">
      <c r="B442" s="238"/>
      <c r="C442" s="26" t="s">
        <v>439</v>
      </c>
      <c r="H442" s="13">
        <f t="shared" si="150"/>
        <v>735</v>
      </c>
      <c r="I442" s="4">
        <f t="shared" si="151"/>
        <v>50.204081632653065</v>
      </c>
      <c r="J442" s="4">
        <f t="shared" si="151"/>
        <v>17.687074829931973</v>
      </c>
      <c r="K442" s="4">
        <f t="shared" si="151"/>
        <v>8.2993197278911559</v>
      </c>
      <c r="L442" s="4">
        <f t="shared" si="151"/>
        <v>3.2653061224489797</v>
      </c>
      <c r="M442" s="4">
        <f t="shared" si="151"/>
        <v>1.3605442176870748</v>
      </c>
      <c r="N442" s="4">
        <f t="shared" si="151"/>
        <v>19.183673469387756</v>
      </c>
      <c r="O442" s="4">
        <f t="shared" si="149"/>
        <v>100</v>
      </c>
    </row>
    <row r="443" spans="2:17" ht="15" customHeight="1" x14ac:dyDescent="0.2">
      <c r="B443" s="238"/>
      <c r="C443" s="26" t="s">
        <v>440</v>
      </c>
      <c r="H443" s="13">
        <f t="shared" si="150"/>
        <v>735</v>
      </c>
      <c r="I443" s="4">
        <f t="shared" si="151"/>
        <v>77.006802721088434</v>
      </c>
      <c r="J443" s="4">
        <f t="shared" si="151"/>
        <v>4.4897959183673466</v>
      </c>
      <c r="K443" s="4">
        <f t="shared" si="151"/>
        <v>1.9047619047619049</v>
      </c>
      <c r="L443" s="4">
        <f t="shared" si="151"/>
        <v>0.13605442176870747</v>
      </c>
      <c r="M443" s="4">
        <f t="shared" si="151"/>
        <v>0.68027210884353739</v>
      </c>
      <c r="N443" s="4">
        <f t="shared" si="151"/>
        <v>15.782312925170066</v>
      </c>
      <c r="O443" s="4">
        <f t="shared" si="149"/>
        <v>99.999999999999986</v>
      </c>
    </row>
    <row r="444" spans="2:17" ht="15" customHeight="1" x14ac:dyDescent="0.2">
      <c r="B444" s="238"/>
      <c r="C444" s="26" t="s">
        <v>512</v>
      </c>
      <c r="H444" s="13">
        <f t="shared" si="150"/>
        <v>735</v>
      </c>
      <c r="I444" s="4">
        <f t="shared" si="151"/>
        <v>21.632653061224492</v>
      </c>
      <c r="J444" s="4">
        <f t="shared" si="151"/>
        <v>34.013605442176868</v>
      </c>
      <c r="K444" s="4">
        <f t="shared" si="151"/>
        <v>19.727891156462583</v>
      </c>
      <c r="L444" s="4">
        <f t="shared" si="151"/>
        <v>3.6734693877551026</v>
      </c>
      <c r="M444" s="4">
        <f t="shared" si="151"/>
        <v>1.7687074829931975</v>
      </c>
      <c r="N444" s="4">
        <f t="shared" si="151"/>
        <v>19.183673469387756</v>
      </c>
      <c r="O444" s="4">
        <f t="shared" si="149"/>
        <v>100</v>
      </c>
    </row>
    <row r="445" spans="2:17" ht="15" customHeight="1" x14ac:dyDescent="0.2">
      <c r="B445" s="238"/>
      <c r="C445" s="26" t="s">
        <v>441</v>
      </c>
      <c r="H445" s="13">
        <f t="shared" si="150"/>
        <v>735</v>
      </c>
      <c r="I445" s="4">
        <f t="shared" si="151"/>
        <v>40</v>
      </c>
      <c r="J445" s="4">
        <f t="shared" si="151"/>
        <v>31.020408163265305</v>
      </c>
      <c r="K445" s="4">
        <f t="shared" si="151"/>
        <v>8.4353741496598627</v>
      </c>
      <c r="L445" s="4">
        <f t="shared" si="151"/>
        <v>0.95238095238095244</v>
      </c>
      <c r="M445" s="4">
        <f t="shared" si="151"/>
        <v>0.40816326530612246</v>
      </c>
      <c r="N445" s="4">
        <f t="shared" si="151"/>
        <v>19.183673469387756</v>
      </c>
      <c r="O445" s="4">
        <f t="shared" si="149"/>
        <v>100</v>
      </c>
    </row>
    <row r="446" spans="2:17" ht="15" customHeight="1" x14ac:dyDescent="0.2">
      <c r="B446" s="238"/>
      <c r="C446" s="26" t="s">
        <v>514</v>
      </c>
      <c r="H446" s="13">
        <f t="shared" si="150"/>
        <v>735</v>
      </c>
      <c r="I446" s="4">
        <f t="shared" si="151"/>
        <v>40.27210884353741</v>
      </c>
      <c r="J446" s="4">
        <f t="shared" si="151"/>
        <v>31.972789115646261</v>
      </c>
      <c r="K446" s="4">
        <f t="shared" si="151"/>
        <v>7.2108843537414966</v>
      </c>
      <c r="L446" s="4">
        <f t="shared" si="151"/>
        <v>1.0884353741496597</v>
      </c>
      <c r="M446" s="4">
        <f t="shared" si="151"/>
        <v>0.27210884353741494</v>
      </c>
      <c r="N446" s="4">
        <f t="shared" si="151"/>
        <v>19.183673469387756</v>
      </c>
      <c r="O446" s="4">
        <f t="shared" si="149"/>
        <v>99.999999999999986</v>
      </c>
    </row>
    <row r="447" spans="2:17" ht="15" customHeight="1" x14ac:dyDescent="0.2">
      <c r="B447" s="238"/>
      <c r="C447" s="26" t="s">
        <v>443</v>
      </c>
      <c r="H447" s="13">
        <f t="shared" si="150"/>
        <v>735</v>
      </c>
      <c r="I447" s="4">
        <f t="shared" si="151"/>
        <v>49.115646258503403</v>
      </c>
      <c r="J447" s="4">
        <f t="shared" si="151"/>
        <v>22.585034013605444</v>
      </c>
      <c r="K447" s="4">
        <f t="shared" si="151"/>
        <v>7.2108843537414966</v>
      </c>
      <c r="L447" s="4">
        <f t="shared" si="151"/>
        <v>0.68027210884353739</v>
      </c>
      <c r="M447" s="4">
        <f t="shared" si="151"/>
        <v>0.81632653061224492</v>
      </c>
      <c r="N447" s="4">
        <f t="shared" si="151"/>
        <v>19.591836734693878</v>
      </c>
      <c r="O447" s="4">
        <f t="shared" si="149"/>
        <v>100</v>
      </c>
    </row>
    <row r="448" spans="2:17" ht="15" customHeight="1" x14ac:dyDescent="0.2">
      <c r="B448" s="238"/>
      <c r="C448" s="26" t="s">
        <v>513</v>
      </c>
      <c r="H448" s="13">
        <f t="shared" si="150"/>
        <v>735</v>
      </c>
      <c r="I448" s="4">
        <f t="shared" si="151"/>
        <v>82.857142857142861</v>
      </c>
      <c r="J448" s="4">
        <f t="shared" si="151"/>
        <v>0.81632653061224492</v>
      </c>
      <c r="K448" s="4">
        <f t="shared" si="151"/>
        <v>0</v>
      </c>
      <c r="L448" s="4">
        <f t="shared" si="151"/>
        <v>0</v>
      </c>
      <c r="M448" s="4">
        <f t="shared" si="151"/>
        <v>0</v>
      </c>
      <c r="N448" s="4">
        <f t="shared" si="151"/>
        <v>16.326530612244898</v>
      </c>
      <c r="O448" s="4">
        <f t="shared" si="149"/>
        <v>100</v>
      </c>
    </row>
    <row r="449" spans="1:17" ht="15" customHeight="1" x14ac:dyDescent="0.2">
      <c r="B449" s="238"/>
      <c r="C449" s="26" t="s">
        <v>442</v>
      </c>
      <c r="H449" s="13">
        <f t="shared" si="150"/>
        <v>735</v>
      </c>
      <c r="I449" s="4">
        <f t="shared" si="151"/>
        <v>58.911564625850346</v>
      </c>
      <c r="J449" s="4">
        <f t="shared" si="151"/>
        <v>18.639455782312925</v>
      </c>
      <c r="K449" s="4">
        <f t="shared" si="151"/>
        <v>2.1768707482993195</v>
      </c>
      <c r="L449" s="4">
        <f t="shared" si="151"/>
        <v>0.40816326530612246</v>
      </c>
      <c r="M449" s="4">
        <f t="shared" si="151"/>
        <v>0.13605442176870747</v>
      </c>
      <c r="N449" s="4">
        <f t="shared" si="151"/>
        <v>19.727891156462583</v>
      </c>
      <c r="O449" s="4">
        <f t="shared" si="149"/>
        <v>100</v>
      </c>
    </row>
    <row r="450" spans="1:17" ht="15" customHeight="1" x14ac:dyDescent="0.2">
      <c r="B450" s="238"/>
      <c r="C450" s="26" t="s">
        <v>585</v>
      </c>
      <c r="H450" s="13">
        <f t="shared" si="150"/>
        <v>735</v>
      </c>
      <c r="I450" s="4">
        <f t="shared" si="151"/>
        <v>57.414965986394563</v>
      </c>
      <c r="J450" s="4">
        <f t="shared" si="151"/>
        <v>21.496598639455783</v>
      </c>
      <c r="K450" s="4">
        <f t="shared" si="151"/>
        <v>1.3605442176870748</v>
      </c>
      <c r="L450" s="4">
        <f t="shared" si="151"/>
        <v>0</v>
      </c>
      <c r="M450" s="4">
        <f t="shared" si="151"/>
        <v>0</v>
      </c>
      <c r="N450" s="4">
        <f t="shared" si="151"/>
        <v>19.727891156462583</v>
      </c>
      <c r="O450" s="4">
        <f t="shared" si="149"/>
        <v>100</v>
      </c>
    </row>
    <row r="451" spans="1:17" ht="15" customHeight="1" x14ac:dyDescent="0.2">
      <c r="B451" s="238"/>
      <c r="C451" s="26" t="s">
        <v>511</v>
      </c>
      <c r="H451" s="13">
        <f t="shared" si="150"/>
        <v>735</v>
      </c>
      <c r="I451" s="4">
        <f t="shared" si="151"/>
        <v>76.462585034013614</v>
      </c>
      <c r="J451" s="4">
        <f t="shared" si="151"/>
        <v>5.4421768707482991</v>
      </c>
      <c r="K451" s="4">
        <f t="shared" si="151"/>
        <v>1.3605442176870748</v>
      </c>
      <c r="L451" s="4">
        <f t="shared" si="151"/>
        <v>0.27210884353741494</v>
      </c>
      <c r="M451" s="4">
        <f t="shared" si="151"/>
        <v>0</v>
      </c>
      <c r="N451" s="4">
        <f t="shared" si="151"/>
        <v>16.462585034013603</v>
      </c>
      <c r="O451" s="4">
        <f t="shared" si="149"/>
        <v>100</v>
      </c>
    </row>
    <row r="452" spans="1:17" ht="15" customHeight="1" x14ac:dyDescent="0.2">
      <c r="B452" s="238"/>
      <c r="C452" s="26" t="s">
        <v>515</v>
      </c>
      <c r="H452" s="13">
        <f t="shared" si="150"/>
        <v>735</v>
      </c>
      <c r="I452" s="4">
        <f t="shared" si="151"/>
        <v>76.054421768707485</v>
      </c>
      <c r="J452" s="4">
        <f t="shared" si="151"/>
        <v>6.2585034013605449</v>
      </c>
      <c r="K452" s="4">
        <f t="shared" si="151"/>
        <v>0.68027210884353739</v>
      </c>
      <c r="L452" s="4">
        <f t="shared" si="151"/>
        <v>0</v>
      </c>
      <c r="M452" s="4">
        <f t="shared" si="151"/>
        <v>0.68027210884353739</v>
      </c>
      <c r="N452" s="4">
        <f t="shared" si="151"/>
        <v>16.326530612244898</v>
      </c>
      <c r="O452" s="4">
        <f t="shared" si="149"/>
        <v>100</v>
      </c>
    </row>
    <row r="453" spans="1:17" ht="15" customHeight="1" x14ac:dyDescent="0.2">
      <c r="B453" s="238"/>
      <c r="C453" s="44" t="s">
        <v>521</v>
      </c>
      <c r="H453" s="13">
        <f t="shared" si="150"/>
        <v>735</v>
      </c>
      <c r="I453" s="4">
        <f t="shared" si="151"/>
        <v>63.537414965986393</v>
      </c>
      <c r="J453" s="4">
        <f t="shared" si="151"/>
        <v>8.0272108843537424</v>
      </c>
      <c r="K453" s="4">
        <f t="shared" si="151"/>
        <v>2.1768707482993195</v>
      </c>
      <c r="L453" s="4">
        <f t="shared" si="151"/>
        <v>1.4965986394557822</v>
      </c>
      <c r="M453" s="4">
        <f t="shared" si="151"/>
        <v>1.9047619047619049</v>
      </c>
      <c r="N453" s="4">
        <f t="shared" si="151"/>
        <v>22.857142857142858</v>
      </c>
      <c r="O453" s="4">
        <f t="shared" si="149"/>
        <v>100</v>
      </c>
    </row>
    <row r="454" spans="1:17" ht="15" customHeight="1" x14ac:dyDescent="0.2">
      <c r="B454" s="238"/>
      <c r="C454" s="250" t="s">
        <v>291</v>
      </c>
      <c r="D454" s="152"/>
      <c r="E454" s="152"/>
      <c r="F454" s="152"/>
      <c r="G454" s="152"/>
      <c r="H454" s="239">
        <f t="shared" si="150"/>
        <v>735</v>
      </c>
      <c r="I454" s="114">
        <f t="shared" si="151"/>
        <v>6.5306122448979593</v>
      </c>
      <c r="J454" s="114">
        <f t="shared" si="151"/>
        <v>9.1156462585034017</v>
      </c>
      <c r="K454" s="114">
        <f t="shared" si="151"/>
        <v>11.428571428571429</v>
      </c>
      <c r="L454" s="114">
        <f t="shared" si="151"/>
        <v>10.884353741496598</v>
      </c>
      <c r="M454" s="114">
        <f t="shared" si="151"/>
        <v>17.006802721088434</v>
      </c>
      <c r="N454" s="114">
        <f t="shared" si="151"/>
        <v>45.034013605442176</v>
      </c>
      <c r="O454" s="114">
        <f t="shared" si="149"/>
        <v>100</v>
      </c>
    </row>
    <row r="455" spans="1:17" ht="31.15" customHeight="1" x14ac:dyDescent="0.2">
      <c r="B455" s="240"/>
      <c r="C455" s="476" t="s">
        <v>586</v>
      </c>
      <c r="D455" s="477"/>
      <c r="E455" s="477"/>
      <c r="F455" s="477"/>
      <c r="G455" s="477"/>
      <c r="H455" s="14">
        <f t="shared" si="150"/>
        <v>735</v>
      </c>
      <c r="I455" s="5">
        <f t="shared" si="151"/>
        <v>9.5238095238095237</v>
      </c>
      <c r="J455" s="5">
        <f t="shared" si="151"/>
        <v>14.14965986394558</v>
      </c>
      <c r="K455" s="5">
        <f t="shared" si="151"/>
        <v>14.14965986394558</v>
      </c>
      <c r="L455" s="5">
        <f t="shared" si="151"/>
        <v>9.2517006802721085</v>
      </c>
      <c r="M455" s="5">
        <f t="shared" si="151"/>
        <v>11.292517006802722</v>
      </c>
      <c r="N455" s="5">
        <f t="shared" si="151"/>
        <v>41.632653061224488</v>
      </c>
      <c r="O455" s="5">
        <f t="shared" si="149"/>
        <v>100</v>
      </c>
    </row>
    <row r="457" spans="1:17" ht="15" customHeight="1" x14ac:dyDescent="0.2">
      <c r="A457" s="1" t="s">
        <v>639</v>
      </c>
    </row>
    <row r="458" spans="1:17" ht="31.5" x14ac:dyDescent="0.2">
      <c r="B458" s="20"/>
      <c r="C458" s="21" t="s">
        <v>171</v>
      </c>
      <c r="D458" s="21"/>
      <c r="E458" s="21"/>
      <c r="F458" s="21"/>
      <c r="G458" s="21"/>
      <c r="H458" s="22"/>
      <c r="I458" s="354" t="s">
        <v>153</v>
      </c>
      <c r="J458" s="97" t="s">
        <v>600</v>
      </c>
      <c r="K458" s="355" t="s">
        <v>601</v>
      </c>
      <c r="L458" s="355" t="s">
        <v>640</v>
      </c>
      <c r="M458" s="98" t="s">
        <v>641</v>
      </c>
      <c r="N458" s="98" t="s">
        <v>497</v>
      </c>
      <c r="O458" s="97" t="s">
        <v>4</v>
      </c>
      <c r="P458" s="98" t="s">
        <v>642</v>
      </c>
      <c r="Q458" s="98" t="s">
        <v>643</v>
      </c>
    </row>
    <row r="459" spans="1:17" ht="15" customHeight="1" x14ac:dyDescent="0.2">
      <c r="B459" s="233" t="s">
        <v>2</v>
      </c>
      <c r="C459" s="26" t="s">
        <v>438</v>
      </c>
      <c r="H459" s="38"/>
      <c r="I459" s="7">
        <v>458</v>
      </c>
      <c r="J459" s="7">
        <v>26</v>
      </c>
      <c r="K459" s="7">
        <v>40</v>
      </c>
      <c r="L459" s="7">
        <v>11</v>
      </c>
      <c r="M459" s="7">
        <v>52</v>
      </c>
      <c r="N459" s="7">
        <v>30</v>
      </c>
      <c r="O459" s="7">
        <f t="shared" ref="O459:O488" si="152">SUM(I459:N459)</f>
        <v>617</v>
      </c>
      <c r="P459" s="120">
        <v>3.6683903458674454</v>
      </c>
      <c r="Q459" s="3">
        <v>16.692597930420082</v>
      </c>
    </row>
    <row r="460" spans="1:17" ht="15" customHeight="1" x14ac:dyDescent="0.2">
      <c r="B460" s="234"/>
      <c r="C460" s="26" t="s">
        <v>439</v>
      </c>
      <c r="H460" s="56"/>
      <c r="I460" s="8">
        <v>455</v>
      </c>
      <c r="J460" s="8">
        <v>40</v>
      </c>
      <c r="K460" s="8">
        <v>37</v>
      </c>
      <c r="L460" s="8">
        <v>20</v>
      </c>
      <c r="M460" s="8">
        <v>35</v>
      </c>
      <c r="N460" s="8">
        <v>30</v>
      </c>
      <c r="O460" s="8">
        <f t="shared" si="152"/>
        <v>617</v>
      </c>
      <c r="P460" s="121">
        <v>2.5828891593052488</v>
      </c>
      <c r="Q460" s="4">
        <v>11.486029822061978</v>
      </c>
    </row>
    <row r="461" spans="1:17" ht="15" customHeight="1" x14ac:dyDescent="0.2">
      <c r="B461" s="234"/>
      <c r="C461" s="26" t="s">
        <v>440</v>
      </c>
      <c r="H461" s="56"/>
      <c r="I461" s="8">
        <v>510</v>
      </c>
      <c r="J461" s="8">
        <v>27</v>
      </c>
      <c r="K461" s="8">
        <v>18</v>
      </c>
      <c r="L461" s="8">
        <v>14</v>
      </c>
      <c r="M461" s="8">
        <v>18</v>
      </c>
      <c r="N461" s="8">
        <v>30</v>
      </c>
      <c r="O461" s="8">
        <f t="shared" si="152"/>
        <v>617</v>
      </c>
      <c r="P461" s="121">
        <v>1.4874479608637579</v>
      </c>
      <c r="Q461" s="4">
        <v>11.339376013337997</v>
      </c>
    </row>
    <row r="462" spans="1:17" ht="15" customHeight="1" x14ac:dyDescent="0.2">
      <c r="B462" s="234"/>
      <c r="C462" s="26" t="s">
        <v>512</v>
      </c>
      <c r="H462" s="56"/>
      <c r="I462" s="8">
        <v>305</v>
      </c>
      <c r="J462" s="8">
        <v>90</v>
      </c>
      <c r="K462" s="8">
        <v>88</v>
      </c>
      <c r="L462" s="8">
        <v>49</v>
      </c>
      <c r="M462" s="8">
        <v>55</v>
      </c>
      <c r="N462" s="8">
        <v>30</v>
      </c>
      <c r="O462" s="8">
        <f t="shared" si="152"/>
        <v>617</v>
      </c>
      <c r="P462" s="121">
        <v>4.7388195513004154</v>
      </c>
      <c r="Q462" s="4">
        <v>9.8641385695508639</v>
      </c>
    </row>
    <row r="463" spans="1:17" ht="15" customHeight="1" x14ac:dyDescent="0.2">
      <c r="B463" s="234"/>
      <c r="C463" s="26" t="s">
        <v>441</v>
      </c>
      <c r="H463" s="56"/>
      <c r="I463" s="8">
        <v>384</v>
      </c>
      <c r="J463" s="8">
        <v>79</v>
      </c>
      <c r="K463" s="8">
        <v>66</v>
      </c>
      <c r="L463" s="8">
        <v>24</v>
      </c>
      <c r="M463" s="8">
        <v>33</v>
      </c>
      <c r="N463" s="8">
        <v>31</v>
      </c>
      <c r="O463" s="8">
        <f t="shared" si="152"/>
        <v>617</v>
      </c>
      <c r="P463" s="121">
        <v>2.7988499773540889</v>
      </c>
      <c r="Q463" s="4">
        <v>8.1194360729182975</v>
      </c>
    </row>
    <row r="464" spans="1:17" ht="15" customHeight="1" x14ac:dyDescent="0.2">
      <c r="B464" s="234"/>
      <c r="C464" s="26" t="s">
        <v>514</v>
      </c>
      <c r="H464" s="56"/>
      <c r="I464" s="8">
        <v>439</v>
      </c>
      <c r="J464" s="8">
        <v>82</v>
      </c>
      <c r="K464" s="8">
        <v>54</v>
      </c>
      <c r="L464" s="8">
        <v>6</v>
      </c>
      <c r="M464" s="8">
        <v>6</v>
      </c>
      <c r="N464" s="8">
        <v>30</v>
      </c>
      <c r="O464" s="8">
        <f t="shared" si="152"/>
        <v>617</v>
      </c>
      <c r="P464" s="121">
        <v>1.3851852248157719</v>
      </c>
      <c r="Q464" s="4">
        <v>5.4939441011274193</v>
      </c>
    </row>
    <row r="465" spans="2:17" ht="15" customHeight="1" x14ac:dyDescent="0.2">
      <c r="B465" s="234"/>
      <c r="C465" s="26" t="s">
        <v>443</v>
      </c>
      <c r="H465" s="56"/>
      <c r="I465" s="8">
        <v>408</v>
      </c>
      <c r="J465" s="8">
        <v>70</v>
      </c>
      <c r="K465" s="8">
        <v>63</v>
      </c>
      <c r="L465" s="8">
        <v>25</v>
      </c>
      <c r="M465" s="8">
        <v>17</v>
      </c>
      <c r="N465" s="8">
        <v>34</v>
      </c>
      <c r="O465" s="8">
        <f t="shared" si="152"/>
        <v>617</v>
      </c>
      <c r="P465" s="121">
        <v>2.2235793457713564</v>
      </c>
      <c r="Q465" s="4">
        <v>7.407695763341148</v>
      </c>
    </row>
    <row r="466" spans="2:17" ht="15" customHeight="1" x14ac:dyDescent="0.2">
      <c r="B466" s="234"/>
      <c r="C466" s="26" t="s">
        <v>513</v>
      </c>
      <c r="H466" s="56"/>
      <c r="I466" s="8">
        <v>566</v>
      </c>
      <c r="J466" s="8">
        <v>8</v>
      </c>
      <c r="K466" s="8">
        <v>8</v>
      </c>
      <c r="L466" s="8">
        <v>0</v>
      </c>
      <c r="M466" s="8">
        <v>1</v>
      </c>
      <c r="N466" s="8">
        <v>34</v>
      </c>
      <c r="O466" s="8">
        <f t="shared" si="152"/>
        <v>617</v>
      </c>
      <c r="P466" s="121">
        <v>0.15777538378565104</v>
      </c>
      <c r="Q466" s="4">
        <v>5.410767573354974</v>
      </c>
    </row>
    <row r="467" spans="2:17" ht="15" customHeight="1" x14ac:dyDescent="0.2">
      <c r="B467" s="234"/>
      <c r="C467" s="26" t="s">
        <v>442</v>
      </c>
      <c r="H467" s="56"/>
      <c r="I467" s="8">
        <v>481</v>
      </c>
      <c r="J467" s="8">
        <v>55</v>
      </c>
      <c r="K467" s="8">
        <v>33</v>
      </c>
      <c r="L467" s="8">
        <v>6</v>
      </c>
      <c r="M467" s="8">
        <v>8</v>
      </c>
      <c r="N467" s="8">
        <v>34</v>
      </c>
      <c r="O467" s="8">
        <f t="shared" si="152"/>
        <v>617</v>
      </c>
      <c r="P467" s="121">
        <v>1.2915046443207785</v>
      </c>
      <c r="Q467" s="4">
        <v>7.3818353690099396</v>
      </c>
    </row>
    <row r="468" spans="2:17" ht="15" customHeight="1" x14ac:dyDescent="0.2">
      <c r="B468" s="234"/>
      <c r="C468" s="26" t="s">
        <v>585</v>
      </c>
      <c r="H468" s="56"/>
      <c r="I468" s="8">
        <v>477</v>
      </c>
      <c r="J468" s="8">
        <v>62</v>
      </c>
      <c r="K468" s="8">
        <v>31</v>
      </c>
      <c r="L468" s="8">
        <v>7</v>
      </c>
      <c r="M468" s="8">
        <v>6</v>
      </c>
      <c r="N468" s="8">
        <v>34</v>
      </c>
      <c r="O468" s="8">
        <f t="shared" si="152"/>
        <v>617</v>
      </c>
      <c r="P468" s="121">
        <v>0.99161634943084487</v>
      </c>
      <c r="Q468" s="4">
        <v>5.4538899218696466</v>
      </c>
    </row>
    <row r="469" spans="2:17" ht="15" customHeight="1" x14ac:dyDescent="0.2">
      <c r="B469" s="234"/>
      <c r="C469" s="26" t="s">
        <v>511</v>
      </c>
      <c r="H469" s="56"/>
      <c r="I469" s="8">
        <v>524</v>
      </c>
      <c r="J469" s="8">
        <v>31</v>
      </c>
      <c r="K469" s="8">
        <v>18</v>
      </c>
      <c r="L469" s="8">
        <v>7</v>
      </c>
      <c r="M469" s="8">
        <v>3</v>
      </c>
      <c r="N469" s="8">
        <v>34</v>
      </c>
      <c r="O469" s="8">
        <f t="shared" si="152"/>
        <v>617</v>
      </c>
      <c r="P469" s="121">
        <v>0.62211328549966671</v>
      </c>
      <c r="Q469" s="4">
        <v>6.1473228041746735</v>
      </c>
    </row>
    <row r="470" spans="2:17" ht="15" customHeight="1" x14ac:dyDescent="0.2">
      <c r="B470" s="234"/>
      <c r="C470" s="26" t="s">
        <v>515</v>
      </c>
      <c r="H470" s="56"/>
      <c r="I470" s="8">
        <v>546</v>
      </c>
      <c r="J470" s="8">
        <v>12</v>
      </c>
      <c r="K470" s="8">
        <v>5</v>
      </c>
      <c r="L470" s="8">
        <v>8</v>
      </c>
      <c r="M470" s="8">
        <v>12</v>
      </c>
      <c r="N470" s="8">
        <v>34</v>
      </c>
      <c r="O470" s="8">
        <f t="shared" si="152"/>
        <v>617</v>
      </c>
      <c r="P470" s="121">
        <v>0.81848694684854717</v>
      </c>
      <c r="Q470" s="4">
        <v>12.896699730073054</v>
      </c>
    </row>
    <row r="471" spans="2:17" ht="15" customHeight="1" x14ac:dyDescent="0.2">
      <c r="B471" s="234"/>
      <c r="C471" s="44" t="s">
        <v>521</v>
      </c>
      <c r="H471" s="56"/>
      <c r="I471" s="8">
        <v>491</v>
      </c>
      <c r="J471" s="8">
        <v>25</v>
      </c>
      <c r="K471" s="8">
        <v>14</v>
      </c>
      <c r="L471" s="8">
        <v>10</v>
      </c>
      <c r="M471" s="8">
        <v>14</v>
      </c>
      <c r="N471" s="8">
        <v>63</v>
      </c>
      <c r="O471" s="8">
        <f t="shared" si="152"/>
        <v>617</v>
      </c>
      <c r="P471" s="121">
        <v>1.443093450529171</v>
      </c>
      <c r="Q471" s="4">
        <v>12.690059866558109</v>
      </c>
    </row>
    <row r="472" spans="2:17" ht="15" customHeight="1" x14ac:dyDescent="0.2">
      <c r="B472" s="234"/>
      <c r="C472" s="250" t="s">
        <v>291</v>
      </c>
      <c r="D472" s="152"/>
      <c r="E472" s="152"/>
      <c r="F472" s="152"/>
      <c r="G472" s="152"/>
      <c r="H472" s="235"/>
      <c r="I472" s="111">
        <v>157</v>
      </c>
      <c r="J472" s="111">
        <v>50</v>
      </c>
      <c r="K472" s="111">
        <v>60</v>
      </c>
      <c r="L472" s="111">
        <v>55</v>
      </c>
      <c r="M472" s="111">
        <v>136</v>
      </c>
      <c r="N472" s="111">
        <v>159</v>
      </c>
      <c r="O472" s="111">
        <f t="shared" si="152"/>
        <v>617</v>
      </c>
      <c r="P472" s="236">
        <v>13.005752002052475</v>
      </c>
      <c r="Q472" s="114">
        <v>19.789483112757587</v>
      </c>
    </row>
    <row r="473" spans="2:17" ht="31.15" customHeight="1" x14ac:dyDescent="0.2">
      <c r="B473" s="29"/>
      <c r="C473" s="476" t="s">
        <v>586</v>
      </c>
      <c r="D473" s="477"/>
      <c r="E473" s="477"/>
      <c r="F473" s="477"/>
      <c r="G473" s="477"/>
      <c r="H473" s="57"/>
      <c r="I473" s="9">
        <v>210</v>
      </c>
      <c r="J473" s="9">
        <v>56</v>
      </c>
      <c r="K473" s="9">
        <v>76</v>
      </c>
      <c r="L473" s="9">
        <v>52</v>
      </c>
      <c r="M473" s="9">
        <v>92</v>
      </c>
      <c r="N473" s="9">
        <v>131</v>
      </c>
      <c r="O473" s="9">
        <f t="shared" si="152"/>
        <v>617</v>
      </c>
      <c r="P473" s="118">
        <v>8.9270745111578957</v>
      </c>
      <c r="Q473" s="5">
        <v>15.719413813125861</v>
      </c>
    </row>
    <row r="474" spans="2:17" ht="15" customHeight="1" x14ac:dyDescent="0.2">
      <c r="B474" s="233" t="s">
        <v>3</v>
      </c>
      <c r="C474" s="26" t="s">
        <v>438</v>
      </c>
      <c r="H474" s="237">
        <f t="shared" ref="H474:H488" si="153">O459</f>
        <v>617</v>
      </c>
      <c r="I474" s="3">
        <f t="shared" ref="I474:N488" si="154">I459/$H474*100</f>
        <v>74.230145867098855</v>
      </c>
      <c r="J474" s="3">
        <f t="shared" si="154"/>
        <v>4.2139384116693677</v>
      </c>
      <c r="K474" s="3">
        <f t="shared" si="154"/>
        <v>6.4829821717990272</v>
      </c>
      <c r="L474" s="3">
        <f t="shared" si="154"/>
        <v>1.7828200972447326</v>
      </c>
      <c r="M474" s="3">
        <f t="shared" si="154"/>
        <v>8.4278768233387353</v>
      </c>
      <c r="N474" s="3">
        <f t="shared" si="154"/>
        <v>4.8622366288492707</v>
      </c>
      <c r="O474" s="3">
        <f t="shared" si="152"/>
        <v>100</v>
      </c>
    </row>
    <row r="475" spans="2:17" ht="15" customHeight="1" x14ac:dyDescent="0.2">
      <c r="B475" s="238"/>
      <c r="C475" s="26" t="s">
        <v>439</v>
      </c>
      <c r="H475" s="13">
        <f t="shared" si="153"/>
        <v>617</v>
      </c>
      <c r="I475" s="4">
        <f t="shared" si="154"/>
        <v>73.743922204213945</v>
      </c>
      <c r="J475" s="4">
        <f t="shared" si="154"/>
        <v>6.4829821717990272</v>
      </c>
      <c r="K475" s="4">
        <f t="shared" si="154"/>
        <v>5.9967585089141</v>
      </c>
      <c r="L475" s="4">
        <f t="shared" si="154"/>
        <v>3.2414910858995136</v>
      </c>
      <c r="M475" s="4">
        <f t="shared" si="154"/>
        <v>5.6726094003241485</v>
      </c>
      <c r="N475" s="4">
        <f t="shared" si="154"/>
        <v>4.8622366288492707</v>
      </c>
      <c r="O475" s="4">
        <f t="shared" si="152"/>
        <v>100</v>
      </c>
    </row>
    <row r="476" spans="2:17" ht="15" customHeight="1" x14ac:dyDescent="0.2">
      <c r="B476" s="238"/>
      <c r="C476" s="26" t="s">
        <v>440</v>
      </c>
      <c r="H476" s="13">
        <f t="shared" si="153"/>
        <v>617</v>
      </c>
      <c r="I476" s="4">
        <f t="shared" si="154"/>
        <v>82.658022690437605</v>
      </c>
      <c r="J476" s="4">
        <f t="shared" si="154"/>
        <v>4.3760129659643443</v>
      </c>
      <c r="K476" s="4">
        <f t="shared" si="154"/>
        <v>2.9173419773095626</v>
      </c>
      <c r="L476" s="4">
        <f t="shared" si="154"/>
        <v>2.2690437601296596</v>
      </c>
      <c r="M476" s="4">
        <f t="shared" si="154"/>
        <v>2.9173419773095626</v>
      </c>
      <c r="N476" s="4">
        <f t="shared" si="154"/>
        <v>4.8622366288492707</v>
      </c>
      <c r="O476" s="4">
        <f t="shared" si="152"/>
        <v>100.00000000000001</v>
      </c>
    </row>
    <row r="477" spans="2:17" ht="15" customHeight="1" x14ac:dyDescent="0.2">
      <c r="B477" s="238"/>
      <c r="C477" s="26" t="s">
        <v>512</v>
      </c>
      <c r="H477" s="13">
        <f t="shared" si="153"/>
        <v>617</v>
      </c>
      <c r="I477" s="4">
        <f t="shared" si="154"/>
        <v>49.432739059967581</v>
      </c>
      <c r="J477" s="4">
        <f t="shared" si="154"/>
        <v>14.58670988654781</v>
      </c>
      <c r="K477" s="4">
        <f t="shared" si="154"/>
        <v>14.26256077795786</v>
      </c>
      <c r="L477" s="4">
        <f t="shared" si="154"/>
        <v>7.9416531604538081</v>
      </c>
      <c r="M477" s="4">
        <f t="shared" si="154"/>
        <v>8.9141004862236617</v>
      </c>
      <c r="N477" s="4">
        <f t="shared" si="154"/>
        <v>4.8622366288492707</v>
      </c>
      <c r="O477" s="4">
        <f t="shared" si="152"/>
        <v>100</v>
      </c>
    </row>
    <row r="478" spans="2:17" ht="15" customHeight="1" x14ac:dyDescent="0.2">
      <c r="B478" s="238"/>
      <c r="C478" s="26" t="s">
        <v>441</v>
      </c>
      <c r="H478" s="13">
        <f t="shared" si="153"/>
        <v>617</v>
      </c>
      <c r="I478" s="4">
        <f t="shared" si="154"/>
        <v>62.236628849270673</v>
      </c>
      <c r="J478" s="4">
        <f t="shared" si="154"/>
        <v>12.80388978930308</v>
      </c>
      <c r="K478" s="4">
        <f t="shared" si="154"/>
        <v>10.696920583468396</v>
      </c>
      <c r="L478" s="4">
        <f t="shared" si="154"/>
        <v>3.8897893030794171</v>
      </c>
      <c r="M478" s="4">
        <f t="shared" si="154"/>
        <v>5.3484602917341979</v>
      </c>
      <c r="N478" s="4">
        <f t="shared" si="154"/>
        <v>5.0243111831442464</v>
      </c>
      <c r="O478" s="4">
        <f t="shared" si="152"/>
        <v>100.00000000000001</v>
      </c>
    </row>
    <row r="479" spans="2:17" ht="15" customHeight="1" x14ac:dyDescent="0.2">
      <c r="B479" s="238"/>
      <c r="C479" s="26" t="s">
        <v>514</v>
      </c>
      <c r="H479" s="13">
        <f t="shared" si="153"/>
        <v>617</v>
      </c>
      <c r="I479" s="4">
        <f t="shared" si="154"/>
        <v>71.150729335494319</v>
      </c>
      <c r="J479" s="4">
        <f t="shared" si="154"/>
        <v>13.290113452188008</v>
      </c>
      <c r="K479" s="4">
        <f t="shared" si="154"/>
        <v>8.7520259319286886</v>
      </c>
      <c r="L479" s="4">
        <f t="shared" si="154"/>
        <v>0.97244732576985426</v>
      </c>
      <c r="M479" s="4">
        <f t="shared" si="154"/>
        <v>0.97244732576985426</v>
      </c>
      <c r="N479" s="4">
        <f t="shared" si="154"/>
        <v>4.8622366288492707</v>
      </c>
      <c r="O479" s="4">
        <f t="shared" si="152"/>
        <v>99.999999999999986</v>
      </c>
    </row>
    <row r="480" spans="2:17" ht="15" customHeight="1" x14ac:dyDescent="0.2">
      <c r="B480" s="238"/>
      <c r="C480" s="26" t="s">
        <v>443</v>
      </c>
      <c r="H480" s="13">
        <f t="shared" si="153"/>
        <v>617</v>
      </c>
      <c r="I480" s="4">
        <f t="shared" si="154"/>
        <v>66.126418152350084</v>
      </c>
      <c r="J480" s="4">
        <f t="shared" si="154"/>
        <v>11.345218800648297</v>
      </c>
      <c r="K480" s="4">
        <f t="shared" si="154"/>
        <v>10.210696920583469</v>
      </c>
      <c r="L480" s="4">
        <f t="shared" si="154"/>
        <v>4.0518638573743919</v>
      </c>
      <c r="M480" s="4">
        <f t="shared" si="154"/>
        <v>2.7552674230145868</v>
      </c>
      <c r="N480" s="4">
        <f t="shared" si="154"/>
        <v>5.5105348460291737</v>
      </c>
      <c r="O480" s="4">
        <f t="shared" si="152"/>
        <v>100</v>
      </c>
    </row>
    <row r="481" spans="1:17" ht="15" customHeight="1" x14ac:dyDescent="0.2">
      <c r="B481" s="238"/>
      <c r="C481" s="26" t="s">
        <v>513</v>
      </c>
      <c r="H481" s="13">
        <f t="shared" si="153"/>
        <v>617</v>
      </c>
      <c r="I481" s="4">
        <f t="shared" si="154"/>
        <v>91.73419773095624</v>
      </c>
      <c r="J481" s="4">
        <f t="shared" si="154"/>
        <v>1.2965964343598055</v>
      </c>
      <c r="K481" s="4">
        <f t="shared" si="154"/>
        <v>1.2965964343598055</v>
      </c>
      <c r="L481" s="4">
        <f t="shared" si="154"/>
        <v>0</v>
      </c>
      <c r="M481" s="4">
        <f t="shared" si="154"/>
        <v>0.16207455429497569</v>
      </c>
      <c r="N481" s="4">
        <f t="shared" si="154"/>
        <v>5.5105348460291737</v>
      </c>
      <c r="O481" s="4">
        <f t="shared" si="152"/>
        <v>99.999999999999986</v>
      </c>
    </row>
    <row r="482" spans="1:17" ht="15" customHeight="1" x14ac:dyDescent="0.2">
      <c r="B482" s="238"/>
      <c r="C482" s="26" t="s">
        <v>442</v>
      </c>
      <c r="H482" s="13">
        <f t="shared" si="153"/>
        <v>617</v>
      </c>
      <c r="I482" s="4">
        <f t="shared" si="154"/>
        <v>77.957860615883305</v>
      </c>
      <c r="J482" s="4">
        <f t="shared" si="154"/>
        <v>8.9141004862236617</v>
      </c>
      <c r="K482" s="4">
        <f t="shared" si="154"/>
        <v>5.3484602917341979</v>
      </c>
      <c r="L482" s="4">
        <f t="shared" si="154"/>
        <v>0.97244732576985426</v>
      </c>
      <c r="M482" s="4">
        <f t="shared" si="154"/>
        <v>1.2965964343598055</v>
      </c>
      <c r="N482" s="4">
        <f t="shared" si="154"/>
        <v>5.5105348460291737</v>
      </c>
      <c r="O482" s="4">
        <f t="shared" si="152"/>
        <v>99.999999999999986</v>
      </c>
    </row>
    <row r="483" spans="1:17" ht="15" customHeight="1" x14ac:dyDescent="0.2">
      <c r="B483" s="238"/>
      <c r="C483" s="26" t="s">
        <v>585</v>
      </c>
      <c r="H483" s="13">
        <f t="shared" si="153"/>
        <v>617</v>
      </c>
      <c r="I483" s="4">
        <f t="shared" si="154"/>
        <v>77.309562398703406</v>
      </c>
      <c r="J483" s="4">
        <f t="shared" si="154"/>
        <v>10.048622366288493</v>
      </c>
      <c r="K483" s="4">
        <f t="shared" si="154"/>
        <v>5.0243111831442464</v>
      </c>
      <c r="L483" s="4">
        <f t="shared" si="154"/>
        <v>1.1345218800648298</v>
      </c>
      <c r="M483" s="4">
        <f t="shared" si="154"/>
        <v>0.97244732576985426</v>
      </c>
      <c r="N483" s="4">
        <f t="shared" si="154"/>
        <v>5.5105348460291737</v>
      </c>
      <c r="O483" s="4">
        <f t="shared" si="152"/>
        <v>100</v>
      </c>
    </row>
    <row r="484" spans="1:17" ht="15" customHeight="1" x14ac:dyDescent="0.2">
      <c r="B484" s="238"/>
      <c r="C484" s="26" t="s">
        <v>511</v>
      </c>
      <c r="H484" s="13">
        <f t="shared" si="153"/>
        <v>617</v>
      </c>
      <c r="I484" s="4">
        <f t="shared" si="154"/>
        <v>84.927066450567253</v>
      </c>
      <c r="J484" s="4">
        <f t="shared" si="154"/>
        <v>5.0243111831442464</v>
      </c>
      <c r="K484" s="4">
        <f t="shared" si="154"/>
        <v>2.9173419773095626</v>
      </c>
      <c r="L484" s="4">
        <f t="shared" si="154"/>
        <v>1.1345218800648298</v>
      </c>
      <c r="M484" s="4">
        <f t="shared" si="154"/>
        <v>0.48622366288492713</v>
      </c>
      <c r="N484" s="4">
        <f t="shared" si="154"/>
        <v>5.5105348460291737</v>
      </c>
      <c r="O484" s="4">
        <f t="shared" si="152"/>
        <v>99.999999999999986</v>
      </c>
    </row>
    <row r="485" spans="1:17" ht="15" customHeight="1" x14ac:dyDescent="0.2">
      <c r="B485" s="238"/>
      <c r="C485" s="26" t="s">
        <v>515</v>
      </c>
      <c r="H485" s="13">
        <f t="shared" si="153"/>
        <v>617</v>
      </c>
      <c r="I485" s="4">
        <f t="shared" si="154"/>
        <v>88.492706645056728</v>
      </c>
      <c r="J485" s="4">
        <f t="shared" si="154"/>
        <v>1.9448946515397085</v>
      </c>
      <c r="K485" s="4">
        <f t="shared" si="154"/>
        <v>0.81037277147487841</v>
      </c>
      <c r="L485" s="4">
        <f t="shared" si="154"/>
        <v>1.2965964343598055</v>
      </c>
      <c r="M485" s="4">
        <f t="shared" si="154"/>
        <v>1.9448946515397085</v>
      </c>
      <c r="N485" s="4">
        <f t="shared" si="154"/>
        <v>5.5105348460291737</v>
      </c>
      <c r="O485" s="4">
        <f t="shared" si="152"/>
        <v>100</v>
      </c>
    </row>
    <row r="486" spans="1:17" ht="15" customHeight="1" x14ac:dyDescent="0.2">
      <c r="B486" s="238"/>
      <c r="C486" s="44" t="s">
        <v>521</v>
      </c>
      <c r="H486" s="13">
        <f t="shared" si="153"/>
        <v>617</v>
      </c>
      <c r="I486" s="4">
        <f t="shared" si="154"/>
        <v>79.578606158833068</v>
      </c>
      <c r="J486" s="4">
        <f t="shared" si="154"/>
        <v>4.0518638573743919</v>
      </c>
      <c r="K486" s="4">
        <f t="shared" si="154"/>
        <v>2.2690437601296596</v>
      </c>
      <c r="L486" s="4">
        <f t="shared" si="154"/>
        <v>1.6207455429497568</v>
      </c>
      <c r="M486" s="4">
        <f t="shared" si="154"/>
        <v>2.2690437601296596</v>
      </c>
      <c r="N486" s="4">
        <f t="shared" si="154"/>
        <v>10.210696920583469</v>
      </c>
      <c r="O486" s="4">
        <f t="shared" si="152"/>
        <v>100.00000000000001</v>
      </c>
    </row>
    <row r="487" spans="1:17" ht="15" customHeight="1" x14ac:dyDescent="0.2">
      <c r="B487" s="238"/>
      <c r="C487" s="250" t="s">
        <v>291</v>
      </c>
      <c r="D487" s="152"/>
      <c r="E487" s="152"/>
      <c r="F487" s="152"/>
      <c r="G487" s="152"/>
      <c r="H487" s="239">
        <f t="shared" si="153"/>
        <v>617</v>
      </c>
      <c r="I487" s="114">
        <f t="shared" si="154"/>
        <v>25.445705024311181</v>
      </c>
      <c r="J487" s="114">
        <f t="shared" si="154"/>
        <v>8.1037277147487838</v>
      </c>
      <c r="K487" s="114">
        <f t="shared" si="154"/>
        <v>9.7244732576985413</v>
      </c>
      <c r="L487" s="114">
        <f t="shared" si="154"/>
        <v>8.9141004862236617</v>
      </c>
      <c r="M487" s="114">
        <f t="shared" si="154"/>
        <v>22.042139384116695</v>
      </c>
      <c r="N487" s="114">
        <f t="shared" si="154"/>
        <v>25.769854132901131</v>
      </c>
      <c r="O487" s="114">
        <f t="shared" si="152"/>
        <v>99.999999999999986</v>
      </c>
    </row>
    <row r="488" spans="1:17" ht="31.15" customHeight="1" x14ac:dyDescent="0.2">
      <c r="B488" s="240"/>
      <c r="C488" s="476" t="s">
        <v>586</v>
      </c>
      <c r="D488" s="477"/>
      <c r="E488" s="477"/>
      <c r="F488" s="477"/>
      <c r="G488" s="477"/>
      <c r="H488" s="14">
        <f t="shared" si="153"/>
        <v>617</v>
      </c>
      <c r="I488" s="5">
        <f t="shared" si="154"/>
        <v>34.035656401944898</v>
      </c>
      <c r="J488" s="5">
        <f t="shared" si="154"/>
        <v>9.0761750405186383</v>
      </c>
      <c r="K488" s="5">
        <f t="shared" si="154"/>
        <v>12.317666126418152</v>
      </c>
      <c r="L488" s="5">
        <f t="shared" si="154"/>
        <v>8.4278768233387353</v>
      </c>
      <c r="M488" s="5">
        <f t="shared" si="154"/>
        <v>14.910858995137763</v>
      </c>
      <c r="N488" s="5">
        <f t="shared" si="154"/>
        <v>21.231766612641813</v>
      </c>
      <c r="O488" s="5">
        <f t="shared" si="152"/>
        <v>100</v>
      </c>
    </row>
    <row r="490" spans="1:17" ht="15" customHeight="1" x14ac:dyDescent="0.2">
      <c r="A490" s="1" t="s">
        <v>639</v>
      </c>
    </row>
    <row r="491" spans="1:17" ht="31.5" x14ac:dyDescent="0.2">
      <c r="B491" s="20"/>
      <c r="C491" s="21" t="s">
        <v>357</v>
      </c>
      <c r="D491" s="21"/>
      <c r="E491" s="21"/>
      <c r="F491" s="21"/>
      <c r="G491" s="21"/>
      <c r="H491" s="22"/>
      <c r="I491" s="354" t="s">
        <v>153</v>
      </c>
      <c r="J491" s="97" t="s">
        <v>600</v>
      </c>
      <c r="K491" s="355" t="s">
        <v>601</v>
      </c>
      <c r="L491" s="355" t="s">
        <v>640</v>
      </c>
      <c r="M491" s="98" t="s">
        <v>641</v>
      </c>
      <c r="N491" s="98" t="s">
        <v>497</v>
      </c>
      <c r="O491" s="97" t="s">
        <v>4</v>
      </c>
      <c r="P491" s="98" t="s">
        <v>642</v>
      </c>
      <c r="Q491" s="98" t="s">
        <v>643</v>
      </c>
    </row>
    <row r="492" spans="1:17" ht="15" customHeight="1" x14ac:dyDescent="0.2">
      <c r="B492" s="233" t="s">
        <v>2</v>
      </c>
      <c r="C492" s="26" t="s">
        <v>438</v>
      </c>
      <c r="H492" s="38"/>
      <c r="I492" s="7">
        <v>675</v>
      </c>
      <c r="J492" s="7">
        <v>33</v>
      </c>
      <c r="K492" s="7">
        <v>19</v>
      </c>
      <c r="L492" s="7">
        <v>11</v>
      </c>
      <c r="M492" s="7">
        <v>22</v>
      </c>
      <c r="N492" s="7">
        <v>96</v>
      </c>
      <c r="O492" s="7">
        <f t="shared" ref="O492:O521" si="155">SUM(I492:N492)</f>
        <v>856</v>
      </c>
      <c r="P492" s="120">
        <v>1.1338960675140459</v>
      </c>
      <c r="Q492" s="3">
        <v>10.138364838949117</v>
      </c>
    </row>
    <row r="493" spans="1:17" ht="15" customHeight="1" x14ac:dyDescent="0.2">
      <c r="B493" s="234"/>
      <c r="C493" s="26" t="s">
        <v>439</v>
      </c>
      <c r="H493" s="56"/>
      <c r="I493" s="8">
        <v>648</v>
      </c>
      <c r="J493" s="8">
        <v>59</v>
      </c>
      <c r="K493" s="8">
        <v>21</v>
      </c>
      <c r="L493" s="8">
        <v>12</v>
      </c>
      <c r="M493" s="8">
        <v>13</v>
      </c>
      <c r="N493" s="8">
        <v>103</v>
      </c>
      <c r="O493" s="8">
        <f t="shared" si="155"/>
        <v>856</v>
      </c>
      <c r="P493" s="121">
        <v>0.94802625938373519</v>
      </c>
      <c r="Q493" s="4">
        <v>6.7987026030090725</v>
      </c>
    </row>
    <row r="494" spans="1:17" ht="15" customHeight="1" x14ac:dyDescent="0.2">
      <c r="B494" s="234"/>
      <c r="C494" s="26" t="s">
        <v>440</v>
      </c>
      <c r="H494" s="56"/>
      <c r="I494" s="8">
        <v>720</v>
      </c>
      <c r="J494" s="8">
        <v>17</v>
      </c>
      <c r="K494" s="8">
        <v>16</v>
      </c>
      <c r="L494" s="8">
        <v>2</v>
      </c>
      <c r="M494" s="8">
        <v>5</v>
      </c>
      <c r="N494" s="8">
        <v>96</v>
      </c>
      <c r="O494" s="8">
        <f t="shared" si="155"/>
        <v>856</v>
      </c>
      <c r="P494" s="121">
        <v>0.40085283638326502</v>
      </c>
      <c r="Q494" s="4">
        <v>7.6162038912820353</v>
      </c>
    </row>
    <row r="495" spans="1:17" ht="15" customHeight="1" x14ac:dyDescent="0.2">
      <c r="B495" s="234"/>
      <c r="C495" s="26" t="s">
        <v>512</v>
      </c>
      <c r="H495" s="56"/>
      <c r="I495" s="8">
        <v>445</v>
      </c>
      <c r="J495" s="8">
        <v>163</v>
      </c>
      <c r="K495" s="8">
        <v>85</v>
      </c>
      <c r="L495" s="8">
        <v>37</v>
      </c>
      <c r="M495" s="8">
        <v>21</v>
      </c>
      <c r="N495" s="8">
        <v>105</v>
      </c>
      <c r="O495" s="8">
        <f t="shared" si="155"/>
        <v>856</v>
      </c>
      <c r="P495" s="121">
        <v>2.6740567362198329</v>
      </c>
      <c r="Q495" s="4">
        <v>6.562799375493773</v>
      </c>
    </row>
    <row r="496" spans="1:17" ht="15" customHeight="1" x14ac:dyDescent="0.2">
      <c r="B496" s="234"/>
      <c r="C496" s="26" t="s">
        <v>441</v>
      </c>
      <c r="H496" s="56"/>
      <c r="I496" s="8">
        <v>514</v>
      </c>
      <c r="J496" s="8">
        <v>154</v>
      </c>
      <c r="K496" s="8">
        <v>59</v>
      </c>
      <c r="L496" s="8">
        <v>17</v>
      </c>
      <c r="M496" s="8">
        <v>8</v>
      </c>
      <c r="N496" s="8">
        <v>104</v>
      </c>
      <c r="O496" s="8">
        <f t="shared" si="155"/>
        <v>856</v>
      </c>
      <c r="P496" s="121">
        <v>1.6618008234732529</v>
      </c>
      <c r="Q496" s="4">
        <v>5.250732013663387</v>
      </c>
    </row>
    <row r="497" spans="2:17" ht="15" customHeight="1" x14ac:dyDescent="0.2">
      <c r="B497" s="234"/>
      <c r="C497" s="26" t="s">
        <v>514</v>
      </c>
      <c r="H497" s="56"/>
      <c r="I497" s="8">
        <v>580</v>
      </c>
      <c r="J497" s="8">
        <v>121</v>
      </c>
      <c r="K497" s="8">
        <v>41</v>
      </c>
      <c r="L497" s="8">
        <v>7</v>
      </c>
      <c r="M497" s="8">
        <v>2</v>
      </c>
      <c r="N497" s="8">
        <v>105</v>
      </c>
      <c r="O497" s="8">
        <f t="shared" si="155"/>
        <v>856</v>
      </c>
      <c r="P497" s="121">
        <v>0.97875344557546118</v>
      </c>
      <c r="Q497" s="4">
        <v>4.2985019744279027</v>
      </c>
    </row>
    <row r="498" spans="2:17" ht="15" customHeight="1" x14ac:dyDescent="0.2">
      <c r="B498" s="234"/>
      <c r="C498" s="26" t="s">
        <v>443</v>
      </c>
      <c r="H498" s="56"/>
      <c r="I498" s="8">
        <v>584</v>
      </c>
      <c r="J498" s="8">
        <v>108</v>
      </c>
      <c r="K498" s="8">
        <v>46</v>
      </c>
      <c r="L498" s="8">
        <v>9</v>
      </c>
      <c r="M498" s="8">
        <v>1</v>
      </c>
      <c r="N498" s="8">
        <v>108</v>
      </c>
      <c r="O498" s="8">
        <f t="shared" si="155"/>
        <v>856</v>
      </c>
      <c r="P498" s="121">
        <v>0.97769621745689583</v>
      </c>
      <c r="Q498" s="4">
        <v>4.4592486015716952</v>
      </c>
    </row>
    <row r="499" spans="2:17" ht="15" customHeight="1" x14ac:dyDescent="0.2">
      <c r="B499" s="234"/>
      <c r="C499" s="26" t="s">
        <v>513</v>
      </c>
      <c r="H499" s="56"/>
      <c r="I499" s="8">
        <v>746</v>
      </c>
      <c r="J499" s="8">
        <v>6</v>
      </c>
      <c r="K499" s="8">
        <v>2</v>
      </c>
      <c r="L499" s="8">
        <v>1</v>
      </c>
      <c r="M499" s="8">
        <v>0</v>
      </c>
      <c r="N499" s="8">
        <v>101</v>
      </c>
      <c r="O499" s="8">
        <f t="shared" si="155"/>
        <v>856</v>
      </c>
      <c r="P499" s="121">
        <v>5.1545906684870683E-2</v>
      </c>
      <c r="Q499" s="4">
        <v>4.3241288385641523</v>
      </c>
    </row>
    <row r="500" spans="2:17" ht="15" customHeight="1" x14ac:dyDescent="0.2">
      <c r="B500" s="234"/>
      <c r="C500" s="26" t="s">
        <v>442</v>
      </c>
      <c r="H500" s="56"/>
      <c r="I500" s="8">
        <v>604</v>
      </c>
      <c r="J500" s="8">
        <v>95</v>
      </c>
      <c r="K500" s="8">
        <v>34</v>
      </c>
      <c r="L500" s="8">
        <v>9</v>
      </c>
      <c r="M500" s="8">
        <v>8</v>
      </c>
      <c r="N500" s="8">
        <v>106</v>
      </c>
      <c r="O500" s="8">
        <f t="shared" si="155"/>
        <v>856</v>
      </c>
      <c r="P500" s="121">
        <v>1.4319540614050621</v>
      </c>
      <c r="Q500" s="4">
        <v>7.3559283976287428</v>
      </c>
    </row>
    <row r="501" spans="2:17" ht="15" customHeight="1" x14ac:dyDescent="0.2">
      <c r="B501" s="234"/>
      <c r="C501" s="26" t="s">
        <v>585</v>
      </c>
      <c r="H501" s="56"/>
      <c r="I501" s="8">
        <v>625</v>
      </c>
      <c r="J501" s="8">
        <v>97</v>
      </c>
      <c r="K501" s="8">
        <v>25</v>
      </c>
      <c r="L501" s="8">
        <v>1</v>
      </c>
      <c r="M501" s="8">
        <v>0</v>
      </c>
      <c r="N501" s="8">
        <v>108</v>
      </c>
      <c r="O501" s="8">
        <f t="shared" si="155"/>
        <v>856</v>
      </c>
      <c r="P501" s="121">
        <v>0.58141894227752666</v>
      </c>
      <c r="Q501" s="4">
        <v>3.5357834863706503</v>
      </c>
    </row>
    <row r="502" spans="2:17" ht="15" customHeight="1" x14ac:dyDescent="0.2">
      <c r="B502" s="234"/>
      <c r="C502" s="26" t="s">
        <v>511</v>
      </c>
      <c r="H502" s="56"/>
      <c r="I502" s="8">
        <v>715</v>
      </c>
      <c r="J502" s="8">
        <v>23</v>
      </c>
      <c r="K502" s="8">
        <v>12</v>
      </c>
      <c r="L502" s="8">
        <v>4</v>
      </c>
      <c r="M502" s="8">
        <v>1</v>
      </c>
      <c r="N502" s="8">
        <v>101</v>
      </c>
      <c r="O502" s="8">
        <f t="shared" si="155"/>
        <v>856</v>
      </c>
      <c r="P502" s="121">
        <v>0.27954712630196615</v>
      </c>
      <c r="Q502" s="4">
        <v>5.2764520089496116</v>
      </c>
    </row>
    <row r="503" spans="2:17" ht="15" customHeight="1" x14ac:dyDescent="0.2">
      <c r="B503" s="234"/>
      <c r="C503" s="26" t="s">
        <v>515</v>
      </c>
      <c r="H503" s="56"/>
      <c r="I503" s="8">
        <v>707</v>
      </c>
      <c r="J503" s="8">
        <v>34</v>
      </c>
      <c r="K503" s="8">
        <v>11</v>
      </c>
      <c r="L503" s="8">
        <v>2</v>
      </c>
      <c r="M503" s="8">
        <v>1</v>
      </c>
      <c r="N503" s="8">
        <v>101</v>
      </c>
      <c r="O503" s="8">
        <f t="shared" si="155"/>
        <v>856</v>
      </c>
      <c r="P503" s="121">
        <v>0.35312728672273419</v>
      </c>
      <c r="Q503" s="4">
        <v>5.5543979474096732</v>
      </c>
    </row>
    <row r="504" spans="2:17" ht="15" customHeight="1" x14ac:dyDescent="0.2">
      <c r="B504" s="234"/>
      <c r="C504" s="44" t="s">
        <v>521</v>
      </c>
      <c r="H504" s="56"/>
      <c r="I504" s="8">
        <v>652</v>
      </c>
      <c r="J504" s="8">
        <v>18</v>
      </c>
      <c r="K504" s="8">
        <v>24</v>
      </c>
      <c r="L504" s="8">
        <v>14</v>
      </c>
      <c r="M504" s="8">
        <v>7</v>
      </c>
      <c r="N504" s="8">
        <v>141</v>
      </c>
      <c r="O504" s="8">
        <f t="shared" si="155"/>
        <v>856</v>
      </c>
      <c r="P504" s="121">
        <v>0.75011741713290347</v>
      </c>
      <c r="Q504" s="4">
        <v>8.5132373531750147</v>
      </c>
    </row>
    <row r="505" spans="2:17" ht="15" customHeight="1" x14ac:dyDescent="0.2">
      <c r="B505" s="234"/>
      <c r="C505" s="250" t="s">
        <v>291</v>
      </c>
      <c r="D505" s="152"/>
      <c r="E505" s="152"/>
      <c r="F505" s="152"/>
      <c r="G505" s="152"/>
      <c r="H505" s="235"/>
      <c r="I505" s="111">
        <v>251</v>
      </c>
      <c r="J505" s="111">
        <v>93</v>
      </c>
      <c r="K505" s="111">
        <v>94</v>
      </c>
      <c r="L505" s="111">
        <v>65</v>
      </c>
      <c r="M505" s="111">
        <v>98</v>
      </c>
      <c r="N505" s="111">
        <v>255</v>
      </c>
      <c r="O505" s="111">
        <f t="shared" si="155"/>
        <v>856</v>
      </c>
      <c r="P505" s="236">
        <v>7.5958428121903836</v>
      </c>
      <c r="Q505" s="114">
        <v>13.04314722893263</v>
      </c>
    </row>
    <row r="506" spans="2:17" ht="31.15" customHeight="1" x14ac:dyDescent="0.2">
      <c r="B506" s="29"/>
      <c r="C506" s="476" t="s">
        <v>586</v>
      </c>
      <c r="D506" s="477"/>
      <c r="E506" s="477"/>
      <c r="F506" s="477"/>
      <c r="G506" s="477"/>
      <c r="H506" s="57"/>
      <c r="I506" s="9">
        <v>314</v>
      </c>
      <c r="J506" s="9">
        <v>128</v>
      </c>
      <c r="K506" s="9">
        <v>92</v>
      </c>
      <c r="L506" s="9">
        <v>56</v>
      </c>
      <c r="M506" s="9">
        <v>61</v>
      </c>
      <c r="N506" s="9">
        <v>205</v>
      </c>
      <c r="O506" s="9">
        <f t="shared" si="155"/>
        <v>856</v>
      </c>
      <c r="P506" s="118">
        <v>5.0863885546518777</v>
      </c>
      <c r="Q506" s="5">
        <v>9.8256348637340434</v>
      </c>
    </row>
    <row r="507" spans="2:17" ht="15" customHeight="1" x14ac:dyDescent="0.2">
      <c r="B507" s="233" t="s">
        <v>3</v>
      </c>
      <c r="C507" s="26" t="s">
        <v>438</v>
      </c>
      <c r="H507" s="237">
        <f t="shared" ref="H507:H521" si="156">O492</f>
        <v>856</v>
      </c>
      <c r="I507" s="3">
        <f t="shared" ref="I507:N521" si="157">I492/$H507*100</f>
        <v>78.855140186915889</v>
      </c>
      <c r="J507" s="3">
        <f t="shared" si="157"/>
        <v>3.8551401869158877</v>
      </c>
      <c r="K507" s="3">
        <f t="shared" si="157"/>
        <v>2.2196261682242988</v>
      </c>
      <c r="L507" s="3">
        <f t="shared" si="157"/>
        <v>1.2850467289719625</v>
      </c>
      <c r="M507" s="3">
        <f t="shared" si="157"/>
        <v>2.570093457943925</v>
      </c>
      <c r="N507" s="3">
        <f t="shared" si="157"/>
        <v>11.214953271028037</v>
      </c>
      <c r="O507" s="3">
        <f t="shared" si="155"/>
        <v>100</v>
      </c>
    </row>
    <row r="508" spans="2:17" ht="15" customHeight="1" x14ac:dyDescent="0.2">
      <c r="B508" s="238"/>
      <c r="C508" s="26" t="s">
        <v>439</v>
      </c>
      <c r="H508" s="13">
        <f t="shared" si="156"/>
        <v>856</v>
      </c>
      <c r="I508" s="4">
        <f t="shared" si="157"/>
        <v>75.700934579439249</v>
      </c>
      <c r="J508" s="4">
        <f t="shared" si="157"/>
        <v>6.8925233644859807</v>
      </c>
      <c r="K508" s="4">
        <f t="shared" si="157"/>
        <v>2.4532710280373831</v>
      </c>
      <c r="L508" s="4">
        <f t="shared" si="157"/>
        <v>1.4018691588785046</v>
      </c>
      <c r="M508" s="4">
        <f t="shared" si="157"/>
        <v>1.5186915887850467</v>
      </c>
      <c r="N508" s="4">
        <f t="shared" si="157"/>
        <v>12.032710280373832</v>
      </c>
      <c r="O508" s="4">
        <f t="shared" si="155"/>
        <v>99.999999999999986</v>
      </c>
    </row>
    <row r="509" spans="2:17" ht="15" customHeight="1" x14ac:dyDescent="0.2">
      <c r="B509" s="238"/>
      <c r="C509" s="26" t="s">
        <v>440</v>
      </c>
      <c r="H509" s="13">
        <f t="shared" si="156"/>
        <v>856</v>
      </c>
      <c r="I509" s="4">
        <f t="shared" si="157"/>
        <v>84.112149532710276</v>
      </c>
      <c r="J509" s="4">
        <f t="shared" si="157"/>
        <v>1.9859813084112148</v>
      </c>
      <c r="K509" s="4">
        <f t="shared" si="157"/>
        <v>1.8691588785046727</v>
      </c>
      <c r="L509" s="4">
        <f t="shared" si="157"/>
        <v>0.23364485981308408</v>
      </c>
      <c r="M509" s="4">
        <f t="shared" si="157"/>
        <v>0.58411214953271029</v>
      </c>
      <c r="N509" s="4">
        <f t="shared" si="157"/>
        <v>11.214953271028037</v>
      </c>
      <c r="O509" s="4">
        <f t="shared" si="155"/>
        <v>100</v>
      </c>
    </row>
    <row r="510" spans="2:17" ht="15" customHeight="1" x14ac:dyDescent="0.2">
      <c r="B510" s="238"/>
      <c r="C510" s="26" t="s">
        <v>512</v>
      </c>
      <c r="H510" s="13">
        <f t="shared" si="156"/>
        <v>856</v>
      </c>
      <c r="I510" s="4">
        <f t="shared" si="157"/>
        <v>51.985981308411212</v>
      </c>
      <c r="J510" s="4">
        <f t="shared" si="157"/>
        <v>19.042056074766357</v>
      </c>
      <c r="K510" s="4">
        <f t="shared" si="157"/>
        <v>9.9299065420560737</v>
      </c>
      <c r="L510" s="4">
        <f t="shared" si="157"/>
        <v>4.3224299065420562</v>
      </c>
      <c r="M510" s="4">
        <f t="shared" si="157"/>
        <v>2.4532710280373831</v>
      </c>
      <c r="N510" s="4">
        <f t="shared" si="157"/>
        <v>12.266355140186915</v>
      </c>
      <c r="O510" s="4">
        <f t="shared" si="155"/>
        <v>100</v>
      </c>
    </row>
    <row r="511" spans="2:17" ht="15" customHeight="1" x14ac:dyDescent="0.2">
      <c r="B511" s="238"/>
      <c r="C511" s="26" t="s">
        <v>441</v>
      </c>
      <c r="H511" s="13">
        <f t="shared" si="156"/>
        <v>856</v>
      </c>
      <c r="I511" s="4">
        <f t="shared" si="157"/>
        <v>60.046728971962615</v>
      </c>
      <c r="J511" s="4">
        <f t="shared" si="157"/>
        <v>17.990654205607477</v>
      </c>
      <c r="K511" s="4">
        <f t="shared" si="157"/>
        <v>6.8925233644859807</v>
      </c>
      <c r="L511" s="4">
        <f t="shared" si="157"/>
        <v>1.9859813084112148</v>
      </c>
      <c r="M511" s="4">
        <f t="shared" si="157"/>
        <v>0.93457943925233633</v>
      </c>
      <c r="N511" s="4">
        <f t="shared" si="157"/>
        <v>12.149532710280374</v>
      </c>
      <c r="O511" s="4">
        <f t="shared" si="155"/>
        <v>99.999999999999986</v>
      </c>
    </row>
    <row r="512" spans="2:17" ht="15" customHeight="1" x14ac:dyDescent="0.2">
      <c r="B512" s="238"/>
      <c r="C512" s="26" t="s">
        <v>514</v>
      </c>
      <c r="H512" s="13">
        <f t="shared" si="156"/>
        <v>856</v>
      </c>
      <c r="I512" s="4">
        <f t="shared" si="157"/>
        <v>67.757009345794401</v>
      </c>
      <c r="J512" s="4">
        <f t="shared" si="157"/>
        <v>14.135514018691589</v>
      </c>
      <c r="K512" s="4">
        <f t="shared" si="157"/>
        <v>4.7897196261682238</v>
      </c>
      <c r="L512" s="4">
        <f t="shared" si="157"/>
        <v>0.81775700934579432</v>
      </c>
      <c r="M512" s="4">
        <f t="shared" si="157"/>
        <v>0.23364485981308408</v>
      </c>
      <c r="N512" s="4">
        <f t="shared" si="157"/>
        <v>12.266355140186915</v>
      </c>
      <c r="O512" s="4">
        <f t="shared" si="155"/>
        <v>100.00000000000001</v>
      </c>
    </row>
    <row r="513" spans="1:17" ht="15" customHeight="1" x14ac:dyDescent="0.2">
      <c r="B513" s="238"/>
      <c r="C513" s="26" t="s">
        <v>443</v>
      </c>
      <c r="H513" s="13">
        <f t="shared" si="156"/>
        <v>856</v>
      </c>
      <c r="I513" s="4">
        <f t="shared" si="157"/>
        <v>68.224299065420553</v>
      </c>
      <c r="J513" s="4">
        <f t="shared" si="157"/>
        <v>12.616822429906541</v>
      </c>
      <c r="K513" s="4">
        <f t="shared" si="157"/>
        <v>5.3738317757009346</v>
      </c>
      <c r="L513" s="4">
        <f t="shared" si="157"/>
        <v>1.0514018691588785</v>
      </c>
      <c r="M513" s="4">
        <f t="shared" si="157"/>
        <v>0.11682242990654204</v>
      </c>
      <c r="N513" s="4">
        <f t="shared" si="157"/>
        <v>12.616822429906541</v>
      </c>
      <c r="O513" s="4">
        <f t="shared" si="155"/>
        <v>100</v>
      </c>
    </row>
    <row r="514" spans="1:17" ht="15" customHeight="1" x14ac:dyDescent="0.2">
      <c r="B514" s="238"/>
      <c r="C514" s="26" t="s">
        <v>513</v>
      </c>
      <c r="H514" s="13">
        <f t="shared" si="156"/>
        <v>856</v>
      </c>
      <c r="I514" s="4">
        <f t="shared" si="157"/>
        <v>87.149532710280369</v>
      </c>
      <c r="J514" s="4">
        <f t="shared" si="157"/>
        <v>0.7009345794392523</v>
      </c>
      <c r="K514" s="4">
        <f t="shared" si="157"/>
        <v>0.23364485981308408</v>
      </c>
      <c r="L514" s="4">
        <f t="shared" si="157"/>
        <v>0.11682242990654204</v>
      </c>
      <c r="M514" s="4">
        <f t="shared" si="157"/>
        <v>0</v>
      </c>
      <c r="N514" s="4">
        <f t="shared" si="157"/>
        <v>11.799065420560748</v>
      </c>
      <c r="O514" s="4">
        <f t="shared" si="155"/>
        <v>100</v>
      </c>
    </row>
    <row r="515" spans="1:17" ht="15" customHeight="1" x14ac:dyDescent="0.2">
      <c r="B515" s="238"/>
      <c r="C515" s="26" t="s">
        <v>442</v>
      </c>
      <c r="H515" s="13">
        <f t="shared" si="156"/>
        <v>856</v>
      </c>
      <c r="I515" s="4">
        <f t="shared" si="157"/>
        <v>70.56074766355141</v>
      </c>
      <c r="J515" s="4">
        <f t="shared" si="157"/>
        <v>11.098130841121495</v>
      </c>
      <c r="K515" s="4">
        <f t="shared" si="157"/>
        <v>3.9719626168224296</v>
      </c>
      <c r="L515" s="4">
        <f t="shared" si="157"/>
        <v>1.0514018691588785</v>
      </c>
      <c r="M515" s="4">
        <f t="shared" si="157"/>
        <v>0.93457943925233633</v>
      </c>
      <c r="N515" s="4">
        <f t="shared" si="157"/>
        <v>12.383177570093459</v>
      </c>
      <c r="O515" s="4">
        <f t="shared" si="155"/>
        <v>100</v>
      </c>
    </row>
    <row r="516" spans="1:17" ht="15" customHeight="1" x14ac:dyDescent="0.2">
      <c r="B516" s="238"/>
      <c r="C516" s="26" t="s">
        <v>585</v>
      </c>
      <c r="H516" s="13">
        <f t="shared" si="156"/>
        <v>856</v>
      </c>
      <c r="I516" s="4">
        <f t="shared" si="157"/>
        <v>73.014018691588788</v>
      </c>
      <c r="J516" s="4">
        <f t="shared" si="157"/>
        <v>11.33177570093458</v>
      </c>
      <c r="K516" s="4">
        <f t="shared" si="157"/>
        <v>2.9205607476635516</v>
      </c>
      <c r="L516" s="4">
        <f t="shared" si="157"/>
        <v>0.11682242990654204</v>
      </c>
      <c r="M516" s="4">
        <f t="shared" si="157"/>
        <v>0</v>
      </c>
      <c r="N516" s="4">
        <f t="shared" si="157"/>
        <v>12.616822429906541</v>
      </c>
      <c r="O516" s="4">
        <f t="shared" si="155"/>
        <v>100.00000000000003</v>
      </c>
    </row>
    <row r="517" spans="1:17" ht="15" customHeight="1" x14ac:dyDescent="0.2">
      <c r="B517" s="238"/>
      <c r="C517" s="26" t="s">
        <v>511</v>
      </c>
      <c r="H517" s="13">
        <f t="shared" si="156"/>
        <v>856</v>
      </c>
      <c r="I517" s="4">
        <f t="shared" si="157"/>
        <v>83.528037383177562</v>
      </c>
      <c r="J517" s="4">
        <f t="shared" si="157"/>
        <v>2.6869158878504673</v>
      </c>
      <c r="K517" s="4">
        <f t="shared" si="157"/>
        <v>1.4018691588785046</v>
      </c>
      <c r="L517" s="4">
        <f t="shared" si="157"/>
        <v>0.46728971962616817</v>
      </c>
      <c r="M517" s="4">
        <f t="shared" si="157"/>
        <v>0.11682242990654204</v>
      </c>
      <c r="N517" s="4">
        <f t="shared" si="157"/>
        <v>11.799065420560748</v>
      </c>
      <c r="O517" s="4">
        <f t="shared" si="155"/>
        <v>100</v>
      </c>
    </row>
    <row r="518" spans="1:17" ht="15" customHeight="1" x14ac:dyDescent="0.2">
      <c r="B518" s="238"/>
      <c r="C518" s="26" t="s">
        <v>515</v>
      </c>
      <c r="H518" s="13">
        <f t="shared" si="156"/>
        <v>856</v>
      </c>
      <c r="I518" s="4">
        <f t="shared" si="157"/>
        <v>82.59345794392523</v>
      </c>
      <c r="J518" s="4">
        <f t="shared" si="157"/>
        <v>3.9719626168224296</v>
      </c>
      <c r="K518" s="4">
        <f t="shared" si="157"/>
        <v>1.2850467289719625</v>
      </c>
      <c r="L518" s="4">
        <f t="shared" si="157"/>
        <v>0.23364485981308408</v>
      </c>
      <c r="M518" s="4">
        <f t="shared" si="157"/>
        <v>0.11682242990654204</v>
      </c>
      <c r="N518" s="4">
        <f t="shared" si="157"/>
        <v>11.799065420560748</v>
      </c>
      <c r="O518" s="4">
        <f t="shared" si="155"/>
        <v>100</v>
      </c>
    </row>
    <row r="519" spans="1:17" ht="15" customHeight="1" x14ac:dyDescent="0.2">
      <c r="B519" s="238"/>
      <c r="C519" s="44" t="s">
        <v>521</v>
      </c>
      <c r="H519" s="13">
        <f t="shared" si="156"/>
        <v>856</v>
      </c>
      <c r="I519" s="4">
        <f t="shared" si="157"/>
        <v>76.168224299065429</v>
      </c>
      <c r="J519" s="4">
        <f t="shared" si="157"/>
        <v>2.1028037383177569</v>
      </c>
      <c r="K519" s="4">
        <f t="shared" si="157"/>
        <v>2.8037383177570092</v>
      </c>
      <c r="L519" s="4">
        <f t="shared" si="157"/>
        <v>1.6355140186915886</v>
      </c>
      <c r="M519" s="4">
        <f t="shared" si="157"/>
        <v>0.81775700934579432</v>
      </c>
      <c r="N519" s="4">
        <f t="shared" si="157"/>
        <v>16.471962616822431</v>
      </c>
      <c r="O519" s="4">
        <f t="shared" si="155"/>
        <v>100.00000000000003</v>
      </c>
    </row>
    <row r="520" spans="1:17" ht="15" customHeight="1" x14ac:dyDescent="0.2">
      <c r="B520" s="238"/>
      <c r="C520" s="250" t="s">
        <v>291</v>
      </c>
      <c r="D520" s="152"/>
      <c r="E520" s="152"/>
      <c r="F520" s="152"/>
      <c r="G520" s="152"/>
      <c r="H520" s="239">
        <f t="shared" si="156"/>
        <v>856</v>
      </c>
      <c r="I520" s="114">
        <f t="shared" si="157"/>
        <v>29.322429906542059</v>
      </c>
      <c r="J520" s="114">
        <f t="shared" si="157"/>
        <v>10.864485981308411</v>
      </c>
      <c r="K520" s="114">
        <f t="shared" si="157"/>
        <v>10.981308411214954</v>
      </c>
      <c r="L520" s="114">
        <f t="shared" si="157"/>
        <v>7.593457943925233</v>
      </c>
      <c r="M520" s="114">
        <f t="shared" si="157"/>
        <v>11.448598130841122</v>
      </c>
      <c r="N520" s="114">
        <f t="shared" si="157"/>
        <v>29.789719626168225</v>
      </c>
      <c r="O520" s="114">
        <f t="shared" si="155"/>
        <v>100</v>
      </c>
    </row>
    <row r="521" spans="1:17" ht="31.15" customHeight="1" x14ac:dyDescent="0.2">
      <c r="B521" s="240"/>
      <c r="C521" s="476" t="s">
        <v>586</v>
      </c>
      <c r="D521" s="477"/>
      <c r="E521" s="477"/>
      <c r="F521" s="477"/>
      <c r="G521" s="477"/>
      <c r="H521" s="14">
        <f t="shared" si="156"/>
        <v>856</v>
      </c>
      <c r="I521" s="5">
        <f t="shared" si="157"/>
        <v>36.68224299065421</v>
      </c>
      <c r="J521" s="5">
        <f t="shared" si="157"/>
        <v>14.953271028037381</v>
      </c>
      <c r="K521" s="5">
        <f t="shared" si="157"/>
        <v>10.747663551401869</v>
      </c>
      <c r="L521" s="5">
        <f t="shared" si="157"/>
        <v>6.5420560747663545</v>
      </c>
      <c r="M521" s="5">
        <f t="shared" si="157"/>
        <v>7.1261682242990645</v>
      </c>
      <c r="N521" s="5">
        <f t="shared" si="157"/>
        <v>23.948598130841123</v>
      </c>
      <c r="O521" s="5">
        <f t="shared" si="155"/>
        <v>100</v>
      </c>
    </row>
    <row r="523" spans="1:17" ht="15" customHeight="1" x14ac:dyDescent="0.2">
      <c r="A523" s="1" t="s">
        <v>639</v>
      </c>
    </row>
    <row r="524" spans="1:17" ht="31.5" x14ac:dyDescent="0.2">
      <c r="B524" s="20"/>
      <c r="C524" s="21" t="s">
        <v>173</v>
      </c>
      <c r="D524" s="21"/>
      <c r="E524" s="21"/>
      <c r="F524" s="21"/>
      <c r="G524" s="21"/>
      <c r="H524" s="22"/>
      <c r="I524" s="354" t="s">
        <v>153</v>
      </c>
      <c r="J524" s="97" t="s">
        <v>600</v>
      </c>
      <c r="K524" s="355" t="s">
        <v>601</v>
      </c>
      <c r="L524" s="355" t="s">
        <v>640</v>
      </c>
      <c r="M524" s="98" t="s">
        <v>641</v>
      </c>
      <c r="N524" s="98" t="s">
        <v>497</v>
      </c>
      <c r="O524" s="97" t="s">
        <v>4</v>
      </c>
      <c r="P524" s="98" t="s">
        <v>642</v>
      </c>
      <c r="Q524" s="98" t="s">
        <v>643</v>
      </c>
    </row>
    <row r="525" spans="1:17" ht="15" customHeight="1" x14ac:dyDescent="0.2">
      <c r="B525" s="233" t="s">
        <v>2</v>
      </c>
      <c r="C525" s="26" t="s">
        <v>438</v>
      </c>
      <c r="H525" s="38"/>
      <c r="I525" s="7">
        <v>583</v>
      </c>
      <c r="J525" s="7">
        <v>27</v>
      </c>
      <c r="K525" s="7">
        <v>14</v>
      </c>
      <c r="L525" s="7">
        <v>9</v>
      </c>
      <c r="M525" s="7">
        <v>22</v>
      </c>
      <c r="N525" s="7">
        <v>92</v>
      </c>
      <c r="O525" s="7">
        <f t="shared" ref="O525:O554" si="158">SUM(I525:N525)</f>
        <v>747</v>
      </c>
      <c r="P525" s="120">
        <v>1.2014557975795861</v>
      </c>
      <c r="Q525" s="3">
        <v>10.929910380758734</v>
      </c>
    </row>
    <row r="526" spans="1:17" ht="15" customHeight="1" x14ac:dyDescent="0.2">
      <c r="B526" s="234"/>
      <c r="C526" s="26" t="s">
        <v>439</v>
      </c>
      <c r="H526" s="56"/>
      <c r="I526" s="8">
        <v>573</v>
      </c>
      <c r="J526" s="8">
        <v>42</v>
      </c>
      <c r="K526" s="8">
        <v>16</v>
      </c>
      <c r="L526" s="8">
        <v>11</v>
      </c>
      <c r="M526" s="8">
        <v>13</v>
      </c>
      <c r="N526" s="8">
        <v>92</v>
      </c>
      <c r="O526" s="8">
        <f t="shared" si="158"/>
        <v>747</v>
      </c>
      <c r="P526" s="121">
        <v>0.96963933503362443</v>
      </c>
      <c r="Q526" s="4">
        <v>7.7452898103295604</v>
      </c>
    </row>
    <row r="527" spans="1:17" ht="15" customHeight="1" x14ac:dyDescent="0.2">
      <c r="B527" s="234"/>
      <c r="C527" s="26" t="s">
        <v>440</v>
      </c>
      <c r="H527" s="56"/>
      <c r="I527" s="8">
        <v>620</v>
      </c>
      <c r="J527" s="8">
        <v>15</v>
      </c>
      <c r="K527" s="8">
        <v>14</v>
      </c>
      <c r="L527" s="8">
        <v>1</v>
      </c>
      <c r="M527" s="8">
        <v>5</v>
      </c>
      <c r="N527" s="8">
        <v>92</v>
      </c>
      <c r="O527" s="8">
        <f t="shared" si="158"/>
        <v>747</v>
      </c>
      <c r="P527" s="121">
        <v>0.42139404656378188</v>
      </c>
      <c r="Q527" s="4">
        <v>7.8860885856936322</v>
      </c>
    </row>
    <row r="528" spans="1:17" ht="15" customHeight="1" x14ac:dyDescent="0.2">
      <c r="B528" s="234"/>
      <c r="C528" s="26" t="s">
        <v>512</v>
      </c>
      <c r="H528" s="56"/>
      <c r="I528" s="8">
        <v>400</v>
      </c>
      <c r="J528" s="8">
        <v>131</v>
      </c>
      <c r="K528" s="8">
        <v>67</v>
      </c>
      <c r="L528" s="8">
        <v>35</v>
      </c>
      <c r="M528" s="8">
        <v>21</v>
      </c>
      <c r="N528" s="8">
        <v>93</v>
      </c>
      <c r="O528" s="8">
        <f t="shared" si="158"/>
        <v>747</v>
      </c>
      <c r="P528" s="121">
        <v>2.7054726311102568</v>
      </c>
      <c r="Q528" s="4">
        <v>6.9660594517563306</v>
      </c>
    </row>
    <row r="529" spans="2:17" ht="15" customHeight="1" x14ac:dyDescent="0.2">
      <c r="B529" s="234"/>
      <c r="C529" s="26" t="s">
        <v>441</v>
      </c>
      <c r="H529" s="56"/>
      <c r="I529" s="8">
        <v>460</v>
      </c>
      <c r="J529" s="8">
        <v>119</v>
      </c>
      <c r="K529" s="8">
        <v>53</v>
      </c>
      <c r="L529" s="8">
        <v>17</v>
      </c>
      <c r="M529" s="8">
        <v>6</v>
      </c>
      <c r="N529" s="8">
        <v>92</v>
      </c>
      <c r="O529" s="8">
        <f t="shared" si="158"/>
        <v>747</v>
      </c>
      <c r="P529" s="121">
        <v>1.6290361196914172</v>
      </c>
      <c r="Q529" s="4">
        <v>5.4718905558865547</v>
      </c>
    </row>
    <row r="530" spans="2:17" ht="15" customHeight="1" x14ac:dyDescent="0.2">
      <c r="B530" s="234"/>
      <c r="C530" s="26" t="s">
        <v>514</v>
      </c>
      <c r="H530" s="56"/>
      <c r="I530" s="8">
        <v>520</v>
      </c>
      <c r="J530" s="8">
        <v>91</v>
      </c>
      <c r="K530" s="8">
        <v>34</v>
      </c>
      <c r="L530" s="8">
        <v>7</v>
      </c>
      <c r="M530" s="8">
        <v>2</v>
      </c>
      <c r="N530" s="8">
        <v>93</v>
      </c>
      <c r="O530" s="8">
        <f t="shared" si="158"/>
        <v>747</v>
      </c>
      <c r="P530" s="121">
        <v>0.92217756576023691</v>
      </c>
      <c r="Q530" s="4">
        <v>4.5007770746805598</v>
      </c>
    </row>
    <row r="531" spans="2:17" ht="15" customHeight="1" x14ac:dyDescent="0.2">
      <c r="B531" s="234"/>
      <c r="C531" s="26" t="s">
        <v>443</v>
      </c>
      <c r="H531" s="56"/>
      <c r="I531" s="8">
        <v>520</v>
      </c>
      <c r="J531" s="8">
        <v>83</v>
      </c>
      <c r="K531" s="8">
        <v>38</v>
      </c>
      <c r="L531" s="8">
        <v>9</v>
      </c>
      <c r="M531" s="8">
        <v>1</v>
      </c>
      <c r="N531" s="8">
        <v>96</v>
      </c>
      <c r="O531" s="8">
        <f t="shared" si="158"/>
        <v>747</v>
      </c>
      <c r="P531" s="121">
        <v>0.95472256300885028</v>
      </c>
      <c r="Q531" s="4">
        <v>4.7444609810592482</v>
      </c>
    </row>
    <row r="532" spans="2:17" ht="15" customHeight="1" x14ac:dyDescent="0.2">
      <c r="B532" s="234"/>
      <c r="C532" s="26" t="s">
        <v>513</v>
      </c>
      <c r="H532" s="56"/>
      <c r="I532" s="8">
        <v>643</v>
      </c>
      <c r="J532" s="8">
        <v>5</v>
      </c>
      <c r="K532" s="8">
        <v>2</v>
      </c>
      <c r="L532" s="8">
        <v>1</v>
      </c>
      <c r="M532" s="8">
        <v>0</v>
      </c>
      <c r="N532" s="8">
        <v>96</v>
      </c>
      <c r="O532" s="8">
        <f t="shared" si="158"/>
        <v>747</v>
      </c>
      <c r="P532" s="121">
        <v>5.824448471133236E-2</v>
      </c>
      <c r="Q532" s="4">
        <v>4.739644943384671</v>
      </c>
    </row>
    <row r="533" spans="2:17" ht="15" customHeight="1" x14ac:dyDescent="0.2">
      <c r="B533" s="234"/>
      <c r="C533" s="26" t="s">
        <v>442</v>
      </c>
      <c r="H533" s="56"/>
      <c r="I533" s="8">
        <v>525</v>
      </c>
      <c r="J533" s="8">
        <v>82</v>
      </c>
      <c r="K533" s="8">
        <v>30</v>
      </c>
      <c r="L533" s="8">
        <v>8</v>
      </c>
      <c r="M533" s="8">
        <v>7</v>
      </c>
      <c r="N533" s="8">
        <v>95</v>
      </c>
      <c r="O533" s="8">
        <f t="shared" si="158"/>
        <v>747</v>
      </c>
      <c r="P533" s="121">
        <v>1.3872834258164553</v>
      </c>
      <c r="Q533" s="4">
        <v>7.1221164852939278</v>
      </c>
    </row>
    <row r="534" spans="2:17" ht="15" customHeight="1" x14ac:dyDescent="0.2">
      <c r="B534" s="234"/>
      <c r="C534" s="26" t="s">
        <v>585</v>
      </c>
      <c r="H534" s="56"/>
      <c r="I534" s="8">
        <v>549</v>
      </c>
      <c r="J534" s="8">
        <v>76</v>
      </c>
      <c r="K534" s="8">
        <v>25</v>
      </c>
      <c r="L534" s="8">
        <v>1</v>
      </c>
      <c r="M534" s="8">
        <v>0</v>
      </c>
      <c r="N534" s="8">
        <v>96</v>
      </c>
      <c r="O534" s="8">
        <f t="shared" si="158"/>
        <v>747</v>
      </c>
      <c r="P534" s="121">
        <v>0.5948030724402803</v>
      </c>
      <c r="Q534" s="4">
        <v>3.7962431388100244</v>
      </c>
    </row>
    <row r="535" spans="2:17" ht="15" customHeight="1" x14ac:dyDescent="0.2">
      <c r="B535" s="234"/>
      <c r="C535" s="26" t="s">
        <v>511</v>
      </c>
      <c r="H535" s="56"/>
      <c r="I535" s="8">
        <v>612</v>
      </c>
      <c r="J535" s="8">
        <v>22</v>
      </c>
      <c r="K535" s="8">
        <v>12</v>
      </c>
      <c r="L535" s="8">
        <v>4</v>
      </c>
      <c r="M535" s="8">
        <v>1</v>
      </c>
      <c r="N535" s="8">
        <v>96</v>
      </c>
      <c r="O535" s="8">
        <f t="shared" si="158"/>
        <v>747</v>
      </c>
      <c r="P535" s="121">
        <v>0.32263851335594335</v>
      </c>
      <c r="Q535" s="4">
        <v>5.3855813383261317</v>
      </c>
    </row>
    <row r="536" spans="2:17" ht="15" customHeight="1" x14ac:dyDescent="0.2">
      <c r="B536" s="234"/>
      <c r="C536" s="26" t="s">
        <v>515</v>
      </c>
      <c r="H536" s="56"/>
      <c r="I536" s="8">
        <v>611</v>
      </c>
      <c r="J536" s="8">
        <v>26</v>
      </c>
      <c r="K536" s="8">
        <v>11</v>
      </c>
      <c r="L536" s="8">
        <v>2</v>
      </c>
      <c r="M536" s="8">
        <v>1</v>
      </c>
      <c r="N536" s="8">
        <v>96</v>
      </c>
      <c r="O536" s="8">
        <f t="shared" si="158"/>
        <v>747</v>
      </c>
      <c r="P536" s="121">
        <v>0.37517936005831337</v>
      </c>
      <c r="Q536" s="4">
        <v>6.1060440849490494</v>
      </c>
    </row>
    <row r="537" spans="2:17" ht="15" customHeight="1" x14ac:dyDescent="0.2">
      <c r="B537" s="234"/>
      <c r="C537" s="44" t="s">
        <v>521</v>
      </c>
      <c r="H537" s="56"/>
      <c r="I537" s="8">
        <v>570</v>
      </c>
      <c r="J537" s="8">
        <v>15</v>
      </c>
      <c r="K537" s="8">
        <v>18</v>
      </c>
      <c r="L537" s="8">
        <v>12</v>
      </c>
      <c r="M537" s="8">
        <v>6</v>
      </c>
      <c r="N537" s="8">
        <v>126</v>
      </c>
      <c r="O537" s="8">
        <f t="shared" si="158"/>
        <v>747</v>
      </c>
      <c r="P537" s="121">
        <v>0.70766367815083864</v>
      </c>
      <c r="Q537" s="4">
        <v>8.6168459633660941</v>
      </c>
    </row>
    <row r="538" spans="2:17" ht="15" customHeight="1" x14ac:dyDescent="0.2">
      <c r="B538" s="234"/>
      <c r="C538" s="250" t="s">
        <v>291</v>
      </c>
      <c r="D538" s="152"/>
      <c r="E538" s="152"/>
      <c r="F538" s="152"/>
      <c r="G538" s="152"/>
      <c r="H538" s="235"/>
      <c r="I538" s="111">
        <v>232</v>
      </c>
      <c r="J538" s="111">
        <v>81</v>
      </c>
      <c r="K538" s="111">
        <v>78</v>
      </c>
      <c r="L538" s="111">
        <v>56</v>
      </c>
      <c r="M538" s="111">
        <v>78</v>
      </c>
      <c r="N538" s="111">
        <v>222</v>
      </c>
      <c r="O538" s="111">
        <f t="shared" si="158"/>
        <v>747</v>
      </c>
      <c r="P538" s="236">
        <v>7.1994667828088108</v>
      </c>
      <c r="Q538" s="114">
        <v>12.90006846749019</v>
      </c>
    </row>
    <row r="539" spans="2:17" ht="31.15" customHeight="1" x14ac:dyDescent="0.2">
      <c r="B539" s="29"/>
      <c r="C539" s="476" t="s">
        <v>586</v>
      </c>
      <c r="D539" s="477"/>
      <c r="E539" s="477"/>
      <c r="F539" s="477"/>
      <c r="G539" s="477"/>
      <c r="H539" s="57"/>
      <c r="I539" s="9">
        <v>289</v>
      </c>
      <c r="J539" s="9">
        <v>108</v>
      </c>
      <c r="K539" s="9">
        <v>76</v>
      </c>
      <c r="L539" s="9">
        <v>39</v>
      </c>
      <c r="M539" s="9">
        <v>55</v>
      </c>
      <c r="N539" s="9">
        <v>180</v>
      </c>
      <c r="O539" s="9">
        <f t="shared" si="158"/>
        <v>747</v>
      </c>
      <c r="P539" s="118">
        <v>4.8952169642583652</v>
      </c>
      <c r="Q539" s="5">
        <v>9.9841295637931413</v>
      </c>
    </row>
    <row r="540" spans="2:17" ht="15" customHeight="1" x14ac:dyDescent="0.2">
      <c r="B540" s="233" t="s">
        <v>3</v>
      </c>
      <c r="C540" s="26" t="s">
        <v>438</v>
      </c>
      <c r="H540" s="237">
        <f t="shared" ref="H540:H554" si="159">O525</f>
        <v>747</v>
      </c>
      <c r="I540" s="3">
        <f t="shared" ref="I540:N554" si="160">I525/$H540*100</f>
        <v>78.045515394912996</v>
      </c>
      <c r="J540" s="3">
        <f t="shared" si="160"/>
        <v>3.6144578313253009</v>
      </c>
      <c r="K540" s="3">
        <f t="shared" si="160"/>
        <v>1.8741633199464525</v>
      </c>
      <c r="L540" s="3">
        <f t="shared" si="160"/>
        <v>1.2048192771084338</v>
      </c>
      <c r="M540" s="3">
        <f t="shared" si="160"/>
        <v>2.9451137884872822</v>
      </c>
      <c r="N540" s="3">
        <f t="shared" si="160"/>
        <v>12.315930388219545</v>
      </c>
      <c r="O540" s="3">
        <f t="shared" si="158"/>
        <v>99.999999999999986</v>
      </c>
    </row>
    <row r="541" spans="2:17" ht="15" customHeight="1" x14ac:dyDescent="0.2">
      <c r="B541" s="238"/>
      <c r="C541" s="26" t="s">
        <v>439</v>
      </c>
      <c r="H541" s="13">
        <f t="shared" si="159"/>
        <v>747</v>
      </c>
      <c r="I541" s="4">
        <f t="shared" si="160"/>
        <v>76.706827309236942</v>
      </c>
      <c r="J541" s="4">
        <f t="shared" si="160"/>
        <v>5.6224899598393572</v>
      </c>
      <c r="K541" s="4">
        <f t="shared" si="160"/>
        <v>2.14190093708166</v>
      </c>
      <c r="L541" s="4">
        <f t="shared" si="160"/>
        <v>1.4725568942436411</v>
      </c>
      <c r="M541" s="4">
        <f t="shared" si="160"/>
        <v>1.7402945113788488</v>
      </c>
      <c r="N541" s="4">
        <f t="shared" si="160"/>
        <v>12.315930388219545</v>
      </c>
      <c r="O541" s="4">
        <f t="shared" si="158"/>
        <v>99.999999999999986</v>
      </c>
    </row>
    <row r="542" spans="2:17" ht="15" customHeight="1" x14ac:dyDescent="0.2">
      <c r="B542" s="238"/>
      <c r="C542" s="26" t="s">
        <v>440</v>
      </c>
      <c r="H542" s="13">
        <f t="shared" si="159"/>
        <v>747</v>
      </c>
      <c r="I542" s="4">
        <f t="shared" si="160"/>
        <v>82.998661311914319</v>
      </c>
      <c r="J542" s="4">
        <f t="shared" si="160"/>
        <v>2.0080321285140563</v>
      </c>
      <c r="K542" s="4">
        <f t="shared" si="160"/>
        <v>1.8741633199464525</v>
      </c>
      <c r="L542" s="4">
        <f t="shared" si="160"/>
        <v>0.13386880856760375</v>
      </c>
      <c r="M542" s="4">
        <f t="shared" si="160"/>
        <v>0.66934404283801874</v>
      </c>
      <c r="N542" s="4">
        <f t="shared" si="160"/>
        <v>12.315930388219545</v>
      </c>
      <c r="O542" s="4">
        <f t="shared" si="158"/>
        <v>99.999999999999986</v>
      </c>
    </row>
    <row r="543" spans="2:17" ht="15" customHeight="1" x14ac:dyDescent="0.2">
      <c r="B543" s="238"/>
      <c r="C543" s="26" t="s">
        <v>512</v>
      </c>
      <c r="H543" s="13">
        <f t="shared" si="159"/>
        <v>747</v>
      </c>
      <c r="I543" s="4">
        <f t="shared" si="160"/>
        <v>53.547523427041497</v>
      </c>
      <c r="J543" s="4">
        <f t="shared" si="160"/>
        <v>17.536813922356089</v>
      </c>
      <c r="K543" s="4">
        <f t="shared" si="160"/>
        <v>8.9692101740294525</v>
      </c>
      <c r="L543" s="4">
        <f t="shared" si="160"/>
        <v>4.6854082998661308</v>
      </c>
      <c r="M543" s="4">
        <f t="shared" si="160"/>
        <v>2.8112449799196786</v>
      </c>
      <c r="N543" s="4">
        <f t="shared" si="160"/>
        <v>12.449799196787147</v>
      </c>
      <c r="O543" s="4">
        <f t="shared" si="158"/>
        <v>100</v>
      </c>
    </row>
    <row r="544" spans="2:17" ht="15" customHeight="1" x14ac:dyDescent="0.2">
      <c r="B544" s="238"/>
      <c r="C544" s="26" t="s">
        <v>441</v>
      </c>
      <c r="H544" s="13">
        <f t="shared" si="159"/>
        <v>747</v>
      </c>
      <c r="I544" s="4">
        <f t="shared" si="160"/>
        <v>61.579651941097723</v>
      </c>
      <c r="J544" s="4">
        <f t="shared" si="160"/>
        <v>15.930388219544847</v>
      </c>
      <c r="K544" s="4">
        <f t="shared" si="160"/>
        <v>7.0950468540829981</v>
      </c>
      <c r="L544" s="4">
        <f t="shared" si="160"/>
        <v>2.2757697456492636</v>
      </c>
      <c r="M544" s="4">
        <f t="shared" si="160"/>
        <v>0.80321285140562237</v>
      </c>
      <c r="N544" s="4">
        <f t="shared" si="160"/>
        <v>12.315930388219545</v>
      </c>
      <c r="O544" s="4">
        <f t="shared" si="158"/>
        <v>99.999999999999986</v>
      </c>
    </row>
    <row r="545" spans="2:17" ht="15" customHeight="1" x14ac:dyDescent="0.2">
      <c r="B545" s="238"/>
      <c r="C545" s="26" t="s">
        <v>514</v>
      </c>
      <c r="H545" s="13">
        <f t="shared" si="159"/>
        <v>747</v>
      </c>
      <c r="I545" s="4">
        <f t="shared" si="160"/>
        <v>69.611780455153948</v>
      </c>
      <c r="J545" s="4">
        <f t="shared" si="160"/>
        <v>12.182061579651942</v>
      </c>
      <c r="K545" s="4">
        <f t="shared" si="160"/>
        <v>4.5515394912985272</v>
      </c>
      <c r="L545" s="4">
        <f t="shared" si="160"/>
        <v>0.93708165997322623</v>
      </c>
      <c r="M545" s="4">
        <f t="shared" si="160"/>
        <v>0.2677376171352075</v>
      </c>
      <c r="N545" s="4">
        <f t="shared" si="160"/>
        <v>12.449799196787147</v>
      </c>
      <c r="O545" s="4">
        <f t="shared" si="158"/>
        <v>100</v>
      </c>
    </row>
    <row r="546" spans="2:17" ht="15" customHeight="1" x14ac:dyDescent="0.2">
      <c r="B546" s="238"/>
      <c r="C546" s="26" t="s">
        <v>443</v>
      </c>
      <c r="H546" s="13">
        <f t="shared" si="159"/>
        <v>747</v>
      </c>
      <c r="I546" s="4">
        <f t="shared" si="160"/>
        <v>69.611780455153948</v>
      </c>
      <c r="J546" s="4">
        <f t="shared" si="160"/>
        <v>11.111111111111111</v>
      </c>
      <c r="K546" s="4">
        <f t="shared" si="160"/>
        <v>5.0870147255689426</v>
      </c>
      <c r="L546" s="4">
        <f t="shared" si="160"/>
        <v>1.2048192771084338</v>
      </c>
      <c r="M546" s="4">
        <f t="shared" si="160"/>
        <v>0.13386880856760375</v>
      </c>
      <c r="N546" s="4">
        <f t="shared" si="160"/>
        <v>12.851405622489958</v>
      </c>
      <c r="O546" s="4">
        <f t="shared" si="158"/>
        <v>100</v>
      </c>
    </row>
    <row r="547" spans="2:17" ht="15" customHeight="1" x14ac:dyDescent="0.2">
      <c r="B547" s="238"/>
      <c r="C547" s="26" t="s">
        <v>513</v>
      </c>
      <c r="H547" s="13">
        <f t="shared" si="159"/>
        <v>747</v>
      </c>
      <c r="I547" s="4">
        <f t="shared" si="160"/>
        <v>86.077643908969208</v>
      </c>
      <c r="J547" s="4">
        <f t="shared" si="160"/>
        <v>0.66934404283801874</v>
      </c>
      <c r="K547" s="4">
        <f t="shared" si="160"/>
        <v>0.2677376171352075</v>
      </c>
      <c r="L547" s="4">
        <f t="shared" si="160"/>
        <v>0.13386880856760375</v>
      </c>
      <c r="M547" s="4">
        <f t="shared" si="160"/>
        <v>0</v>
      </c>
      <c r="N547" s="4">
        <f t="shared" si="160"/>
        <v>12.851405622489958</v>
      </c>
      <c r="O547" s="4">
        <f t="shared" si="158"/>
        <v>100</v>
      </c>
    </row>
    <row r="548" spans="2:17" ht="15" customHeight="1" x14ac:dyDescent="0.2">
      <c r="B548" s="238"/>
      <c r="C548" s="26" t="s">
        <v>442</v>
      </c>
      <c r="H548" s="13">
        <f t="shared" si="159"/>
        <v>747</v>
      </c>
      <c r="I548" s="4">
        <f t="shared" si="160"/>
        <v>70.281124497991968</v>
      </c>
      <c r="J548" s="4">
        <f t="shared" si="160"/>
        <v>10.977242302543507</v>
      </c>
      <c r="K548" s="4">
        <f t="shared" si="160"/>
        <v>4.0160642570281126</v>
      </c>
      <c r="L548" s="4">
        <f t="shared" si="160"/>
        <v>1.07095046854083</v>
      </c>
      <c r="M548" s="4">
        <f t="shared" si="160"/>
        <v>0.93708165997322623</v>
      </c>
      <c r="N548" s="4">
        <f t="shared" si="160"/>
        <v>12.717536813922356</v>
      </c>
      <c r="O548" s="4">
        <f t="shared" si="158"/>
        <v>100</v>
      </c>
    </row>
    <row r="549" spans="2:17" ht="15" customHeight="1" x14ac:dyDescent="0.2">
      <c r="B549" s="238"/>
      <c r="C549" s="26" t="s">
        <v>585</v>
      </c>
      <c r="H549" s="13">
        <f t="shared" si="159"/>
        <v>747</v>
      </c>
      <c r="I549" s="4">
        <f t="shared" si="160"/>
        <v>73.493975903614455</v>
      </c>
      <c r="J549" s="4">
        <f t="shared" si="160"/>
        <v>10.174029451137885</v>
      </c>
      <c r="K549" s="4">
        <f t="shared" si="160"/>
        <v>3.3467202141900936</v>
      </c>
      <c r="L549" s="4">
        <f t="shared" si="160"/>
        <v>0.13386880856760375</v>
      </c>
      <c r="M549" s="4">
        <f t="shared" si="160"/>
        <v>0</v>
      </c>
      <c r="N549" s="4">
        <f t="shared" si="160"/>
        <v>12.851405622489958</v>
      </c>
      <c r="O549" s="4">
        <f t="shared" si="158"/>
        <v>100</v>
      </c>
    </row>
    <row r="550" spans="2:17" ht="15" customHeight="1" x14ac:dyDescent="0.2">
      <c r="B550" s="238"/>
      <c r="C550" s="26" t="s">
        <v>511</v>
      </c>
      <c r="H550" s="13">
        <f t="shared" si="159"/>
        <v>747</v>
      </c>
      <c r="I550" s="4">
        <f t="shared" si="160"/>
        <v>81.92771084337349</v>
      </c>
      <c r="J550" s="4">
        <f t="shared" si="160"/>
        <v>2.9451137884872822</v>
      </c>
      <c r="K550" s="4">
        <f t="shared" si="160"/>
        <v>1.6064257028112447</v>
      </c>
      <c r="L550" s="4">
        <f t="shared" si="160"/>
        <v>0.53547523427041499</v>
      </c>
      <c r="M550" s="4">
        <f t="shared" si="160"/>
        <v>0.13386880856760375</v>
      </c>
      <c r="N550" s="4">
        <f t="shared" si="160"/>
        <v>12.851405622489958</v>
      </c>
      <c r="O550" s="4">
        <f t="shared" si="158"/>
        <v>100</v>
      </c>
    </row>
    <row r="551" spans="2:17" ht="15" customHeight="1" x14ac:dyDescent="0.2">
      <c r="B551" s="238"/>
      <c r="C551" s="26" t="s">
        <v>515</v>
      </c>
      <c r="H551" s="13">
        <f t="shared" si="159"/>
        <v>747</v>
      </c>
      <c r="I551" s="4">
        <f t="shared" si="160"/>
        <v>81.793842034805891</v>
      </c>
      <c r="J551" s="4">
        <f t="shared" si="160"/>
        <v>3.4805890227576977</v>
      </c>
      <c r="K551" s="4">
        <f t="shared" si="160"/>
        <v>1.4725568942436411</v>
      </c>
      <c r="L551" s="4">
        <f t="shared" si="160"/>
        <v>0.2677376171352075</v>
      </c>
      <c r="M551" s="4">
        <f t="shared" si="160"/>
        <v>0.13386880856760375</v>
      </c>
      <c r="N551" s="4">
        <f t="shared" si="160"/>
        <v>12.851405622489958</v>
      </c>
      <c r="O551" s="4">
        <f t="shared" si="158"/>
        <v>100</v>
      </c>
    </row>
    <row r="552" spans="2:17" ht="15" customHeight="1" x14ac:dyDescent="0.2">
      <c r="B552" s="238"/>
      <c r="C552" s="44" t="s">
        <v>521</v>
      </c>
      <c r="H552" s="13">
        <f t="shared" si="159"/>
        <v>747</v>
      </c>
      <c r="I552" s="4">
        <f t="shared" si="160"/>
        <v>76.305220883534147</v>
      </c>
      <c r="J552" s="4">
        <f t="shared" si="160"/>
        <v>2.0080321285140563</v>
      </c>
      <c r="K552" s="4">
        <f t="shared" si="160"/>
        <v>2.4096385542168677</v>
      </c>
      <c r="L552" s="4">
        <f t="shared" si="160"/>
        <v>1.6064257028112447</v>
      </c>
      <c r="M552" s="4">
        <f t="shared" si="160"/>
        <v>0.80321285140562237</v>
      </c>
      <c r="N552" s="4">
        <f t="shared" si="160"/>
        <v>16.867469879518072</v>
      </c>
      <c r="O552" s="4">
        <f t="shared" si="158"/>
        <v>100.00000000000001</v>
      </c>
    </row>
    <row r="553" spans="2:17" ht="15" customHeight="1" x14ac:dyDescent="0.2">
      <c r="B553" s="238"/>
      <c r="C553" s="250" t="s">
        <v>291</v>
      </c>
      <c r="D553" s="152"/>
      <c r="E553" s="152"/>
      <c r="F553" s="152"/>
      <c r="G553" s="152"/>
      <c r="H553" s="239">
        <f t="shared" si="159"/>
        <v>747</v>
      </c>
      <c r="I553" s="114">
        <f t="shared" si="160"/>
        <v>31.057563587684069</v>
      </c>
      <c r="J553" s="114">
        <f t="shared" si="160"/>
        <v>10.843373493975903</v>
      </c>
      <c r="K553" s="114">
        <f t="shared" si="160"/>
        <v>10.441767068273093</v>
      </c>
      <c r="L553" s="114">
        <f t="shared" si="160"/>
        <v>7.4966532797858099</v>
      </c>
      <c r="M553" s="114">
        <f t="shared" si="160"/>
        <v>10.441767068273093</v>
      </c>
      <c r="N553" s="114">
        <f t="shared" si="160"/>
        <v>29.718875502008029</v>
      </c>
      <c r="O553" s="114">
        <f t="shared" si="158"/>
        <v>100</v>
      </c>
    </row>
    <row r="554" spans="2:17" ht="31.15" customHeight="1" x14ac:dyDescent="0.2">
      <c r="B554" s="240"/>
      <c r="C554" s="476" t="s">
        <v>586</v>
      </c>
      <c r="D554" s="477"/>
      <c r="E554" s="477"/>
      <c r="F554" s="477"/>
      <c r="G554" s="477"/>
      <c r="H554" s="14">
        <f t="shared" si="159"/>
        <v>747</v>
      </c>
      <c r="I554" s="5">
        <f t="shared" si="160"/>
        <v>38.688085676037481</v>
      </c>
      <c r="J554" s="5">
        <f t="shared" si="160"/>
        <v>14.457831325301203</v>
      </c>
      <c r="K554" s="5">
        <f t="shared" si="160"/>
        <v>10.174029451137885</v>
      </c>
      <c r="L554" s="5">
        <f t="shared" si="160"/>
        <v>5.2208835341365463</v>
      </c>
      <c r="M554" s="5">
        <f t="shared" si="160"/>
        <v>7.3627844712182062</v>
      </c>
      <c r="N554" s="5">
        <f t="shared" si="160"/>
        <v>24.096385542168676</v>
      </c>
      <c r="O554" s="5">
        <f t="shared" si="158"/>
        <v>100</v>
      </c>
    </row>
    <row r="555" spans="2:17" ht="15" customHeight="1" x14ac:dyDescent="0.2">
      <c r="H555" s="37"/>
      <c r="I555" s="10"/>
      <c r="J555" s="10"/>
      <c r="K555" s="10"/>
      <c r="L555" s="10"/>
      <c r="M555" s="10"/>
      <c r="N555" s="10"/>
      <c r="O555" s="10"/>
      <c r="P555" s="10"/>
    </row>
    <row r="556" spans="2:17" ht="31.5" x14ac:dyDescent="0.2">
      <c r="B556" s="20"/>
      <c r="C556" s="21" t="s">
        <v>500</v>
      </c>
      <c r="D556" s="21"/>
      <c r="E556" s="21"/>
      <c r="F556" s="21"/>
      <c r="G556" s="21"/>
      <c r="H556" s="22"/>
      <c r="I556" s="354" t="s">
        <v>153</v>
      </c>
      <c r="J556" s="97" t="s">
        <v>600</v>
      </c>
      <c r="K556" s="355" t="s">
        <v>601</v>
      </c>
      <c r="L556" s="355" t="s">
        <v>640</v>
      </c>
      <c r="M556" s="98" t="s">
        <v>641</v>
      </c>
      <c r="N556" s="98" t="s">
        <v>497</v>
      </c>
      <c r="O556" s="97" t="s">
        <v>4</v>
      </c>
      <c r="P556" s="98" t="s">
        <v>642</v>
      </c>
      <c r="Q556" s="98" t="s">
        <v>643</v>
      </c>
    </row>
    <row r="557" spans="2:17" ht="15" customHeight="1" x14ac:dyDescent="0.2">
      <c r="B557" s="233" t="s">
        <v>2</v>
      </c>
      <c r="C557" s="26" t="s">
        <v>438</v>
      </c>
      <c r="H557" s="38"/>
      <c r="I557" s="7">
        <v>521</v>
      </c>
      <c r="J557" s="7">
        <v>94</v>
      </c>
      <c r="K557" s="7">
        <v>52</v>
      </c>
      <c r="L557" s="7">
        <v>28</v>
      </c>
      <c r="M557" s="7">
        <v>29</v>
      </c>
      <c r="N557" s="7">
        <v>120</v>
      </c>
      <c r="O557" s="7">
        <f t="shared" ref="O557:O586" si="161">SUM(I557:N557)</f>
        <v>844</v>
      </c>
      <c r="P557" s="120">
        <v>2.2714419320777819</v>
      </c>
      <c r="Q557" s="3">
        <v>8.1011032454399707</v>
      </c>
    </row>
    <row r="558" spans="2:17" ht="15" customHeight="1" x14ac:dyDescent="0.2">
      <c r="B558" s="234"/>
      <c r="C558" s="26" t="s">
        <v>439</v>
      </c>
      <c r="H558" s="56"/>
      <c r="I558" s="8">
        <v>444</v>
      </c>
      <c r="J558" s="8">
        <v>147</v>
      </c>
      <c r="K558" s="8">
        <v>66</v>
      </c>
      <c r="L558" s="8">
        <v>25</v>
      </c>
      <c r="M558" s="8">
        <v>10</v>
      </c>
      <c r="N558" s="8">
        <v>152</v>
      </c>
      <c r="O558" s="8">
        <f t="shared" si="161"/>
        <v>844</v>
      </c>
      <c r="P558" s="121">
        <v>1.9381520747644081</v>
      </c>
      <c r="Q558" s="4">
        <v>5.4080694989393967</v>
      </c>
    </row>
    <row r="559" spans="2:17" ht="15" customHeight="1" x14ac:dyDescent="0.2">
      <c r="B559" s="234"/>
      <c r="C559" s="26" t="s">
        <v>440</v>
      </c>
      <c r="H559" s="56"/>
      <c r="I559" s="8">
        <v>666</v>
      </c>
      <c r="J559" s="8">
        <v>35</v>
      </c>
      <c r="K559" s="8">
        <v>16</v>
      </c>
      <c r="L559" s="8">
        <v>2</v>
      </c>
      <c r="M559" s="8">
        <v>5</v>
      </c>
      <c r="N559" s="8">
        <v>120</v>
      </c>
      <c r="O559" s="8">
        <f t="shared" si="161"/>
        <v>844</v>
      </c>
      <c r="P559" s="121">
        <v>0.46440839369830389</v>
      </c>
      <c r="Q559" s="4">
        <v>5.7970978799581383</v>
      </c>
    </row>
    <row r="560" spans="2:17" ht="15" customHeight="1" x14ac:dyDescent="0.2">
      <c r="B560" s="234"/>
      <c r="C560" s="26" t="s">
        <v>512</v>
      </c>
      <c r="H560" s="56"/>
      <c r="I560" s="8">
        <v>204</v>
      </c>
      <c r="J560" s="8">
        <v>282</v>
      </c>
      <c r="K560" s="8">
        <v>163</v>
      </c>
      <c r="L560" s="8">
        <v>29</v>
      </c>
      <c r="M560" s="8">
        <v>13</v>
      </c>
      <c r="N560" s="8">
        <v>153</v>
      </c>
      <c r="O560" s="8">
        <f t="shared" si="161"/>
        <v>844</v>
      </c>
      <c r="P560" s="121">
        <v>3.7230124104325748</v>
      </c>
      <c r="Q560" s="4">
        <v>5.2825494365686021</v>
      </c>
    </row>
    <row r="561" spans="2:17" ht="15" customHeight="1" x14ac:dyDescent="0.2">
      <c r="B561" s="234"/>
      <c r="C561" s="26" t="s">
        <v>441</v>
      </c>
      <c r="H561" s="56"/>
      <c r="I561" s="8">
        <v>348</v>
      </c>
      <c r="J561" s="8">
        <v>263</v>
      </c>
      <c r="K561" s="8">
        <v>68</v>
      </c>
      <c r="L561" s="8">
        <v>7</v>
      </c>
      <c r="M561" s="8">
        <v>5</v>
      </c>
      <c r="N561" s="8">
        <v>153</v>
      </c>
      <c r="O561" s="8">
        <f t="shared" si="161"/>
        <v>844</v>
      </c>
      <c r="P561" s="121">
        <v>1.8916151320641867</v>
      </c>
      <c r="Q561" s="4">
        <v>3.8108048287357228</v>
      </c>
    </row>
    <row r="562" spans="2:17" ht="15" customHeight="1" x14ac:dyDescent="0.2">
      <c r="B562" s="234"/>
      <c r="C562" s="26" t="s">
        <v>514</v>
      </c>
      <c r="H562" s="56"/>
      <c r="I562" s="8">
        <v>356</v>
      </c>
      <c r="J562" s="8">
        <v>265</v>
      </c>
      <c r="K562" s="8">
        <v>60</v>
      </c>
      <c r="L562" s="8">
        <v>8</v>
      </c>
      <c r="M562" s="8">
        <v>2</v>
      </c>
      <c r="N562" s="8">
        <v>153</v>
      </c>
      <c r="O562" s="8">
        <f t="shared" si="161"/>
        <v>844</v>
      </c>
      <c r="P562" s="121">
        <v>1.7608783308429701</v>
      </c>
      <c r="Q562" s="4">
        <v>3.6321400794402758</v>
      </c>
    </row>
    <row r="563" spans="2:17" ht="15" customHeight="1" x14ac:dyDescent="0.2">
      <c r="B563" s="234"/>
      <c r="C563" s="26" t="s">
        <v>443</v>
      </c>
      <c r="H563" s="56"/>
      <c r="I563" s="8">
        <v>425</v>
      </c>
      <c r="J563" s="8">
        <v>191</v>
      </c>
      <c r="K563" s="8">
        <v>61</v>
      </c>
      <c r="L563" s="8">
        <v>5</v>
      </c>
      <c r="M563" s="8">
        <v>6</v>
      </c>
      <c r="N563" s="8">
        <v>156</v>
      </c>
      <c r="O563" s="8">
        <f t="shared" si="161"/>
        <v>844</v>
      </c>
      <c r="P563" s="121">
        <v>1.5503707436216709</v>
      </c>
      <c r="Q563" s="4">
        <v>4.0557227057479457</v>
      </c>
    </row>
    <row r="564" spans="2:17" ht="15" customHeight="1" x14ac:dyDescent="0.2">
      <c r="B564" s="234"/>
      <c r="C564" s="26" t="s">
        <v>513</v>
      </c>
      <c r="H564" s="56"/>
      <c r="I564" s="8">
        <v>712</v>
      </c>
      <c r="J564" s="8">
        <v>7</v>
      </c>
      <c r="K564" s="8">
        <v>0</v>
      </c>
      <c r="L564" s="8">
        <v>0</v>
      </c>
      <c r="M564" s="8">
        <v>0</v>
      </c>
      <c r="N564" s="8">
        <v>125</v>
      </c>
      <c r="O564" s="8">
        <f t="shared" si="161"/>
        <v>844</v>
      </c>
      <c r="P564" s="121">
        <v>2.3900952519404009E-2</v>
      </c>
      <c r="Q564" s="4">
        <v>2.4549692659216404</v>
      </c>
    </row>
    <row r="565" spans="2:17" ht="15" customHeight="1" x14ac:dyDescent="0.2">
      <c r="B565" s="234"/>
      <c r="C565" s="26" t="s">
        <v>442</v>
      </c>
      <c r="H565" s="56"/>
      <c r="I565" s="8">
        <v>512</v>
      </c>
      <c r="J565" s="8">
        <v>150</v>
      </c>
      <c r="K565" s="8">
        <v>20</v>
      </c>
      <c r="L565" s="8">
        <v>4</v>
      </c>
      <c r="M565" s="8">
        <v>2</v>
      </c>
      <c r="N565" s="8">
        <v>156</v>
      </c>
      <c r="O565" s="8">
        <f t="shared" si="161"/>
        <v>844</v>
      </c>
      <c r="P565" s="121">
        <v>1.0378130372275693</v>
      </c>
      <c r="Q565" s="4">
        <v>4.0569055091623163</v>
      </c>
    </row>
    <row r="566" spans="2:17" ht="15" customHeight="1" x14ac:dyDescent="0.2">
      <c r="B566" s="234"/>
      <c r="C566" s="26" t="s">
        <v>585</v>
      </c>
      <c r="H566" s="56"/>
      <c r="I566" s="8">
        <v>498</v>
      </c>
      <c r="J566" s="8">
        <v>179</v>
      </c>
      <c r="K566" s="8">
        <v>10</v>
      </c>
      <c r="L566" s="8">
        <v>0</v>
      </c>
      <c r="M566" s="8">
        <v>0</v>
      </c>
      <c r="N566" s="8">
        <v>157</v>
      </c>
      <c r="O566" s="8">
        <f t="shared" si="161"/>
        <v>844</v>
      </c>
      <c r="P566" s="121">
        <v>0.69628688693176244</v>
      </c>
      <c r="Q566" s="4">
        <v>2.5309475731329143</v>
      </c>
    </row>
    <row r="567" spans="2:17" ht="15" customHeight="1" x14ac:dyDescent="0.2">
      <c r="B567" s="234"/>
      <c r="C567" s="26" t="s">
        <v>511</v>
      </c>
      <c r="H567" s="56"/>
      <c r="I567" s="8">
        <v>665</v>
      </c>
      <c r="J567" s="8">
        <v>41</v>
      </c>
      <c r="K567" s="8">
        <v>10</v>
      </c>
      <c r="L567" s="8">
        <v>2</v>
      </c>
      <c r="M567" s="8">
        <v>0</v>
      </c>
      <c r="N567" s="8">
        <v>126</v>
      </c>
      <c r="O567" s="8">
        <f t="shared" si="161"/>
        <v>844</v>
      </c>
      <c r="P567" s="121">
        <v>0.253395638363408</v>
      </c>
      <c r="Q567" s="4">
        <v>3.4327937423571124</v>
      </c>
    </row>
    <row r="568" spans="2:17" ht="15" customHeight="1" x14ac:dyDescent="0.2">
      <c r="B568" s="234"/>
      <c r="C568" s="26" t="s">
        <v>515</v>
      </c>
      <c r="H568" s="56"/>
      <c r="I568" s="8">
        <v>655</v>
      </c>
      <c r="J568" s="8">
        <v>54</v>
      </c>
      <c r="K568" s="8">
        <v>5</v>
      </c>
      <c r="L568" s="8">
        <v>0</v>
      </c>
      <c r="M568" s="8">
        <v>5</v>
      </c>
      <c r="N568" s="8">
        <v>125</v>
      </c>
      <c r="O568" s="8">
        <f t="shared" si="161"/>
        <v>844</v>
      </c>
      <c r="P568" s="121">
        <v>0.42109100826607426</v>
      </c>
      <c r="Q568" s="4">
        <v>4.7306942959891778</v>
      </c>
    </row>
    <row r="569" spans="2:17" ht="15" customHeight="1" x14ac:dyDescent="0.2">
      <c r="B569" s="234"/>
      <c r="C569" s="44" t="s">
        <v>521</v>
      </c>
      <c r="H569" s="56"/>
      <c r="I569" s="8">
        <v>549</v>
      </c>
      <c r="J569" s="8">
        <v>62</v>
      </c>
      <c r="K569" s="8">
        <v>22</v>
      </c>
      <c r="L569" s="8">
        <v>13</v>
      </c>
      <c r="M569" s="8">
        <v>15</v>
      </c>
      <c r="N569" s="8">
        <v>183</v>
      </c>
      <c r="O569" s="8">
        <f t="shared" si="161"/>
        <v>844</v>
      </c>
      <c r="P569" s="121">
        <v>1.3800696537236887</v>
      </c>
      <c r="Q569" s="4">
        <v>8.1448753670656977</v>
      </c>
    </row>
    <row r="570" spans="2:17" ht="15" customHeight="1" x14ac:dyDescent="0.2">
      <c r="B570" s="234"/>
      <c r="C570" s="250" t="s">
        <v>291</v>
      </c>
      <c r="D570" s="152"/>
      <c r="E570" s="152"/>
      <c r="F570" s="152"/>
      <c r="G570" s="152"/>
      <c r="H570" s="235"/>
      <c r="I570" s="111">
        <v>67</v>
      </c>
      <c r="J570" s="111">
        <v>79</v>
      </c>
      <c r="K570" s="111">
        <v>100</v>
      </c>
      <c r="L570" s="111">
        <v>89</v>
      </c>
      <c r="M570" s="111">
        <v>145</v>
      </c>
      <c r="N570" s="111">
        <v>364</v>
      </c>
      <c r="O570" s="111">
        <f t="shared" si="161"/>
        <v>844</v>
      </c>
      <c r="P570" s="236">
        <v>12.441132644010894</v>
      </c>
      <c r="Q570" s="114">
        <v>14.459427770279005</v>
      </c>
    </row>
    <row r="571" spans="2:17" ht="31.15" customHeight="1" x14ac:dyDescent="0.2">
      <c r="B571" s="29"/>
      <c r="C571" s="476" t="s">
        <v>586</v>
      </c>
      <c r="D571" s="477"/>
      <c r="E571" s="477"/>
      <c r="F571" s="477"/>
      <c r="G571" s="477"/>
      <c r="H571" s="57"/>
      <c r="I571" s="9">
        <v>95</v>
      </c>
      <c r="J571" s="9">
        <v>124</v>
      </c>
      <c r="K571" s="9">
        <v>120</v>
      </c>
      <c r="L571" s="9">
        <v>85</v>
      </c>
      <c r="M571" s="9">
        <v>89</v>
      </c>
      <c r="N571" s="9">
        <v>331</v>
      </c>
      <c r="O571" s="9">
        <f t="shared" si="161"/>
        <v>844</v>
      </c>
      <c r="P571" s="118">
        <v>8.7804038615255706</v>
      </c>
      <c r="Q571" s="5">
        <v>10.775950193690473</v>
      </c>
    </row>
    <row r="572" spans="2:17" ht="15" customHeight="1" x14ac:dyDescent="0.2">
      <c r="B572" s="233" t="s">
        <v>3</v>
      </c>
      <c r="C572" s="26" t="s">
        <v>438</v>
      </c>
      <c r="H572" s="237">
        <f t="shared" ref="H572:H586" si="162">O557</f>
        <v>844</v>
      </c>
      <c r="I572" s="3">
        <f t="shared" ref="I572:N586" si="163">I557/$H572*100</f>
        <v>61.729857819905206</v>
      </c>
      <c r="J572" s="3">
        <f t="shared" si="163"/>
        <v>11.137440758293838</v>
      </c>
      <c r="K572" s="3">
        <f t="shared" si="163"/>
        <v>6.1611374407582939</v>
      </c>
      <c r="L572" s="3">
        <f t="shared" si="163"/>
        <v>3.3175355450236967</v>
      </c>
      <c r="M572" s="3">
        <f t="shared" si="163"/>
        <v>3.4360189573459716</v>
      </c>
      <c r="N572" s="3">
        <f t="shared" si="163"/>
        <v>14.218009478672986</v>
      </c>
      <c r="O572" s="3">
        <f t="shared" si="161"/>
        <v>99.999999999999986</v>
      </c>
    </row>
    <row r="573" spans="2:17" ht="15" customHeight="1" x14ac:dyDescent="0.2">
      <c r="B573" s="238"/>
      <c r="C573" s="26" t="s">
        <v>439</v>
      </c>
      <c r="H573" s="13">
        <f t="shared" si="162"/>
        <v>844</v>
      </c>
      <c r="I573" s="4">
        <f t="shared" si="163"/>
        <v>52.606635071090047</v>
      </c>
      <c r="J573" s="4">
        <f t="shared" si="163"/>
        <v>17.417061611374407</v>
      </c>
      <c r="K573" s="4">
        <f t="shared" si="163"/>
        <v>7.8199052132701423</v>
      </c>
      <c r="L573" s="4">
        <f t="shared" si="163"/>
        <v>2.9620853080568721</v>
      </c>
      <c r="M573" s="4">
        <f t="shared" si="163"/>
        <v>1.1848341232227488</v>
      </c>
      <c r="N573" s="4">
        <f t="shared" si="163"/>
        <v>18.009478672985782</v>
      </c>
      <c r="O573" s="4">
        <f t="shared" si="161"/>
        <v>99.999999999999986</v>
      </c>
    </row>
    <row r="574" spans="2:17" ht="15" customHeight="1" x14ac:dyDescent="0.2">
      <c r="B574" s="238"/>
      <c r="C574" s="26" t="s">
        <v>440</v>
      </c>
      <c r="H574" s="13">
        <f t="shared" si="162"/>
        <v>844</v>
      </c>
      <c r="I574" s="4">
        <f t="shared" si="163"/>
        <v>78.909952606635073</v>
      </c>
      <c r="J574" s="4">
        <f t="shared" si="163"/>
        <v>4.1469194312796205</v>
      </c>
      <c r="K574" s="4">
        <f t="shared" si="163"/>
        <v>1.8957345971563981</v>
      </c>
      <c r="L574" s="4">
        <f t="shared" si="163"/>
        <v>0.23696682464454977</v>
      </c>
      <c r="M574" s="4">
        <f t="shared" si="163"/>
        <v>0.59241706161137442</v>
      </c>
      <c r="N574" s="4">
        <f t="shared" si="163"/>
        <v>14.218009478672986</v>
      </c>
      <c r="O574" s="4">
        <f t="shared" si="161"/>
        <v>100.00000000000001</v>
      </c>
    </row>
    <row r="575" spans="2:17" ht="15" customHeight="1" x14ac:dyDescent="0.2">
      <c r="B575" s="238"/>
      <c r="C575" s="26" t="s">
        <v>512</v>
      </c>
      <c r="H575" s="13">
        <f t="shared" si="162"/>
        <v>844</v>
      </c>
      <c r="I575" s="4">
        <f t="shared" si="163"/>
        <v>24.170616113744074</v>
      </c>
      <c r="J575" s="4">
        <f t="shared" si="163"/>
        <v>33.412322274881518</v>
      </c>
      <c r="K575" s="4">
        <f t="shared" si="163"/>
        <v>19.312796208530806</v>
      </c>
      <c r="L575" s="4">
        <f t="shared" si="163"/>
        <v>3.4360189573459716</v>
      </c>
      <c r="M575" s="4">
        <f t="shared" si="163"/>
        <v>1.5402843601895735</v>
      </c>
      <c r="N575" s="4">
        <f t="shared" si="163"/>
        <v>18.127962085308059</v>
      </c>
      <c r="O575" s="4">
        <f t="shared" si="161"/>
        <v>100</v>
      </c>
    </row>
    <row r="576" spans="2:17" ht="15" customHeight="1" x14ac:dyDescent="0.2">
      <c r="B576" s="238"/>
      <c r="C576" s="26" t="s">
        <v>441</v>
      </c>
      <c r="H576" s="13">
        <f t="shared" si="162"/>
        <v>844</v>
      </c>
      <c r="I576" s="4">
        <f t="shared" si="163"/>
        <v>41.232227488151658</v>
      </c>
      <c r="J576" s="4">
        <f t="shared" si="163"/>
        <v>31.161137440758296</v>
      </c>
      <c r="K576" s="4">
        <f t="shared" si="163"/>
        <v>8.0568720379146921</v>
      </c>
      <c r="L576" s="4">
        <f t="shared" si="163"/>
        <v>0.82938388625592419</v>
      </c>
      <c r="M576" s="4">
        <f t="shared" si="163"/>
        <v>0.59241706161137442</v>
      </c>
      <c r="N576" s="4">
        <f t="shared" si="163"/>
        <v>18.127962085308059</v>
      </c>
      <c r="O576" s="4">
        <f t="shared" si="161"/>
        <v>100</v>
      </c>
    </row>
    <row r="577" spans="1:35" ht="15" customHeight="1" x14ac:dyDescent="0.2">
      <c r="B577" s="238"/>
      <c r="C577" s="26" t="s">
        <v>514</v>
      </c>
      <c r="H577" s="13">
        <f t="shared" si="162"/>
        <v>844</v>
      </c>
      <c r="I577" s="4">
        <f t="shared" si="163"/>
        <v>42.18009478672986</v>
      </c>
      <c r="J577" s="4">
        <f t="shared" si="163"/>
        <v>31.398104265402843</v>
      </c>
      <c r="K577" s="4">
        <f t="shared" si="163"/>
        <v>7.109004739336493</v>
      </c>
      <c r="L577" s="4">
        <f t="shared" si="163"/>
        <v>0.94786729857819907</v>
      </c>
      <c r="M577" s="4">
        <f t="shared" si="163"/>
        <v>0.23696682464454977</v>
      </c>
      <c r="N577" s="4">
        <f t="shared" si="163"/>
        <v>18.127962085308059</v>
      </c>
      <c r="O577" s="4">
        <f t="shared" si="161"/>
        <v>100.00000000000001</v>
      </c>
    </row>
    <row r="578" spans="1:35" ht="15" customHeight="1" x14ac:dyDescent="0.2">
      <c r="B578" s="238"/>
      <c r="C578" s="26" t="s">
        <v>443</v>
      </c>
      <c r="H578" s="13">
        <f t="shared" si="162"/>
        <v>844</v>
      </c>
      <c r="I578" s="4">
        <f t="shared" si="163"/>
        <v>50.355450236966824</v>
      </c>
      <c r="J578" s="4">
        <f t="shared" si="163"/>
        <v>22.630331753554504</v>
      </c>
      <c r="K578" s="4">
        <f t="shared" si="163"/>
        <v>7.2274881516587675</v>
      </c>
      <c r="L578" s="4">
        <f t="shared" si="163"/>
        <v>0.59241706161137442</v>
      </c>
      <c r="M578" s="4">
        <f t="shared" si="163"/>
        <v>0.7109004739336493</v>
      </c>
      <c r="N578" s="4">
        <f t="shared" si="163"/>
        <v>18.48341232227488</v>
      </c>
      <c r="O578" s="4">
        <f t="shared" si="161"/>
        <v>100</v>
      </c>
    </row>
    <row r="579" spans="1:35" ht="15" customHeight="1" x14ac:dyDescent="0.2">
      <c r="B579" s="238"/>
      <c r="C579" s="26" t="s">
        <v>513</v>
      </c>
      <c r="H579" s="13">
        <f t="shared" si="162"/>
        <v>844</v>
      </c>
      <c r="I579" s="4">
        <f t="shared" si="163"/>
        <v>84.360189573459721</v>
      </c>
      <c r="J579" s="4">
        <f t="shared" si="163"/>
        <v>0.82938388625592419</v>
      </c>
      <c r="K579" s="4">
        <f t="shared" si="163"/>
        <v>0</v>
      </c>
      <c r="L579" s="4">
        <f t="shared" si="163"/>
        <v>0</v>
      </c>
      <c r="M579" s="4">
        <f t="shared" si="163"/>
        <v>0</v>
      </c>
      <c r="N579" s="4">
        <f t="shared" si="163"/>
        <v>14.810426540284361</v>
      </c>
      <c r="O579" s="4">
        <f t="shared" si="161"/>
        <v>100</v>
      </c>
    </row>
    <row r="580" spans="1:35" ht="15" customHeight="1" x14ac:dyDescent="0.2">
      <c r="B580" s="238"/>
      <c r="C580" s="26" t="s">
        <v>442</v>
      </c>
      <c r="H580" s="13">
        <f t="shared" si="162"/>
        <v>844</v>
      </c>
      <c r="I580" s="4">
        <f t="shared" si="163"/>
        <v>60.66350710900474</v>
      </c>
      <c r="J580" s="4">
        <f t="shared" si="163"/>
        <v>17.772511848341232</v>
      </c>
      <c r="K580" s="4">
        <f t="shared" si="163"/>
        <v>2.3696682464454977</v>
      </c>
      <c r="L580" s="4">
        <f t="shared" si="163"/>
        <v>0.47393364928909953</v>
      </c>
      <c r="M580" s="4">
        <f t="shared" si="163"/>
        <v>0.23696682464454977</v>
      </c>
      <c r="N580" s="4">
        <f t="shared" si="163"/>
        <v>18.48341232227488</v>
      </c>
      <c r="O580" s="4">
        <f t="shared" si="161"/>
        <v>100</v>
      </c>
    </row>
    <row r="581" spans="1:35" ht="15" customHeight="1" x14ac:dyDescent="0.2">
      <c r="B581" s="238"/>
      <c r="C581" s="26" t="s">
        <v>585</v>
      </c>
      <c r="H581" s="13">
        <f t="shared" si="162"/>
        <v>844</v>
      </c>
      <c r="I581" s="4">
        <f t="shared" si="163"/>
        <v>59.004739336492896</v>
      </c>
      <c r="J581" s="4">
        <f t="shared" si="163"/>
        <v>21.208530805687204</v>
      </c>
      <c r="K581" s="4">
        <f t="shared" si="163"/>
        <v>1.1848341232227488</v>
      </c>
      <c r="L581" s="4">
        <f t="shared" si="163"/>
        <v>0</v>
      </c>
      <c r="M581" s="4">
        <f t="shared" si="163"/>
        <v>0</v>
      </c>
      <c r="N581" s="4">
        <f t="shared" si="163"/>
        <v>18.601895734597157</v>
      </c>
      <c r="O581" s="4">
        <f t="shared" si="161"/>
        <v>100</v>
      </c>
    </row>
    <row r="582" spans="1:35" ht="15" customHeight="1" x14ac:dyDescent="0.2">
      <c r="B582" s="238"/>
      <c r="C582" s="26" t="s">
        <v>511</v>
      </c>
      <c r="H582" s="13">
        <f t="shared" si="162"/>
        <v>844</v>
      </c>
      <c r="I582" s="4">
        <f t="shared" si="163"/>
        <v>78.791469194312796</v>
      </c>
      <c r="J582" s="4">
        <f t="shared" si="163"/>
        <v>4.8578199052132707</v>
      </c>
      <c r="K582" s="4">
        <f t="shared" si="163"/>
        <v>1.1848341232227488</v>
      </c>
      <c r="L582" s="4">
        <f t="shared" si="163"/>
        <v>0.23696682464454977</v>
      </c>
      <c r="M582" s="4">
        <f t="shared" si="163"/>
        <v>0</v>
      </c>
      <c r="N582" s="4">
        <f t="shared" si="163"/>
        <v>14.928909952606634</v>
      </c>
      <c r="O582" s="4">
        <f t="shared" si="161"/>
        <v>100</v>
      </c>
    </row>
    <row r="583" spans="1:35" ht="15" customHeight="1" x14ac:dyDescent="0.2">
      <c r="B583" s="238"/>
      <c r="C583" s="26" t="s">
        <v>515</v>
      </c>
      <c r="H583" s="13">
        <f t="shared" si="162"/>
        <v>844</v>
      </c>
      <c r="I583" s="4">
        <f t="shared" si="163"/>
        <v>77.606635071090039</v>
      </c>
      <c r="J583" s="4">
        <f t="shared" si="163"/>
        <v>6.3981042654028428</v>
      </c>
      <c r="K583" s="4">
        <f t="shared" si="163"/>
        <v>0.59241706161137442</v>
      </c>
      <c r="L583" s="4">
        <f t="shared" si="163"/>
        <v>0</v>
      </c>
      <c r="M583" s="4">
        <f t="shared" si="163"/>
        <v>0.59241706161137442</v>
      </c>
      <c r="N583" s="4">
        <f t="shared" si="163"/>
        <v>14.810426540284361</v>
      </c>
      <c r="O583" s="4">
        <f t="shared" si="161"/>
        <v>100</v>
      </c>
    </row>
    <row r="584" spans="1:35" ht="15" customHeight="1" x14ac:dyDescent="0.2">
      <c r="B584" s="238"/>
      <c r="C584" s="44" t="s">
        <v>521</v>
      </c>
      <c r="H584" s="13">
        <f t="shared" si="162"/>
        <v>844</v>
      </c>
      <c r="I584" s="4">
        <f t="shared" si="163"/>
        <v>65.047393364928908</v>
      </c>
      <c r="J584" s="4">
        <f t="shared" si="163"/>
        <v>7.3459715639810419</v>
      </c>
      <c r="K584" s="4">
        <f t="shared" si="163"/>
        <v>2.6066350710900474</v>
      </c>
      <c r="L584" s="4">
        <f t="shared" si="163"/>
        <v>1.5402843601895735</v>
      </c>
      <c r="M584" s="4">
        <f t="shared" si="163"/>
        <v>1.7772511848341233</v>
      </c>
      <c r="N584" s="4">
        <f t="shared" si="163"/>
        <v>21.682464454976301</v>
      </c>
      <c r="O584" s="4">
        <f t="shared" si="161"/>
        <v>100</v>
      </c>
    </row>
    <row r="585" spans="1:35" ht="15" customHeight="1" x14ac:dyDescent="0.2">
      <c r="B585" s="238"/>
      <c r="C585" s="250" t="s">
        <v>291</v>
      </c>
      <c r="D585" s="152"/>
      <c r="E585" s="152"/>
      <c r="F585" s="152"/>
      <c r="G585" s="152"/>
      <c r="H585" s="239">
        <f t="shared" si="162"/>
        <v>844</v>
      </c>
      <c r="I585" s="114">
        <f t="shared" si="163"/>
        <v>7.9383886255924168</v>
      </c>
      <c r="J585" s="114">
        <f t="shared" si="163"/>
        <v>9.3601895734597154</v>
      </c>
      <c r="K585" s="114">
        <f t="shared" si="163"/>
        <v>11.848341232227488</v>
      </c>
      <c r="L585" s="114">
        <f t="shared" si="163"/>
        <v>10.545023696682465</v>
      </c>
      <c r="M585" s="114">
        <f t="shared" si="163"/>
        <v>17.180094786729857</v>
      </c>
      <c r="N585" s="114">
        <f t="shared" si="163"/>
        <v>43.127962085308056</v>
      </c>
      <c r="O585" s="114">
        <f t="shared" si="161"/>
        <v>100</v>
      </c>
    </row>
    <row r="586" spans="1:35" ht="31.15" customHeight="1" x14ac:dyDescent="0.2">
      <c r="B586" s="240"/>
      <c r="C586" s="476" t="s">
        <v>586</v>
      </c>
      <c r="D586" s="477"/>
      <c r="E586" s="477"/>
      <c r="F586" s="477"/>
      <c r="G586" s="477"/>
      <c r="H586" s="14">
        <f t="shared" si="162"/>
        <v>844</v>
      </c>
      <c r="I586" s="5">
        <f t="shared" si="163"/>
        <v>11.255924170616113</v>
      </c>
      <c r="J586" s="5">
        <f t="shared" si="163"/>
        <v>14.691943127962084</v>
      </c>
      <c r="K586" s="5">
        <f t="shared" si="163"/>
        <v>14.218009478672986</v>
      </c>
      <c r="L586" s="5">
        <f t="shared" si="163"/>
        <v>10.071090047393366</v>
      </c>
      <c r="M586" s="5">
        <f t="shared" si="163"/>
        <v>10.545023696682465</v>
      </c>
      <c r="N586" s="5">
        <f t="shared" si="163"/>
        <v>39.21800947867299</v>
      </c>
      <c r="O586" s="5">
        <f t="shared" si="161"/>
        <v>100</v>
      </c>
    </row>
    <row r="587" spans="1:35" ht="15" customHeight="1" x14ac:dyDescent="0.2">
      <c r="F587" s="37"/>
      <c r="G587" s="10"/>
      <c r="H587" s="10"/>
      <c r="I587" s="10"/>
      <c r="J587" s="10"/>
      <c r="K587" s="10"/>
      <c r="L587" s="10"/>
      <c r="M587" s="10"/>
      <c r="N587" s="10"/>
      <c r="O587" s="10"/>
    </row>
    <row r="588" spans="1:35" ht="15" customHeight="1" x14ac:dyDescent="0.2">
      <c r="A588" s="1" t="s">
        <v>587</v>
      </c>
    </row>
    <row r="589" spans="1:35" ht="15" customHeight="1" x14ac:dyDescent="0.2">
      <c r="A589" s="251"/>
      <c r="B589" s="24"/>
      <c r="C589" s="25"/>
      <c r="D589" s="25"/>
      <c r="E589" s="242"/>
      <c r="F589" s="243"/>
      <c r="G589" s="66" t="s">
        <v>134</v>
      </c>
      <c r="H589" s="66"/>
      <c r="I589" s="243"/>
      <c r="J589" s="249"/>
      <c r="K589" s="244"/>
      <c r="L589" s="243"/>
      <c r="M589" s="66" t="s">
        <v>3</v>
      </c>
      <c r="N589" s="66"/>
      <c r="O589" s="243"/>
      <c r="P589" s="249"/>
      <c r="Q589" s="243"/>
      <c r="R589" s="243"/>
      <c r="S589" s="164" t="s">
        <v>279</v>
      </c>
      <c r="T589" s="66"/>
      <c r="U589" s="243"/>
      <c r="V589" s="245"/>
      <c r="X589" s="24"/>
      <c r="Y589" s="25"/>
      <c r="Z589" s="25"/>
      <c r="AA589" s="60"/>
      <c r="AB589" s="63" t="s">
        <v>134</v>
      </c>
      <c r="AC589" s="66"/>
      <c r="AD589" s="80"/>
      <c r="AE589" s="63" t="s">
        <v>3</v>
      </c>
      <c r="AF589" s="76"/>
      <c r="AG589" s="66"/>
      <c r="AH589" s="100" t="s">
        <v>279</v>
      </c>
      <c r="AI589" s="64"/>
    </row>
    <row r="590" spans="1:35" ht="19" x14ac:dyDescent="0.2">
      <c r="A590" s="251"/>
      <c r="B590" s="26"/>
      <c r="E590" s="73" t="s">
        <v>356</v>
      </c>
      <c r="F590" s="73" t="s">
        <v>170</v>
      </c>
      <c r="G590" s="73" t="s">
        <v>171</v>
      </c>
      <c r="H590" s="73" t="s">
        <v>358</v>
      </c>
      <c r="I590" s="78" t="s">
        <v>173</v>
      </c>
      <c r="J590" s="73" t="s">
        <v>500</v>
      </c>
      <c r="K590" s="81" t="s">
        <v>356</v>
      </c>
      <c r="L590" s="73" t="s">
        <v>170</v>
      </c>
      <c r="M590" s="73" t="s">
        <v>171</v>
      </c>
      <c r="N590" s="73" t="s">
        <v>358</v>
      </c>
      <c r="O590" s="78" t="s">
        <v>173</v>
      </c>
      <c r="P590" s="248" t="s">
        <v>500</v>
      </c>
      <c r="Q590" s="81" t="s">
        <v>356</v>
      </c>
      <c r="R590" s="73" t="s">
        <v>170</v>
      </c>
      <c r="S590" s="73" t="s">
        <v>171</v>
      </c>
      <c r="T590" s="73" t="s">
        <v>358</v>
      </c>
      <c r="U590" s="99" t="s">
        <v>173</v>
      </c>
      <c r="V590" s="99" t="s">
        <v>500</v>
      </c>
      <c r="X590" s="26"/>
      <c r="AA590" s="73" t="s">
        <v>450</v>
      </c>
      <c r="AB590" s="73" t="s">
        <v>171</v>
      </c>
      <c r="AC590" s="78" t="s">
        <v>173</v>
      </c>
      <c r="AD590" s="81" t="s">
        <v>450</v>
      </c>
      <c r="AE590" s="73" t="s">
        <v>171</v>
      </c>
      <c r="AF590" s="77" t="s">
        <v>173</v>
      </c>
      <c r="AG590" s="81" t="s">
        <v>450</v>
      </c>
      <c r="AH590" s="73" t="s">
        <v>171</v>
      </c>
      <c r="AI590" s="99" t="s">
        <v>173</v>
      </c>
    </row>
    <row r="591" spans="1:35" ht="15" customHeight="1" x14ac:dyDescent="0.2">
      <c r="A591" s="251"/>
      <c r="B591" s="27"/>
      <c r="C591" s="28"/>
      <c r="D591" s="28"/>
      <c r="E591" s="29"/>
      <c r="F591" s="29"/>
      <c r="G591" s="29"/>
      <c r="H591" s="29"/>
      <c r="I591" s="49"/>
      <c r="J591" s="29"/>
      <c r="K591" s="142">
        <v>27750</v>
      </c>
      <c r="L591" s="138">
        <v>17307</v>
      </c>
      <c r="M591" s="138">
        <v>10443</v>
      </c>
      <c r="N591" s="138">
        <v>19360</v>
      </c>
      <c r="O591" s="247">
        <v>15735</v>
      </c>
      <c r="P591" s="139">
        <v>20932</v>
      </c>
      <c r="Q591" s="101"/>
      <c r="R591" s="29"/>
      <c r="S591" s="29"/>
      <c r="T591" s="29"/>
      <c r="U591" s="29"/>
      <c r="V591" s="29"/>
      <c r="X591" s="27"/>
      <c r="Y591" s="28"/>
      <c r="Z591" s="28"/>
      <c r="AA591" s="29"/>
      <c r="AB591" s="29"/>
      <c r="AC591" s="49"/>
      <c r="AD591" s="142">
        <f>P591</f>
        <v>20932</v>
      </c>
      <c r="AE591" s="138">
        <f>M591</f>
        <v>10443</v>
      </c>
      <c r="AF591" s="139">
        <f>O591</f>
        <v>15735</v>
      </c>
      <c r="AG591" s="101"/>
      <c r="AH591" s="29"/>
      <c r="AI591" s="29"/>
    </row>
    <row r="592" spans="1:35" ht="14.65" customHeight="1" x14ac:dyDescent="0.2">
      <c r="A592" s="251"/>
      <c r="B592" s="26" t="s">
        <v>438</v>
      </c>
      <c r="E592" s="7">
        <v>845</v>
      </c>
      <c r="F592" s="7">
        <v>518</v>
      </c>
      <c r="G592" s="104">
        <v>327</v>
      </c>
      <c r="H592" s="7">
        <v>185</v>
      </c>
      <c r="I592" s="104">
        <v>161</v>
      </c>
      <c r="J592" s="7">
        <v>542</v>
      </c>
      <c r="K592" s="106">
        <f t="shared" ref="K592:P606" si="164">E592/K$591*100</f>
        <v>3.045045045045045</v>
      </c>
      <c r="L592" s="3">
        <f t="shared" si="164"/>
        <v>2.9930086092332582</v>
      </c>
      <c r="M592" s="124">
        <f t="shared" si="164"/>
        <v>3.1312841137604139</v>
      </c>
      <c r="N592" s="3">
        <f t="shared" si="164"/>
        <v>0.95557851239669411</v>
      </c>
      <c r="O592" s="124">
        <f t="shared" si="164"/>
        <v>1.0231966952653322</v>
      </c>
      <c r="P592" s="102">
        <f t="shared" si="164"/>
        <v>2.5893369004395184</v>
      </c>
      <c r="Q592" s="10">
        <v>1.0254854368932038</v>
      </c>
      <c r="R592" s="3">
        <v>1.3560209424083769</v>
      </c>
      <c r="S592" s="124">
        <v>0.73981900452488691</v>
      </c>
      <c r="T592" s="3">
        <v>0.3125</v>
      </c>
      <c r="U592" s="11">
        <v>0.3114119922630561</v>
      </c>
      <c r="V592" s="11">
        <v>1.1859956236323852</v>
      </c>
      <c r="X592" s="26" t="s">
        <v>438</v>
      </c>
      <c r="AA592" s="7">
        <f t="shared" ref="AA592:AA606" si="165">J592</f>
        <v>542</v>
      </c>
      <c r="AB592" s="104">
        <f t="shared" ref="AB592:AB606" si="166">G592</f>
        <v>327</v>
      </c>
      <c r="AC592" s="104">
        <f t="shared" ref="AC592:AC606" si="167">I592</f>
        <v>161</v>
      </c>
      <c r="AD592" s="106">
        <f>P592</f>
        <v>2.5893369004395184</v>
      </c>
      <c r="AE592" s="124">
        <f>M592</f>
        <v>3.1312841137604139</v>
      </c>
      <c r="AF592" s="102">
        <f>O592</f>
        <v>1.0231966952653322</v>
      </c>
      <c r="AG592" s="10">
        <f t="shared" ref="AG592:AG606" si="168">V592</f>
        <v>1.1859956236323852</v>
      </c>
      <c r="AH592" s="124">
        <f t="shared" ref="AH592:AH606" si="169">S592</f>
        <v>0.73981900452488691</v>
      </c>
      <c r="AI592" s="11">
        <f t="shared" ref="AI592:AI606" si="170">U592</f>
        <v>0.3114119922630561</v>
      </c>
    </row>
    <row r="593" spans="1:35" ht="14.65" customHeight="1" x14ac:dyDescent="0.2">
      <c r="A593" s="251"/>
      <c r="B593" s="26" t="s">
        <v>439</v>
      </c>
      <c r="E593" s="8">
        <v>661</v>
      </c>
      <c r="F593" s="8">
        <v>433</v>
      </c>
      <c r="G593" s="109">
        <v>228</v>
      </c>
      <c r="H593" s="8">
        <v>152</v>
      </c>
      <c r="I593" s="109">
        <v>125</v>
      </c>
      <c r="J593" s="8">
        <v>460</v>
      </c>
      <c r="K593" s="106">
        <f t="shared" si="164"/>
        <v>2.3819819819819821</v>
      </c>
      <c r="L593" s="4">
        <f t="shared" si="164"/>
        <v>2.5018778528918935</v>
      </c>
      <c r="M593" s="125">
        <f t="shared" si="164"/>
        <v>2.1832806664751505</v>
      </c>
      <c r="N593" s="4">
        <f t="shared" si="164"/>
        <v>0.78512396694214881</v>
      </c>
      <c r="O593" s="125">
        <f t="shared" si="164"/>
        <v>0.79440737210041312</v>
      </c>
      <c r="P593" s="110">
        <f t="shared" si="164"/>
        <v>2.1975922033250526</v>
      </c>
      <c r="Q593" s="10">
        <v>0.80218446601941751</v>
      </c>
      <c r="R593" s="4">
        <v>1.1335078534031413</v>
      </c>
      <c r="S593" s="125">
        <v>0.51583710407239824</v>
      </c>
      <c r="T593" s="4">
        <v>0.25675675675675674</v>
      </c>
      <c r="U593" s="12">
        <v>0.24177949709864605</v>
      </c>
      <c r="V593" s="12">
        <v>1.0065645514223194</v>
      </c>
      <c r="X593" s="26" t="s">
        <v>439</v>
      </c>
      <c r="AA593" s="8">
        <f t="shared" si="165"/>
        <v>460</v>
      </c>
      <c r="AB593" s="109">
        <f t="shared" si="166"/>
        <v>228</v>
      </c>
      <c r="AC593" s="109">
        <f t="shared" si="167"/>
        <v>125</v>
      </c>
      <c r="AD593" s="106">
        <f t="shared" ref="AD593:AD606" si="171">P593</f>
        <v>2.1975922033250526</v>
      </c>
      <c r="AE593" s="125">
        <f t="shared" ref="AE593:AE606" si="172">M593</f>
        <v>2.1832806664751505</v>
      </c>
      <c r="AF593" s="110">
        <f t="shared" ref="AF593:AF606" si="173">O593</f>
        <v>0.79440737210041312</v>
      </c>
      <c r="AG593" s="10">
        <f t="shared" si="168"/>
        <v>1.0065645514223194</v>
      </c>
      <c r="AH593" s="125">
        <f t="shared" si="169"/>
        <v>0.51583710407239824</v>
      </c>
      <c r="AI593" s="12">
        <f t="shared" si="170"/>
        <v>0.24177949709864605</v>
      </c>
    </row>
    <row r="594" spans="1:35" ht="14.65" customHeight="1" x14ac:dyDescent="0.2">
      <c r="A594" s="251"/>
      <c r="B594" s="26" t="s">
        <v>440</v>
      </c>
      <c r="E594" s="8">
        <v>229</v>
      </c>
      <c r="F594" s="8">
        <v>96</v>
      </c>
      <c r="G594" s="109">
        <v>133</v>
      </c>
      <c r="H594" s="8">
        <v>79</v>
      </c>
      <c r="I594" s="109">
        <v>67</v>
      </c>
      <c r="J594" s="8">
        <v>108</v>
      </c>
      <c r="K594" s="106">
        <f t="shared" si="164"/>
        <v>0.82522522522522523</v>
      </c>
      <c r="L594" s="4">
        <f t="shared" si="164"/>
        <v>0.55468885422083558</v>
      </c>
      <c r="M594" s="125">
        <f t="shared" si="164"/>
        <v>1.2735803887771713</v>
      </c>
      <c r="N594" s="4">
        <f t="shared" si="164"/>
        <v>0.40805785123966942</v>
      </c>
      <c r="O594" s="125">
        <f t="shared" si="164"/>
        <v>0.42580235144582146</v>
      </c>
      <c r="P594" s="110">
        <f t="shared" si="164"/>
        <v>0.5159564303458819</v>
      </c>
      <c r="Q594" s="10">
        <v>0.27791262135922329</v>
      </c>
      <c r="R594" s="4">
        <v>0.2513089005235602</v>
      </c>
      <c r="S594" s="125">
        <v>0.3009049773755656</v>
      </c>
      <c r="T594" s="4">
        <v>0.13344594594594594</v>
      </c>
      <c r="U594" s="12">
        <v>0.12959381044487428</v>
      </c>
      <c r="V594" s="12">
        <v>0.23632385120350111</v>
      </c>
      <c r="X594" s="26" t="s">
        <v>440</v>
      </c>
      <c r="AA594" s="8">
        <f t="shared" si="165"/>
        <v>108</v>
      </c>
      <c r="AB594" s="109">
        <f t="shared" si="166"/>
        <v>133</v>
      </c>
      <c r="AC594" s="109">
        <f t="shared" si="167"/>
        <v>67</v>
      </c>
      <c r="AD594" s="106">
        <f t="shared" si="171"/>
        <v>0.5159564303458819</v>
      </c>
      <c r="AE594" s="125">
        <f t="shared" si="172"/>
        <v>1.2735803887771713</v>
      </c>
      <c r="AF594" s="110">
        <f t="shared" si="173"/>
        <v>0.42580235144582146</v>
      </c>
      <c r="AG594" s="10">
        <f t="shared" si="168"/>
        <v>0.23632385120350111</v>
      </c>
      <c r="AH594" s="125">
        <f t="shared" si="169"/>
        <v>0.3009049773755656</v>
      </c>
      <c r="AI594" s="12">
        <f t="shared" si="170"/>
        <v>0.12959381044487428</v>
      </c>
    </row>
    <row r="595" spans="1:35" ht="14.65" customHeight="1" x14ac:dyDescent="0.2">
      <c r="A595" s="251"/>
      <c r="B595" s="26" t="s">
        <v>512</v>
      </c>
      <c r="E595" s="8">
        <v>1162</v>
      </c>
      <c r="F595" s="8">
        <v>716</v>
      </c>
      <c r="G595" s="109">
        <v>446</v>
      </c>
      <c r="H595" s="8">
        <v>438</v>
      </c>
      <c r="I595" s="109">
        <v>363</v>
      </c>
      <c r="J595" s="8">
        <v>791</v>
      </c>
      <c r="K595" s="106">
        <f t="shared" si="164"/>
        <v>4.1873873873873872</v>
      </c>
      <c r="L595" s="4">
        <f t="shared" si="164"/>
        <v>4.1370543710637318</v>
      </c>
      <c r="M595" s="125">
        <f t="shared" si="164"/>
        <v>4.2708034089820934</v>
      </c>
      <c r="N595" s="4">
        <f t="shared" si="164"/>
        <v>2.2623966942148761</v>
      </c>
      <c r="O595" s="125">
        <f t="shared" si="164"/>
        <v>2.3069590085795997</v>
      </c>
      <c r="P595" s="110">
        <f t="shared" si="164"/>
        <v>3.7789031148480796</v>
      </c>
      <c r="Q595" s="10">
        <v>1.4101941747572815</v>
      </c>
      <c r="R595" s="4">
        <v>1.87434554973822</v>
      </c>
      <c r="S595" s="125">
        <v>1.0090497737556561</v>
      </c>
      <c r="T595" s="4">
        <v>0.73986486486486491</v>
      </c>
      <c r="U595" s="12">
        <v>0.7021276595744681</v>
      </c>
      <c r="V595" s="12">
        <v>1.7308533916849016</v>
      </c>
      <c r="X595" s="26" t="s">
        <v>512</v>
      </c>
      <c r="AA595" s="8">
        <f t="shared" si="165"/>
        <v>791</v>
      </c>
      <c r="AB595" s="109">
        <f t="shared" si="166"/>
        <v>446</v>
      </c>
      <c r="AC595" s="109">
        <f t="shared" si="167"/>
        <v>363</v>
      </c>
      <c r="AD595" s="106">
        <f t="shared" si="171"/>
        <v>3.7789031148480796</v>
      </c>
      <c r="AE595" s="125">
        <f t="shared" si="172"/>
        <v>4.2708034089820934</v>
      </c>
      <c r="AF595" s="110">
        <f t="shared" si="173"/>
        <v>2.3069590085795997</v>
      </c>
      <c r="AG595" s="10">
        <f t="shared" si="168"/>
        <v>1.7308533916849016</v>
      </c>
      <c r="AH595" s="125">
        <f t="shared" si="169"/>
        <v>1.0090497737556561</v>
      </c>
      <c r="AI595" s="12">
        <f t="shared" si="170"/>
        <v>0.7021276595744681</v>
      </c>
    </row>
    <row r="596" spans="1:35" ht="14.65" customHeight="1" x14ac:dyDescent="0.2">
      <c r="A596" s="251"/>
      <c r="B596" s="26" t="s">
        <v>441</v>
      </c>
      <c r="E596" s="8">
        <v>564</v>
      </c>
      <c r="F596" s="8">
        <v>315</v>
      </c>
      <c r="G596" s="109">
        <v>249</v>
      </c>
      <c r="H596" s="8">
        <v>259</v>
      </c>
      <c r="I596" s="109">
        <v>191</v>
      </c>
      <c r="J596" s="8">
        <v>383</v>
      </c>
      <c r="K596" s="106">
        <f t="shared" si="164"/>
        <v>2.0324324324324325</v>
      </c>
      <c r="L596" s="4">
        <f t="shared" si="164"/>
        <v>1.8200728029121163</v>
      </c>
      <c r="M596" s="125">
        <f t="shared" si="164"/>
        <v>2.3843723068083884</v>
      </c>
      <c r="N596" s="4">
        <f t="shared" si="164"/>
        <v>1.3378099173553719</v>
      </c>
      <c r="O596" s="125">
        <f t="shared" si="164"/>
        <v>1.2138544645694311</v>
      </c>
      <c r="P596" s="110">
        <f t="shared" si="164"/>
        <v>1.8297343779858588</v>
      </c>
      <c r="Q596" s="10">
        <v>0.68446601941747576</v>
      </c>
      <c r="R596" s="4">
        <v>0.82460732984293195</v>
      </c>
      <c r="S596" s="125">
        <v>0.56334841628959276</v>
      </c>
      <c r="T596" s="4">
        <v>0.4375</v>
      </c>
      <c r="U596" s="12">
        <v>0.36943907156673111</v>
      </c>
      <c r="V596" s="12">
        <v>0.83807439824945296</v>
      </c>
      <c r="X596" s="26" t="s">
        <v>441</v>
      </c>
      <c r="AA596" s="8">
        <f t="shared" si="165"/>
        <v>383</v>
      </c>
      <c r="AB596" s="109">
        <f t="shared" si="166"/>
        <v>249</v>
      </c>
      <c r="AC596" s="109">
        <f t="shared" si="167"/>
        <v>191</v>
      </c>
      <c r="AD596" s="106">
        <f t="shared" si="171"/>
        <v>1.8297343779858588</v>
      </c>
      <c r="AE596" s="125">
        <f t="shared" si="172"/>
        <v>2.3843723068083884</v>
      </c>
      <c r="AF596" s="110">
        <f t="shared" si="173"/>
        <v>1.2138544645694311</v>
      </c>
      <c r="AG596" s="10">
        <f t="shared" si="168"/>
        <v>0.83807439824945296</v>
      </c>
      <c r="AH596" s="125">
        <f t="shared" si="169"/>
        <v>0.56334841628959276</v>
      </c>
      <c r="AI596" s="12">
        <f t="shared" si="170"/>
        <v>0.36943907156673111</v>
      </c>
    </row>
    <row r="597" spans="1:35" ht="14.65" customHeight="1" x14ac:dyDescent="0.2">
      <c r="A597" s="251"/>
      <c r="B597" s="26" t="s">
        <v>514</v>
      </c>
      <c r="E597" s="8">
        <v>465</v>
      </c>
      <c r="F597" s="8">
        <v>326</v>
      </c>
      <c r="G597" s="109">
        <v>139</v>
      </c>
      <c r="H597" s="8">
        <v>162</v>
      </c>
      <c r="I597" s="109">
        <v>113</v>
      </c>
      <c r="J597" s="8">
        <v>375</v>
      </c>
      <c r="K597" s="106">
        <f t="shared" si="164"/>
        <v>1.6756756756756757</v>
      </c>
      <c r="L597" s="4">
        <f t="shared" si="164"/>
        <v>1.8836309007915872</v>
      </c>
      <c r="M597" s="125">
        <f t="shared" si="164"/>
        <v>1.3310351431580965</v>
      </c>
      <c r="N597" s="4">
        <f t="shared" si="164"/>
        <v>0.83677685950413228</v>
      </c>
      <c r="O597" s="125">
        <f t="shared" si="164"/>
        <v>0.71814426437877343</v>
      </c>
      <c r="P597" s="110">
        <f t="shared" si="164"/>
        <v>1.7915153831454231</v>
      </c>
      <c r="Q597" s="10">
        <v>0.56432038834951459</v>
      </c>
      <c r="R597" s="4">
        <v>0.8534031413612565</v>
      </c>
      <c r="S597" s="125">
        <v>0.31447963800904977</v>
      </c>
      <c r="T597" s="4">
        <v>0.27364864864864863</v>
      </c>
      <c r="U597" s="12">
        <v>0.21856866537717601</v>
      </c>
      <c r="V597" s="12">
        <v>0.8205689277899344</v>
      </c>
      <c r="X597" s="26" t="s">
        <v>514</v>
      </c>
      <c r="AA597" s="8">
        <f t="shared" si="165"/>
        <v>375</v>
      </c>
      <c r="AB597" s="109">
        <f t="shared" si="166"/>
        <v>139</v>
      </c>
      <c r="AC597" s="109">
        <f t="shared" si="167"/>
        <v>113</v>
      </c>
      <c r="AD597" s="106">
        <f t="shared" si="171"/>
        <v>1.7915153831454231</v>
      </c>
      <c r="AE597" s="125">
        <f t="shared" si="172"/>
        <v>1.3310351431580965</v>
      </c>
      <c r="AF597" s="110">
        <f t="shared" si="173"/>
        <v>0.71814426437877343</v>
      </c>
      <c r="AG597" s="10">
        <f t="shared" si="168"/>
        <v>0.8205689277899344</v>
      </c>
      <c r="AH597" s="125">
        <f t="shared" si="169"/>
        <v>0.31447963800904977</v>
      </c>
      <c r="AI597" s="12">
        <f t="shared" si="170"/>
        <v>0.21856866537717601</v>
      </c>
    </row>
    <row r="598" spans="1:35" ht="14.65" customHeight="1" x14ac:dyDescent="0.2">
      <c r="A598" s="251"/>
      <c r="B598" s="26" t="s">
        <v>443</v>
      </c>
      <c r="E598" s="8">
        <v>454</v>
      </c>
      <c r="F598" s="8">
        <v>260</v>
      </c>
      <c r="G598" s="109">
        <v>194</v>
      </c>
      <c r="H598" s="8">
        <v>149</v>
      </c>
      <c r="I598" s="109">
        <v>115</v>
      </c>
      <c r="J598" s="8">
        <v>294</v>
      </c>
      <c r="K598" s="106">
        <f t="shared" si="164"/>
        <v>1.636036036036036</v>
      </c>
      <c r="L598" s="4">
        <f t="shared" si="164"/>
        <v>1.5022823135147629</v>
      </c>
      <c r="M598" s="125">
        <f t="shared" si="164"/>
        <v>1.8577037249832422</v>
      </c>
      <c r="N598" s="4">
        <f t="shared" si="164"/>
        <v>0.76962809917355368</v>
      </c>
      <c r="O598" s="125">
        <f t="shared" si="164"/>
        <v>0.73085478233237999</v>
      </c>
      <c r="P598" s="110">
        <f t="shared" si="164"/>
        <v>1.4045480603860119</v>
      </c>
      <c r="Q598" s="10">
        <v>0.55097087378640774</v>
      </c>
      <c r="R598" s="4">
        <v>0.68062827225130895</v>
      </c>
      <c r="S598" s="125">
        <v>0.43891402714932126</v>
      </c>
      <c r="T598" s="4">
        <v>0.2516891891891892</v>
      </c>
      <c r="U598" s="12">
        <v>0.22243713733075435</v>
      </c>
      <c r="V598" s="12">
        <v>0.64332603938730848</v>
      </c>
      <c r="X598" s="26" t="s">
        <v>443</v>
      </c>
      <c r="AA598" s="8">
        <f t="shared" si="165"/>
        <v>294</v>
      </c>
      <c r="AB598" s="109">
        <f t="shared" si="166"/>
        <v>194</v>
      </c>
      <c r="AC598" s="109">
        <f t="shared" si="167"/>
        <v>115</v>
      </c>
      <c r="AD598" s="106">
        <f t="shared" si="171"/>
        <v>1.4045480603860119</v>
      </c>
      <c r="AE598" s="125">
        <f t="shared" si="172"/>
        <v>1.8577037249832422</v>
      </c>
      <c r="AF598" s="110">
        <f t="shared" si="173"/>
        <v>0.73085478233237999</v>
      </c>
      <c r="AG598" s="10">
        <f t="shared" si="168"/>
        <v>0.64332603938730848</v>
      </c>
      <c r="AH598" s="125">
        <f t="shared" si="169"/>
        <v>0.43891402714932126</v>
      </c>
      <c r="AI598" s="12">
        <f t="shared" si="170"/>
        <v>0.22243713733075435</v>
      </c>
    </row>
    <row r="599" spans="1:35" ht="14.65" customHeight="1" x14ac:dyDescent="0.2">
      <c r="A599" s="251"/>
      <c r="B599" s="26" t="s">
        <v>513</v>
      </c>
      <c r="E599" s="8">
        <v>17</v>
      </c>
      <c r="F599" s="8">
        <v>4</v>
      </c>
      <c r="G599" s="109">
        <v>13</v>
      </c>
      <c r="H599" s="8">
        <v>9</v>
      </c>
      <c r="I599" s="109">
        <v>9</v>
      </c>
      <c r="J599" s="8">
        <v>4</v>
      </c>
      <c r="K599" s="106">
        <f t="shared" si="164"/>
        <v>6.1261261261261267E-2</v>
      </c>
      <c r="L599" s="4">
        <f t="shared" si="164"/>
        <v>2.3112035592534812E-2</v>
      </c>
      <c r="M599" s="125">
        <f t="shared" si="164"/>
        <v>0.12448530115867087</v>
      </c>
      <c r="N599" s="4">
        <f t="shared" si="164"/>
        <v>4.6487603305785122E-2</v>
      </c>
      <c r="O599" s="125">
        <f t="shared" si="164"/>
        <v>5.7197330791229746E-2</v>
      </c>
      <c r="P599" s="110">
        <f t="shared" si="164"/>
        <v>1.9109497420217846E-2</v>
      </c>
      <c r="Q599" s="10">
        <v>2.063106796116505E-2</v>
      </c>
      <c r="R599" s="4">
        <v>1.0471204188481676E-2</v>
      </c>
      <c r="S599" s="125">
        <v>2.9411764705882353E-2</v>
      </c>
      <c r="T599" s="4">
        <v>1.5202702702702704E-2</v>
      </c>
      <c r="U599" s="12">
        <v>1.7408123791102514E-2</v>
      </c>
      <c r="V599" s="12">
        <v>8.7527352297592995E-3</v>
      </c>
      <c r="X599" s="26" t="s">
        <v>513</v>
      </c>
      <c r="AA599" s="8">
        <f t="shared" si="165"/>
        <v>4</v>
      </c>
      <c r="AB599" s="109">
        <f t="shared" si="166"/>
        <v>13</v>
      </c>
      <c r="AC599" s="109">
        <f t="shared" si="167"/>
        <v>9</v>
      </c>
      <c r="AD599" s="106">
        <f t="shared" si="171"/>
        <v>1.9109497420217846E-2</v>
      </c>
      <c r="AE599" s="125">
        <f t="shared" si="172"/>
        <v>0.12448530115867087</v>
      </c>
      <c r="AF599" s="110">
        <f t="shared" si="173"/>
        <v>5.7197330791229746E-2</v>
      </c>
      <c r="AG599" s="10">
        <f t="shared" si="168"/>
        <v>8.7527352297592995E-3</v>
      </c>
      <c r="AH599" s="125">
        <f t="shared" si="169"/>
        <v>2.9411764705882353E-2</v>
      </c>
      <c r="AI599" s="12">
        <f t="shared" si="170"/>
        <v>1.7408123791102514E-2</v>
      </c>
    </row>
    <row r="600" spans="1:35" ht="14.65" customHeight="1" x14ac:dyDescent="0.2">
      <c r="A600" s="251"/>
      <c r="B600" s="26" t="s">
        <v>442</v>
      </c>
      <c r="E600" s="8">
        <v>266</v>
      </c>
      <c r="F600" s="8">
        <v>156</v>
      </c>
      <c r="G600" s="109">
        <v>110</v>
      </c>
      <c r="H600" s="8">
        <v>212</v>
      </c>
      <c r="I600" s="109">
        <v>168</v>
      </c>
      <c r="J600" s="8">
        <v>200</v>
      </c>
      <c r="K600" s="106">
        <f t="shared" si="164"/>
        <v>0.95855855855855854</v>
      </c>
      <c r="L600" s="4">
        <f t="shared" si="164"/>
        <v>0.90136938810885769</v>
      </c>
      <c r="M600" s="125">
        <f t="shared" si="164"/>
        <v>1.0533371636502922</v>
      </c>
      <c r="N600" s="4">
        <f t="shared" si="164"/>
        <v>1.0950413223140496</v>
      </c>
      <c r="O600" s="125">
        <f t="shared" si="164"/>
        <v>1.0676835081029552</v>
      </c>
      <c r="P600" s="110">
        <f t="shared" si="164"/>
        <v>0.95547487101089246</v>
      </c>
      <c r="Q600" s="10">
        <v>0.32281553398058255</v>
      </c>
      <c r="R600" s="4">
        <v>0.40837696335078533</v>
      </c>
      <c r="S600" s="125">
        <v>0.24886877828054299</v>
      </c>
      <c r="T600" s="4">
        <v>0.35810810810810811</v>
      </c>
      <c r="U600" s="12">
        <v>0.32495164410058025</v>
      </c>
      <c r="V600" s="12">
        <v>0.43763676148796499</v>
      </c>
      <c r="X600" s="26" t="s">
        <v>442</v>
      </c>
      <c r="AA600" s="8">
        <f t="shared" si="165"/>
        <v>200</v>
      </c>
      <c r="AB600" s="109">
        <f t="shared" si="166"/>
        <v>110</v>
      </c>
      <c r="AC600" s="109">
        <f t="shared" si="167"/>
        <v>168</v>
      </c>
      <c r="AD600" s="106">
        <f t="shared" si="171"/>
        <v>0.95547487101089246</v>
      </c>
      <c r="AE600" s="125">
        <f t="shared" si="172"/>
        <v>1.0533371636502922</v>
      </c>
      <c r="AF600" s="110">
        <f t="shared" si="173"/>
        <v>1.0676835081029552</v>
      </c>
      <c r="AG600" s="10">
        <f t="shared" si="168"/>
        <v>0.43763676148796499</v>
      </c>
      <c r="AH600" s="125">
        <f t="shared" si="169"/>
        <v>0.24886877828054299</v>
      </c>
      <c r="AI600" s="12">
        <f t="shared" si="170"/>
        <v>0.32495164410058025</v>
      </c>
    </row>
    <row r="601" spans="1:35" ht="14.65" customHeight="1" x14ac:dyDescent="0.2">
      <c r="A601" s="251"/>
      <c r="B601" s="26" t="s">
        <v>585</v>
      </c>
      <c r="E601" s="8">
        <v>226</v>
      </c>
      <c r="F601" s="8">
        <v>117</v>
      </c>
      <c r="G601" s="109">
        <v>109</v>
      </c>
      <c r="H601" s="8">
        <v>90</v>
      </c>
      <c r="I601" s="109">
        <v>76</v>
      </c>
      <c r="J601" s="8">
        <v>131</v>
      </c>
      <c r="K601" s="106">
        <f t="shared" si="164"/>
        <v>0.81441441441441431</v>
      </c>
      <c r="L601" s="4">
        <f t="shared" si="164"/>
        <v>0.67602704108164324</v>
      </c>
      <c r="M601" s="125">
        <f t="shared" si="164"/>
        <v>1.0437613712534712</v>
      </c>
      <c r="N601" s="4">
        <f t="shared" si="164"/>
        <v>0.46487603305785125</v>
      </c>
      <c r="O601" s="125">
        <f t="shared" si="164"/>
        <v>0.48299968223705114</v>
      </c>
      <c r="P601" s="110">
        <f t="shared" si="164"/>
        <v>0.62583604051213459</v>
      </c>
      <c r="Q601" s="10">
        <v>0.27427184466019416</v>
      </c>
      <c r="R601" s="4">
        <v>0.30628272251308902</v>
      </c>
      <c r="S601" s="125">
        <v>0.24660633484162897</v>
      </c>
      <c r="T601" s="4">
        <v>0.15202702702702703</v>
      </c>
      <c r="U601" s="12">
        <v>0.14700193423597679</v>
      </c>
      <c r="V601" s="12">
        <v>0.28665207877461707</v>
      </c>
      <c r="X601" s="26" t="s">
        <v>585</v>
      </c>
      <c r="AA601" s="8">
        <f t="shared" si="165"/>
        <v>131</v>
      </c>
      <c r="AB601" s="109">
        <f t="shared" si="166"/>
        <v>109</v>
      </c>
      <c r="AC601" s="109">
        <f t="shared" si="167"/>
        <v>76</v>
      </c>
      <c r="AD601" s="106">
        <f t="shared" si="171"/>
        <v>0.62583604051213459</v>
      </c>
      <c r="AE601" s="125">
        <f t="shared" si="172"/>
        <v>1.0437613712534712</v>
      </c>
      <c r="AF601" s="110">
        <f t="shared" si="173"/>
        <v>0.48299968223705114</v>
      </c>
      <c r="AG601" s="10">
        <f t="shared" si="168"/>
        <v>0.28665207877461707</v>
      </c>
      <c r="AH601" s="125">
        <f t="shared" si="169"/>
        <v>0.24660633484162897</v>
      </c>
      <c r="AI601" s="12">
        <f t="shared" si="170"/>
        <v>0.14700193423597679</v>
      </c>
    </row>
    <row r="602" spans="1:35" ht="14.65" customHeight="1" x14ac:dyDescent="0.2">
      <c r="A602" s="251"/>
      <c r="B602" s="26" t="s">
        <v>511</v>
      </c>
      <c r="E602" s="8">
        <v>137</v>
      </c>
      <c r="F602" s="8">
        <v>70</v>
      </c>
      <c r="G602" s="109">
        <v>67</v>
      </c>
      <c r="H602" s="8">
        <v>46</v>
      </c>
      <c r="I602" s="109">
        <v>45</v>
      </c>
      <c r="J602" s="8">
        <v>71</v>
      </c>
      <c r="K602" s="106">
        <f t="shared" si="164"/>
        <v>0.4936936936936937</v>
      </c>
      <c r="L602" s="4">
        <f t="shared" si="164"/>
        <v>0.40446062286935919</v>
      </c>
      <c r="M602" s="125">
        <f t="shared" si="164"/>
        <v>0.64157809058699611</v>
      </c>
      <c r="N602" s="4">
        <f t="shared" si="164"/>
        <v>0.23760330578512395</v>
      </c>
      <c r="O602" s="125">
        <f t="shared" si="164"/>
        <v>0.2859866539561487</v>
      </c>
      <c r="P602" s="110">
        <f t="shared" si="164"/>
        <v>0.33919357920886684</v>
      </c>
      <c r="Q602" s="10">
        <v>0.16626213592233011</v>
      </c>
      <c r="R602" s="4">
        <v>0.18324607329842932</v>
      </c>
      <c r="S602" s="125">
        <v>0.15158371040723981</v>
      </c>
      <c r="T602" s="4">
        <v>7.77027027027027E-2</v>
      </c>
      <c r="U602" s="12">
        <v>8.7040618955512572E-2</v>
      </c>
      <c r="V602" s="12">
        <v>0.15536105032822758</v>
      </c>
      <c r="X602" s="26" t="s">
        <v>511</v>
      </c>
      <c r="AA602" s="8">
        <f t="shared" si="165"/>
        <v>71</v>
      </c>
      <c r="AB602" s="109">
        <f t="shared" si="166"/>
        <v>67</v>
      </c>
      <c r="AC602" s="109">
        <f t="shared" si="167"/>
        <v>45</v>
      </c>
      <c r="AD602" s="106">
        <f t="shared" si="171"/>
        <v>0.33919357920886684</v>
      </c>
      <c r="AE602" s="125">
        <f t="shared" si="172"/>
        <v>0.64157809058699611</v>
      </c>
      <c r="AF602" s="110">
        <f t="shared" si="173"/>
        <v>0.2859866539561487</v>
      </c>
      <c r="AG602" s="10">
        <f t="shared" si="168"/>
        <v>0.15536105032822758</v>
      </c>
      <c r="AH602" s="125">
        <f t="shared" si="169"/>
        <v>0.15158371040723981</v>
      </c>
      <c r="AI602" s="12">
        <f t="shared" si="170"/>
        <v>8.7040618955512572E-2</v>
      </c>
    </row>
    <row r="603" spans="1:35" ht="14.65" customHeight="1" x14ac:dyDescent="0.2">
      <c r="A603" s="251"/>
      <c r="B603" s="26" t="s">
        <v>515</v>
      </c>
      <c r="E603" s="8">
        <v>192</v>
      </c>
      <c r="F603" s="8">
        <v>95</v>
      </c>
      <c r="G603" s="109">
        <v>97</v>
      </c>
      <c r="H603" s="8">
        <v>32</v>
      </c>
      <c r="I603" s="109">
        <v>25</v>
      </c>
      <c r="J603" s="8">
        <v>102</v>
      </c>
      <c r="K603" s="106">
        <f t="shared" si="164"/>
        <v>0.69189189189189193</v>
      </c>
      <c r="L603" s="4">
        <f t="shared" si="164"/>
        <v>0.54891084532270185</v>
      </c>
      <c r="M603" s="125">
        <f t="shared" si="164"/>
        <v>0.92885186249162111</v>
      </c>
      <c r="N603" s="4">
        <f t="shared" si="164"/>
        <v>0.16528925619834711</v>
      </c>
      <c r="O603" s="125">
        <f t="shared" si="164"/>
        <v>0.15888147442008263</v>
      </c>
      <c r="P603" s="110">
        <f t="shared" si="164"/>
        <v>0.48729218421555515</v>
      </c>
      <c r="Q603" s="10">
        <v>0.23300970873786409</v>
      </c>
      <c r="R603" s="4">
        <v>0.2486910994764398</v>
      </c>
      <c r="S603" s="125">
        <v>0.21945701357466063</v>
      </c>
      <c r="T603" s="4">
        <v>5.4054054054054057E-2</v>
      </c>
      <c r="U603" s="12">
        <v>4.8355899419729204E-2</v>
      </c>
      <c r="V603" s="12">
        <v>0.22319474835886213</v>
      </c>
      <c r="X603" s="26" t="s">
        <v>515</v>
      </c>
      <c r="AA603" s="8">
        <f t="shared" si="165"/>
        <v>102</v>
      </c>
      <c r="AB603" s="109">
        <f t="shared" si="166"/>
        <v>97</v>
      </c>
      <c r="AC603" s="109">
        <f t="shared" si="167"/>
        <v>25</v>
      </c>
      <c r="AD603" s="106">
        <f t="shared" si="171"/>
        <v>0.48729218421555515</v>
      </c>
      <c r="AE603" s="125">
        <f t="shared" si="172"/>
        <v>0.92885186249162111</v>
      </c>
      <c r="AF603" s="110">
        <f t="shared" si="173"/>
        <v>0.15888147442008263</v>
      </c>
      <c r="AG603" s="10">
        <f t="shared" si="168"/>
        <v>0.22319474835886213</v>
      </c>
      <c r="AH603" s="125">
        <f t="shared" si="169"/>
        <v>0.21945701357466063</v>
      </c>
      <c r="AI603" s="12">
        <f t="shared" si="170"/>
        <v>4.8355899419729204E-2</v>
      </c>
    </row>
    <row r="604" spans="1:35" ht="14.65" customHeight="1" x14ac:dyDescent="0.2">
      <c r="A604" s="251"/>
      <c r="B604" s="44" t="s">
        <v>521</v>
      </c>
      <c r="E604" s="8">
        <v>467</v>
      </c>
      <c r="F604" s="8">
        <v>284</v>
      </c>
      <c r="G604" s="109">
        <v>183</v>
      </c>
      <c r="H604" s="8">
        <v>144</v>
      </c>
      <c r="I604" s="109">
        <v>113</v>
      </c>
      <c r="J604" s="8">
        <v>315</v>
      </c>
      <c r="K604" s="106">
        <f t="shared" si="164"/>
        <v>1.682882882882883</v>
      </c>
      <c r="L604" s="4">
        <f t="shared" si="164"/>
        <v>1.6409545270699717</v>
      </c>
      <c r="M604" s="125">
        <f t="shared" si="164"/>
        <v>1.752370008618213</v>
      </c>
      <c r="N604" s="4">
        <f t="shared" si="164"/>
        <v>0.74380165289256195</v>
      </c>
      <c r="O604" s="125">
        <f t="shared" si="164"/>
        <v>0.71814426437877343</v>
      </c>
      <c r="P604" s="110">
        <f t="shared" si="164"/>
        <v>1.5048729218421555</v>
      </c>
      <c r="Q604" s="10">
        <v>0.56674757281553401</v>
      </c>
      <c r="R604" s="4">
        <v>0.74345549738219896</v>
      </c>
      <c r="S604" s="125">
        <v>0.41402714932126694</v>
      </c>
      <c r="T604" s="4">
        <v>0.24324324324324326</v>
      </c>
      <c r="U604" s="12">
        <v>0.21856866537717601</v>
      </c>
      <c r="V604" s="12">
        <v>0.68927789934354489</v>
      </c>
      <c r="X604" s="44" t="s">
        <v>521</v>
      </c>
      <c r="AA604" s="8">
        <f t="shared" si="165"/>
        <v>315</v>
      </c>
      <c r="AB604" s="109">
        <f t="shared" si="166"/>
        <v>183</v>
      </c>
      <c r="AC604" s="109">
        <f t="shared" si="167"/>
        <v>113</v>
      </c>
      <c r="AD604" s="106">
        <f t="shared" si="171"/>
        <v>1.5048729218421555</v>
      </c>
      <c r="AE604" s="125">
        <f t="shared" si="172"/>
        <v>1.752370008618213</v>
      </c>
      <c r="AF604" s="110">
        <f t="shared" si="173"/>
        <v>0.71814426437877343</v>
      </c>
      <c r="AG604" s="10">
        <f t="shared" si="168"/>
        <v>0.68927789934354489</v>
      </c>
      <c r="AH604" s="125">
        <f t="shared" si="169"/>
        <v>0.41402714932126694</v>
      </c>
      <c r="AI604" s="12">
        <f t="shared" si="170"/>
        <v>0.21856866537717601</v>
      </c>
    </row>
    <row r="605" spans="1:35" ht="14.65" customHeight="1" x14ac:dyDescent="0.2">
      <c r="A605" s="251"/>
      <c r="B605" s="250" t="s">
        <v>291</v>
      </c>
      <c r="C605" s="152"/>
      <c r="D605" s="152"/>
      <c r="E605" s="111">
        <v>3853</v>
      </c>
      <c r="F605" s="111">
        <v>2453</v>
      </c>
      <c r="G605" s="112">
        <v>1400</v>
      </c>
      <c r="H605" s="111">
        <v>1387</v>
      </c>
      <c r="I605" s="112">
        <v>1067</v>
      </c>
      <c r="J605" s="111">
        <v>2773</v>
      </c>
      <c r="K605" s="113">
        <f t="shared" si="164"/>
        <v>13.884684684684684</v>
      </c>
      <c r="L605" s="114">
        <f t="shared" si="164"/>
        <v>14.173455827121973</v>
      </c>
      <c r="M605" s="148">
        <f t="shared" si="164"/>
        <v>13.406109355549173</v>
      </c>
      <c r="N605" s="114">
        <f t="shared" si="164"/>
        <v>7.1642561983471076</v>
      </c>
      <c r="O605" s="148">
        <f t="shared" si="164"/>
        <v>6.7810613282491259</v>
      </c>
      <c r="P605" s="115">
        <f t="shared" si="164"/>
        <v>13.247659086566024</v>
      </c>
      <c r="Q605" s="116">
        <v>4.6759708737864081</v>
      </c>
      <c r="R605" s="114">
        <v>6.4214659685863875</v>
      </c>
      <c r="S605" s="148">
        <v>3.1674208144796379</v>
      </c>
      <c r="T605" s="114">
        <v>2.3429054054054053</v>
      </c>
      <c r="U605" s="117">
        <v>2.0638297872340425</v>
      </c>
      <c r="V605" s="117">
        <v>6.0678336980306344</v>
      </c>
      <c r="X605" s="250" t="s">
        <v>291</v>
      </c>
      <c r="Y605" s="152"/>
      <c r="Z605" s="152"/>
      <c r="AA605" s="111">
        <f t="shared" si="165"/>
        <v>2773</v>
      </c>
      <c r="AB605" s="112">
        <f t="shared" si="166"/>
        <v>1400</v>
      </c>
      <c r="AC605" s="112">
        <f t="shared" si="167"/>
        <v>1067</v>
      </c>
      <c r="AD605" s="113">
        <f t="shared" si="171"/>
        <v>13.247659086566024</v>
      </c>
      <c r="AE605" s="148">
        <f t="shared" si="172"/>
        <v>13.406109355549173</v>
      </c>
      <c r="AF605" s="115">
        <f t="shared" si="173"/>
        <v>6.7810613282491259</v>
      </c>
      <c r="AG605" s="116">
        <f t="shared" si="168"/>
        <v>6.0678336980306344</v>
      </c>
      <c r="AH605" s="148">
        <f t="shared" si="169"/>
        <v>3.1674208144796379</v>
      </c>
      <c r="AI605" s="117">
        <f t="shared" si="170"/>
        <v>2.0638297872340425</v>
      </c>
    </row>
    <row r="606" spans="1:35" ht="46.15" customHeight="1" x14ac:dyDescent="0.2">
      <c r="A606" s="251"/>
      <c r="B606" s="481" t="s">
        <v>589</v>
      </c>
      <c r="C606" s="482"/>
      <c r="D606" s="482"/>
      <c r="E606" s="8">
        <v>2840</v>
      </c>
      <c r="F606" s="8">
        <v>1794</v>
      </c>
      <c r="G606" s="109">
        <v>1046</v>
      </c>
      <c r="H606" s="8">
        <v>961</v>
      </c>
      <c r="I606" s="109">
        <v>739</v>
      </c>
      <c r="J606" s="8">
        <v>2016</v>
      </c>
      <c r="K606" s="106">
        <f t="shared" si="164"/>
        <v>10.234234234234235</v>
      </c>
      <c r="L606" s="4">
        <f t="shared" si="164"/>
        <v>10.365747963251863</v>
      </c>
      <c r="M606" s="125">
        <f t="shared" si="164"/>
        <v>10.016278847074595</v>
      </c>
      <c r="N606" s="4">
        <f t="shared" si="164"/>
        <v>4.963842975206612</v>
      </c>
      <c r="O606" s="125">
        <f t="shared" si="164"/>
        <v>4.6965363838576417</v>
      </c>
      <c r="P606" s="110">
        <f t="shared" si="164"/>
        <v>9.6311866997897955</v>
      </c>
      <c r="Q606" s="10">
        <v>3.4466019417475726</v>
      </c>
      <c r="R606" s="4">
        <v>4.6963350785340312</v>
      </c>
      <c r="S606" s="125">
        <v>2.3665158371040724</v>
      </c>
      <c r="T606" s="4">
        <v>1.6233108108108107</v>
      </c>
      <c r="U606" s="12">
        <v>1.4294003868471954</v>
      </c>
      <c r="V606" s="12">
        <v>4.4113785557986871</v>
      </c>
      <c r="X606" s="481" t="s">
        <v>589</v>
      </c>
      <c r="Y606" s="482"/>
      <c r="Z606" s="482"/>
      <c r="AA606" s="8">
        <f t="shared" si="165"/>
        <v>2016</v>
      </c>
      <c r="AB606" s="109">
        <f t="shared" si="166"/>
        <v>1046</v>
      </c>
      <c r="AC606" s="109">
        <f t="shared" si="167"/>
        <v>739</v>
      </c>
      <c r="AD606" s="106">
        <f t="shared" si="171"/>
        <v>9.6311866997897955</v>
      </c>
      <c r="AE606" s="125">
        <f t="shared" si="172"/>
        <v>10.016278847074595</v>
      </c>
      <c r="AF606" s="110">
        <f t="shared" si="173"/>
        <v>4.6965363838576417</v>
      </c>
      <c r="AG606" s="10">
        <f t="shared" si="168"/>
        <v>4.4113785557986871</v>
      </c>
      <c r="AH606" s="125">
        <f t="shared" si="169"/>
        <v>2.3665158371040724</v>
      </c>
      <c r="AI606" s="12">
        <f t="shared" si="170"/>
        <v>1.4294003868471954</v>
      </c>
    </row>
    <row r="607" spans="1:35" ht="15" customHeight="1" x14ac:dyDescent="0.2">
      <c r="A607" s="251"/>
      <c r="B607" s="30" t="s">
        <v>1</v>
      </c>
      <c r="C607" s="59"/>
      <c r="D607" s="22"/>
      <c r="E607" s="31">
        <f t="shared" ref="E607:V607" si="174">SUM(E592:E606)</f>
        <v>12378</v>
      </c>
      <c r="F607" s="31">
        <f t="shared" si="174"/>
        <v>7637</v>
      </c>
      <c r="G607" s="51">
        <f t="shared" si="174"/>
        <v>4741</v>
      </c>
      <c r="H607" s="31">
        <f t="shared" si="174"/>
        <v>4305</v>
      </c>
      <c r="I607" s="51">
        <f t="shared" si="174"/>
        <v>3377</v>
      </c>
      <c r="J607" s="31">
        <f t="shared" si="174"/>
        <v>8565</v>
      </c>
      <c r="K607" s="107">
        <f t="shared" si="174"/>
        <v>44.605405405405406</v>
      </c>
      <c r="L607" s="54">
        <f t="shared" si="174"/>
        <v>44.12665395504709</v>
      </c>
      <c r="M607" s="132">
        <f t="shared" si="174"/>
        <v>45.398831753327592</v>
      </c>
      <c r="N607" s="54">
        <f t="shared" si="174"/>
        <v>22.236570247933884</v>
      </c>
      <c r="O607" s="132">
        <f t="shared" si="174"/>
        <v>21.461709564664758</v>
      </c>
      <c r="P607" s="105">
        <f t="shared" si="174"/>
        <v>40.918211351041471</v>
      </c>
      <c r="Q607" s="108">
        <f t="shared" si="174"/>
        <v>15.021844660194176</v>
      </c>
      <c r="R607" s="54">
        <f t="shared" si="174"/>
        <v>19.992146596858639</v>
      </c>
      <c r="S607" s="132">
        <f t="shared" si="174"/>
        <v>10.726244343891404</v>
      </c>
      <c r="T607" s="54">
        <f t="shared" si="174"/>
        <v>7.2719594594594588</v>
      </c>
      <c r="U607" s="54">
        <f t="shared" si="174"/>
        <v>6.5319148936170217</v>
      </c>
      <c r="V607" s="54">
        <f t="shared" si="174"/>
        <v>18.741794310722099</v>
      </c>
      <c r="X607" s="30" t="s">
        <v>1</v>
      </c>
      <c r="Y607" s="59"/>
      <c r="Z607" s="119"/>
      <c r="AA607" s="31">
        <f t="shared" ref="AA607:AI607" si="175">SUM(AA592:AA606)</f>
        <v>8565</v>
      </c>
      <c r="AB607" s="51">
        <f t="shared" si="175"/>
        <v>4741</v>
      </c>
      <c r="AC607" s="51">
        <f t="shared" si="175"/>
        <v>3377</v>
      </c>
      <c r="AD607" s="107">
        <f t="shared" si="175"/>
        <v>40.918211351041471</v>
      </c>
      <c r="AE607" s="132">
        <f t="shared" si="175"/>
        <v>45.398831753327592</v>
      </c>
      <c r="AF607" s="105">
        <f t="shared" si="175"/>
        <v>21.461709564664758</v>
      </c>
      <c r="AG607" s="108">
        <f t="shared" si="175"/>
        <v>18.741794310722099</v>
      </c>
      <c r="AH607" s="132">
        <f t="shared" si="175"/>
        <v>10.726244343891404</v>
      </c>
      <c r="AI607" s="54">
        <f t="shared" si="175"/>
        <v>6.5319148936170217</v>
      </c>
    </row>
    <row r="608" spans="1:35" ht="15" customHeight="1" x14ac:dyDescent="0.2">
      <c r="A608" s="251"/>
      <c r="C608" s="15"/>
      <c r="F608" s="41"/>
      <c r="Y608" s="15"/>
      <c r="AB608" s="41"/>
    </row>
    <row r="609" spans="1:37" ht="15" customHeight="1" x14ac:dyDescent="0.2">
      <c r="A609" s="1" t="s">
        <v>775</v>
      </c>
      <c r="B609" s="15"/>
      <c r="C609" s="15"/>
      <c r="D609" s="15"/>
      <c r="X609" s="15"/>
      <c r="Y609" s="15"/>
      <c r="Z609" s="15"/>
    </row>
    <row r="610" spans="1:37" ht="13.75" customHeight="1" x14ac:dyDescent="0.2">
      <c r="B610" s="47"/>
      <c r="C610" s="25"/>
      <c r="D610" s="25"/>
      <c r="E610" s="25"/>
      <c r="F610" s="242"/>
      <c r="G610" s="243"/>
      <c r="H610" s="66" t="s">
        <v>2</v>
      </c>
      <c r="I610" s="66"/>
      <c r="J610" s="243"/>
      <c r="K610" s="243"/>
      <c r="L610" s="244"/>
      <c r="M610" s="243"/>
      <c r="N610" s="66" t="s">
        <v>3</v>
      </c>
      <c r="O610" s="66"/>
      <c r="P610" s="243"/>
      <c r="Q610" s="245"/>
      <c r="X610" s="47"/>
      <c r="Y610" s="25"/>
      <c r="Z610" s="25"/>
      <c r="AA610" s="25"/>
      <c r="AB610" s="60"/>
      <c r="AC610" s="63" t="s">
        <v>2</v>
      </c>
      <c r="AD610" s="66"/>
      <c r="AE610" s="82"/>
      <c r="AF610" s="63" t="s">
        <v>3</v>
      </c>
      <c r="AG610" s="64"/>
    </row>
    <row r="611" spans="1:37" ht="19" x14ac:dyDescent="0.2">
      <c r="B611" s="58"/>
      <c r="F611" s="73" t="s">
        <v>356</v>
      </c>
      <c r="G611" s="73" t="s">
        <v>170</v>
      </c>
      <c r="H611" s="73" t="s">
        <v>171</v>
      </c>
      <c r="I611" s="73" t="s">
        <v>357</v>
      </c>
      <c r="J611" s="78" t="s">
        <v>173</v>
      </c>
      <c r="K611" s="73" t="s">
        <v>500</v>
      </c>
      <c r="L611" s="81" t="s">
        <v>356</v>
      </c>
      <c r="M611" s="73" t="s">
        <v>170</v>
      </c>
      <c r="N611" s="73" t="s">
        <v>171</v>
      </c>
      <c r="O611" s="73" t="s">
        <v>357</v>
      </c>
      <c r="P611" s="73" t="s">
        <v>173</v>
      </c>
      <c r="Q611" s="73" t="s">
        <v>500</v>
      </c>
      <c r="X611" s="58"/>
      <c r="AB611" s="73" t="s">
        <v>450</v>
      </c>
      <c r="AC611" s="73" t="s">
        <v>171</v>
      </c>
      <c r="AD611" s="78" t="s">
        <v>173</v>
      </c>
      <c r="AE611" s="81" t="s">
        <v>450</v>
      </c>
      <c r="AF611" s="73" t="s">
        <v>171</v>
      </c>
      <c r="AG611" s="73" t="s">
        <v>173</v>
      </c>
    </row>
    <row r="612" spans="1:37" ht="12" customHeight="1" x14ac:dyDescent="0.2">
      <c r="B612" s="27"/>
      <c r="C612" s="68"/>
      <c r="D612" s="68"/>
      <c r="E612" s="28"/>
      <c r="F612" s="29"/>
      <c r="G612" s="29"/>
      <c r="H612" s="29"/>
      <c r="I612" s="29"/>
      <c r="J612" s="49"/>
      <c r="K612" s="29"/>
      <c r="L612" s="83">
        <f t="shared" ref="L612" si="176">F$16</f>
        <v>1352</v>
      </c>
      <c r="M612" s="2">
        <f t="shared" ref="M612" si="177">G$16</f>
        <v>735</v>
      </c>
      <c r="N612" s="2">
        <f t="shared" ref="N612" si="178">H$16</f>
        <v>617</v>
      </c>
      <c r="O612" s="2">
        <f t="shared" ref="O612" si="179">I$16</f>
        <v>856</v>
      </c>
      <c r="P612" s="2">
        <f t="shared" ref="P612" si="180">J$16</f>
        <v>747</v>
      </c>
      <c r="Q612" s="2">
        <f t="shared" ref="Q612" si="181">K$16</f>
        <v>844</v>
      </c>
      <c r="R612" s="69"/>
      <c r="S612" s="69"/>
      <c r="T612" s="69"/>
      <c r="U612" s="69"/>
      <c r="V612" s="69"/>
      <c r="X612" s="27"/>
      <c r="Y612" s="68"/>
      <c r="Z612" s="68"/>
      <c r="AA612" s="28"/>
      <c r="AB612" s="29"/>
      <c r="AC612" s="29"/>
      <c r="AD612" s="49"/>
      <c r="AE612" s="83">
        <f>Q612</f>
        <v>844</v>
      </c>
      <c r="AF612" s="2">
        <f>N612</f>
        <v>617</v>
      </c>
      <c r="AG612" s="2">
        <f>P612</f>
        <v>747</v>
      </c>
      <c r="AH612" s="69"/>
      <c r="AI612" s="69"/>
      <c r="AJ612" s="69"/>
      <c r="AK612" s="69"/>
    </row>
    <row r="613" spans="1:37" ht="15" customHeight="1" x14ac:dyDescent="0.2">
      <c r="B613" s="26" t="s">
        <v>155</v>
      </c>
      <c r="C613" s="15"/>
      <c r="D613" s="15"/>
      <c r="F613" s="8">
        <v>1076</v>
      </c>
      <c r="G613" s="8">
        <v>579</v>
      </c>
      <c r="H613" s="8">
        <v>497</v>
      </c>
      <c r="I613" s="8">
        <v>745</v>
      </c>
      <c r="J613" s="50">
        <v>653</v>
      </c>
      <c r="K613" s="8">
        <v>671</v>
      </c>
      <c r="L613" s="84">
        <f>F613/L$612*100</f>
        <v>79.585798816568044</v>
      </c>
      <c r="M613" s="4">
        <f t="shared" ref="M613:Q619" si="182">G613/M$612*100</f>
        <v>78.775510204081627</v>
      </c>
      <c r="N613" s="4">
        <f t="shared" si="182"/>
        <v>80.551053484602917</v>
      </c>
      <c r="O613" s="4">
        <f t="shared" si="182"/>
        <v>87.032710280373834</v>
      </c>
      <c r="P613" s="4">
        <f t="shared" si="182"/>
        <v>87.416331994645248</v>
      </c>
      <c r="Q613" s="4">
        <f t="shared" si="182"/>
        <v>79.502369668246445</v>
      </c>
      <c r="R613" s="10"/>
      <c r="S613" s="10"/>
      <c r="T613" s="10"/>
      <c r="U613" s="10"/>
      <c r="V613" s="10"/>
      <c r="X613" s="26" t="s">
        <v>155</v>
      </c>
      <c r="Y613" s="15"/>
      <c r="Z613" s="15"/>
      <c r="AB613" s="8">
        <f t="shared" ref="AB613" si="183">K613</f>
        <v>671</v>
      </c>
      <c r="AC613" s="8">
        <f t="shared" ref="AC613" si="184">H613</f>
        <v>497</v>
      </c>
      <c r="AD613" s="50">
        <f t="shared" ref="AD613" si="185">J613</f>
        <v>653</v>
      </c>
      <c r="AE613" s="84">
        <f>Q613</f>
        <v>79.502369668246445</v>
      </c>
      <c r="AF613" s="4">
        <f>N613</f>
        <v>80.551053484602917</v>
      </c>
      <c r="AG613" s="4">
        <f>P613</f>
        <v>87.416331994645248</v>
      </c>
      <c r="AH613" s="10"/>
      <c r="AI613" s="10"/>
      <c r="AJ613" s="10"/>
      <c r="AK613" s="10"/>
    </row>
    <row r="614" spans="1:37" ht="15" customHeight="1" x14ac:dyDescent="0.2">
      <c r="B614" s="26" t="s">
        <v>457</v>
      </c>
      <c r="C614" s="15"/>
      <c r="D614" s="15"/>
      <c r="F614" s="8">
        <v>22</v>
      </c>
      <c r="G614" s="8">
        <v>6</v>
      </c>
      <c r="H614" s="8">
        <v>16</v>
      </c>
      <c r="I614" s="8">
        <v>8</v>
      </c>
      <c r="J614" s="50">
        <v>8</v>
      </c>
      <c r="K614" s="8">
        <v>6</v>
      </c>
      <c r="L614" s="85">
        <f t="shared" ref="L614:L619" si="186">F614/L$612*100</f>
        <v>1.6272189349112427</v>
      </c>
      <c r="M614" s="4">
        <f t="shared" si="182"/>
        <v>0.81632653061224492</v>
      </c>
      <c r="N614" s="4">
        <f t="shared" si="182"/>
        <v>2.5931928687196111</v>
      </c>
      <c r="O614" s="4">
        <f t="shared" si="182"/>
        <v>0.93457943925233633</v>
      </c>
      <c r="P614" s="4">
        <f t="shared" si="182"/>
        <v>1.07095046854083</v>
      </c>
      <c r="Q614" s="4">
        <f t="shared" si="182"/>
        <v>0.7109004739336493</v>
      </c>
      <c r="R614" s="10"/>
      <c r="S614" s="10"/>
      <c r="T614" s="10"/>
      <c r="U614" s="10"/>
      <c r="V614" s="10"/>
      <c r="X614" s="26" t="s">
        <v>457</v>
      </c>
      <c r="Y614" s="15"/>
      <c r="Z614" s="15"/>
      <c r="AB614" s="8">
        <f t="shared" ref="AB614:AB619" si="187">K614</f>
        <v>6</v>
      </c>
      <c r="AC614" s="8">
        <f t="shared" ref="AC614:AC619" si="188">H614</f>
        <v>16</v>
      </c>
      <c r="AD614" s="50">
        <f t="shared" ref="AD614:AD619" si="189">J614</f>
        <v>8</v>
      </c>
      <c r="AE614" s="85">
        <f t="shared" ref="AE614:AE619" si="190">Q614</f>
        <v>0.7109004739336493</v>
      </c>
      <c r="AF614" s="4">
        <f t="shared" ref="AF614:AF619" si="191">N614</f>
        <v>2.5931928687196111</v>
      </c>
      <c r="AG614" s="4">
        <f t="shared" ref="AG614:AG619" si="192">P614</f>
        <v>1.07095046854083</v>
      </c>
      <c r="AH614" s="10"/>
      <c r="AI614" s="10"/>
      <c r="AJ614" s="10"/>
      <c r="AK614" s="10"/>
    </row>
    <row r="615" spans="1:37" ht="15" customHeight="1" x14ac:dyDescent="0.2">
      <c r="B615" s="26" t="s">
        <v>451</v>
      </c>
      <c r="C615" s="15"/>
      <c r="D615" s="15"/>
      <c r="F615" s="8">
        <v>38</v>
      </c>
      <c r="G615" s="8">
        <v>20</v>
      </c>
      <c r="H615" s="8">
        <v>18</v>
      </c>
      <c r="I615" s="8">
        <v>12</v>
      </c>
      <c r="J615" s="50">
        <v>11</v>
      </c>
      <c r="K615" s="8">
        <v>21</v>
      </c>
      <c r="L615" s="85">
        <f t="shared" si="186"/>
        <v>2.8106508875739644</v>
      </c>
      <c r="M615" s="4">
        <f t="shared" si="182"/>
        <v>2.7210884353741496</v>
      </c>
      <c r="N615" s="4">
        <f t="shared" si="182"/>
        <v>2.9173419773095626</v>
      </c>
      <c r="O615" s="4">
        <f t="shared" si="182"/>
        <v>1.4018691588785046</v>
      </c>
      <c r="P615" s="4">
        <f t="shared" si="182"/>
        <v>1.4725568942436411</v>
      </c>
      <c r="Q615" s="4">
        <f t="shared" si="182"/>
        <v>2.4881516587677726</v>
      </c>
      <c r="R615" s="10"/>
      <c r="S615" s="10"/>
      <c r="T615" s="10"/>
      <c r="U615" s="10"/>
      <c r="V615" s="10"/>
      <c r="X615" s="26" t="s">
        <v>451</v>
      </c>
      <c r="Y615" s="15"/>
      <c r="Z615" s="15"/>
      <c r="AB615" s="8">
        <f t="shared" si="187"/>
        <v>21</v>
      </c>
      <c r="AC615" s="8">
        <f t="shared" si="188"/>
        <v>18</v>
      </c>
      <c r="AD615" s="50">
        <f t="shared" si="189"/>
        <v>11</v>
      </c>
      <c r="AE615" s="85">
        <f t="shared" si="190"/>
        <v>2.4881516587677726</v>
      </c>
      <c r="AF615" s="4">
        <f t="shared" si="191"/>
        <v>2.9173419773095626</v>
      </c>
      <c r="AG615" s="4">
        <f t="shared" si="192"/>
        <v>1.4725568942436411</v>
      </c>
      <c r="AH615" s="10"/>
      <c r="AI615" s="10"/>
      <c r="AJ615" s="10"/>
      <c r="AK615" s="10"/>
    </row>
    <row r="616" spans="1:37" ht="15" customHeight="1" x14ac:dyDescent="0.2">
      <c r="B616" s="26" t="s">
        <v>452</v>
      </c>
      <c r="C616" s="15"/>
      <c r="D616" s="15"/>
      <c r="F616" s="8">
        <v>32</v>
      </c>
      <c r="G616" s="8">
        <v>25</v>
      </c>
      <c r="H616" s="8">
        <v>7</v>
      </c>
      <c r="I616" s="8">
        <v>5</v>
      </c>
      <c r="J616" s="50">
        <v>4</v>
      </c>
      <c r="K616" s="8">
        <v>26</v>
      </c>
      <c r="L616" s="85">
        <f t="shared" si="186"/>
        <v>2.3668639053254439</v>
      </c>
      <c r="M616" s="4">
        <f t="shared" si="182"/>
        <v>3.4013605442176873</v>
      </c>
      <c r="N616" s="4">
        <f t="shared" si="182"/>
        <v>1.1345218800648298</v>
      </c>
      <c r="O616" s="4">
        <f t="shared" si="182"/>
        <v>0.58411214953271029</v>
      </c>
      <c r="P616" s="4">
        <f t="shared" si="182"/>
        <v>0.53547523427041499</v>
      </c>
      <c r="Q616" s="4">
        <f t="shared" si="182"/>
        <v>3.080568720379147</v>
      </c>
      <c r="R616" s="10"/>
      <c r="S616" s="10"/>
      <c r="T616" s="10"/>
      <c r="U616" s="10"/>
      <c r="V616" s="10"/>
      <c r="X616" s="26" t="s">
        <v>452</v>
      </c>
      <c r="Y616" s="15"/>
      <c r="Z616" s="15"/>
      <c r="AB616" s="8">
        <f t="shared" si="187"/>
        <v>26</v>
      </c>
      <c r="AC616" s="8">
        <f t="shared" si="188"/>
        <v>7</v>
      </c>
      <c r="AD616" s="50">
        <f t="shared" si="189"/>
        <v>4</v>
      </c>
      <c r="AE616" s="85">
        <f t="shared" si="190"/>
        <v>3.080568720379147</v>
      </c>
      <c r="AF616" s="4">
        <f t="shared" si="191"/>
        <v>1.1345218800648298</v>
      </c>
      <c r="AG616" s="4">
        <f t="shared" si="192"/>
        <v>0.53547523427041499</v>
      </c>
      <c r="AH616" s="10"/>
      <c r="AI616" s="10"/>
      <c r="AJ616" s="10"/>
      <c r="AK616" s="10"/>
    </row>
    <row r="617" spans="1:37" ht="15" customHeight="1" x14ac:dyDescent="0.2">
      <c r="B617" s="26" t="s">
        <v>460</v>
      </c>
      <c r="C617" s="15"/>
      <c r="D617" s="15"/>
      <c r="F617" s="8">
        <v>31</v>
      </c>
      <c r="G617" s="8">
        <v>22</v>
      </c>
      <c r="H617" s="8">
        <v>9</v>
      </c>
      <c r="I617" s="8">
        <v>8</v>
      </c>
      <c r="J617" s="50">
        <v>7</v>
      </c>
      <c r="K617" s="8">
        <v>23</v>
      </c>
      <c r="L617" s="85">
        <f t="shared" si="186"/>
        <v>2.2928994082840237</v>
      </c>
      <c r="M617" s="4">
        <f t="shared" si="182"/>
        <v>2.9931972789115644</v>
      </c>
      <c r="N617" s="4">
        <f t="shared" si="182"/>
        <v>1.4586709886547813</v>
      </c>
      <c r="O617" s="4">
        <f t="shared" si="182"/>
        <v>0.93457943925233633</v>
      </c>
      <c r="P617" s="4">
        <f t="shared" si="182"/>
        <v>0.93708165997322623</v>
      </c>
      <c r="Q617" s="4">
        <f t="shared" si="182"/>
        <v>2.7251184834123223</v>
      </c>
      <c r="R617" s="10"/>
      <c r="S617" s="10"/>
      <c r="T617" s="10"/>
      <c r="U617" s="10"/>
      <c r="V617" s="10"/>
      <c r="X617" s="26" t="s">
        <v>460</v>
      </c>
      <c r="Y617" s="15"/>
      <c r="Z617" s="15"/>
      <c r="AB617" s="8">
        <f t="shared" si="187"/>
        <v>23</v>
      </c>
      <c r="AC617" s="8">
        <f t="shared" si="188"/>
        <v>9</v>
      </c>
      <c r="AD617" s="50">
        <f t="shared" si="189"/>
        <v>7</v>
      </c>
      <c r="AE617" s="85">
        <f t="shared" si="190"/>
        <v>2.7251184834123223</v>
      </c>
      <c r="AF617" s="4">
        <f t="shared" si="191"/>
        <v>1.4586709886547813</v>
      </c>
      <c r="AG617" s="4">
        <f t="shared" si="192"/>
        <v>0.93708165997322623</v>
      </c>
      <c r="AH617" s="10"/>
      <c r="AI617" s="10"/>
      <c r="AJ617" s="10"/>
      <c r="AK617" s="10"/>
    </row>
    <row r="618" spans="1:37" ht="15" customHeight="1" x14ac:dyDescent="0.2">
      <c r="B618" s="26" t="s">
        <v>74</v>
      </c>
      <c r="C618" s="15"/>
      <c r="D618" s="15"/>
      <c r="F618" s="8">
        <v>67</v>
      </c>
      <c r="G618" s="8">
        <v>41</v>
      </c>
      <c r="H618" s="8">
        <v>26</v>
      </c>
      <c r="I618" s="8">
        <v>25</v>
      </c>
      <c r="J618" s="50">
        <v>22</v>
      </c>
      <c r="K618" s="8">
        <v>44</v>
      </c>
      <c r="L618" s="85">
        <f t="shared" si="186"/>
        <v>4.9556213017751478</v>
      </c>
      <c r="M618" s="4">
        <f t="shared" si="182"/>
        <v>5.5782312925170068</v>
      </c>
      <c r="N618" s="4">
        <f t="shared" si="182"/>
        <v>4.2139384116693677</v>
      </c>
      <c r="O618" s="4">
        <f t="shared" si="182"/>
        <v>2.9205607476635516</v>
      </c>
      <c r="P618" s="4">
        <f t="shared" si="182"/>
        <v>2.9451137884872822</v>
      </c>
      <c r="Q618" s="4">
        <f t="shared" si="182"/>
        <v>5.2132701421800949</v>
      </c>
      <c r="R618" s="10"/>
      <c r="S618" s="10"/>
      <c r="T618" s="10"/>
      <c r="U618" s="10"/>
      <c r="V618" s="10"/>
      <c r="X618" s="26" t="s">
        <v>74</v>
      </c>
      <c r="Y618" s="15"/>
      <c r="Z618" s="15"/>
      <c r="AB618" s="8">
        <f t="shared" si="187"/>
        <v>44</v>
      </c>
      <c r="AC618" s="8">
        <f t="shared" si="188"/>
        <v>26</v>
      </c>
      <c r="AD618" s="50">
        <f t="shared" si="189"/>
        <v>22</v>
      </c>
      <c r="AE618" s="85">
        <f t="shared" si="190"/>
        <v>5.2132701421800949</v>
      </c>
      <c r="AF618" s="4">
        <f t="shared" si="191"/>
        <v>4.2139384116693677</v>
      </c>
      <c r="AG618" s="4">
        <f t="shared" si="192"/>
        <v>2.9451137884872822</v>
      </c>
      <c r="AH618" s="10"/>
      <c r="AI618" s="10"/>
      <c r="AJ618" s="10"/>
      <c r="AK618" s="10"/>
    </row>
    <row r="619" spans="1:37" ht="15" customHeight="1" x14ac:dyDescent="0.2">
      <c r="B619" s="27" t="s">
        <v>0</v>
      </c>
      <c r="C619" s="68"/>
      <c r="D619" s="68"/>
      <c r="E619" s="28"/>
      <c r="F619" s="9">
        <v>86</v>
      </c>
      <c r="G619" s="9">
        <v>42</v>
      </c>
      <c r="H619" s="9">
        <v>44</v>
      </c>
      <c r="I619" s="9">
        <v>53</v>
      </c>
      <c r="J619" s="55">
        <v>42</v>
      </c>
      <c r="K619" s="9">
        <v>53</v>
      </c>
      <c r="L619" s="87">
        <f t="shared" si="186"/>
        <v>6.3609467455621305</v>
      </c>
      <c r="M619" s="5">
        <f t="shared" si="182"/>
        <v>5.7142857142857144</v>
      </c>
      <c r="N619" s="5">
        <f t="shared" si="182"/>
        <v>7.1312803889789302</v>
      </c>
      <c r="O619" s="5">
        <f t="shared" si="182"/>
        <v>6.1915887850467293</v>
      </c>
      <c r="P619" s="5">
        <f t="shared" si="182"/>
        <v>5.6224899598393572</v>
      </c>
      <c r="Q619" s="5">
        <f t="shared" si="182"/>
        <v>6.2796208530805684</v>
      </c>
      <c r="R619" s="16"/>
      <c r="S619" s="16"/>
      <c r="T619" s="16"/>
      <c r="U619" s="16"/>
      <c r="V619" s="16"/>
      <c r="X619" s="27" t="s">
        <v>0</v>
      </c>
      <c r="Y619" s="68"/>
      <c r="Z619" s="68"/>
      <c r="AA619" s="28"/>
      <c r="AB619" s="9">
        <f t="shared" si="187"/>
        <v>53</v>
      </c>
      <c r="AC619" s="9">
        <f t="shared" si="188"/>
        <v>44</v>
      </c>
      <c r="AD619" s="55">
        <f t="shared" si="189"/>
        <v>42</v>
      </c>
      <c r="AE619" s="87">
        <f t="shared" si="190"/>
        <v>6.2796208530805684</v>
      </c>
      <c r="AF619" s="5">
        <f t="shared" si="191"/>
        <v>7.1312803889789302</v>
      </c>
      <c r="AG619" s="5">
        <f t="shared" si="192"/>
        <v>5.6224899598393572</v>
      </c>
      <c r="AH619" s="16"/>
      <c r="AI619" s="10"/>
      <c r="AJ619" s="16"/>
      <c r="AK619" s="16"/>
    </row>
    <row r="620" spans="1:37" ht="15" customHeight="1" x14ac:dyDescent="0.2">
      <c r="B620" s="30" t="s">
        <v>1</v>
      </c>
      <c r="C620" s="59"/>
      <c r="D620" s="59"/>
      <c r="E620" s="21"/>
      <c r="F620" s="31">
        <f t="shared" ref="F620:K620" si="193">SUM(F613:F619)</f>
        <v>1352</v>
      </c>
      <c r="G620" s="31">
        <f t="shared" si="193"/>
        <v>735</v>
      </c>
      <c r="H620" s="31">
        <f t="shared" si="193"/>
        <v>617</v>
      </c>
      <c r="I620" s="31">
        <f t="shared" si="193"/>
        <v>856</v>
      </c>
      <c r="J620" s="51">
        <f t="shared" si="193"/>
        <v>747</v>
      </c>
      <c r="K620" s="31">
        <f t="shared" si="193"/>
        <v>844</v>
      </c>
      <c r="L620" s="86">
        <f t="shared" ref="L620:Q620" si="194">IF(SUM(L613:L619)&gt;100,"－",SUM(L613:L619))</f>
        <v>100.00000000000001</v>
      </c>
      <c r="M620" s="6">
        <f t="shared" si="194"/>
        <v>99.999999999999986</v>
      </c>
      <c r="N620" s="6">
        <f t="shared" si="194"/>
        <v>100.00000000000001</v>
      </c>
      <c r="O620" s="6">
        <f t="shared" si="194"/>
        <v>100</v>
      </c>
      <c r="P620" s="6">
        <f t="shared" si="194"/>
        <v>100</v>
      </c>
      <c r="Q620" s="6">
        <f t="shared" si="194"/>
        <v>100</v>
      </c>
      <c r="R620" s="16"/>
      <c r="S620" s="16"/>
      <c r="T620" s="16"/>
      <c r="U620" s="16"/>
      <c r="V620" s="16"/>
      <c r="X620" s="30" t="s">
        <v>1</v>
      </c>
      <c r="Y620" s="59"/>
      <c r="Z620" s="59"/>
      <c r="AA620" s="21"/>
      <c r="AB620" s="31">
        <f>SUM(AB613:AB619)</f>
        <v>844</v>
      </c>
      <c r="AC620" s="31">
        <f>SUM(AC613:AC619)</f>
        <v>617</v>
      </c>
      <c r="AD620" s="51">
        <f>SUM(AD613:AD619)</f>
        <v>747</v>
      </c>
      <c r="AE620" s="86">
        <f>IF(SUM(AE613:AE619)&gt;100,"－",SUM(AE613:AE619))</f>
        <v>100</v>
      </c>
      <c r="AF620" s="6">
        <f>IF(SUM(AF613:AF619)&gt;100,"－",SUM(AF613:AF619))</f>
        <v>100.00000000000001</v>
      </c>
      <c r="AG620" s="6">
        <f>IF(SUM(AG613:AG619)&gt;100,"－",SUM(AG613:AG619))</f>
        <v>100</v>
      </c>
      <c r="AH620" s="16"/>
      <c r="AI620" s="16"/>
      <c r="AJ620" s="16"/>
      <c r="AK620" s="16"/>
    </row>
    <row r="621" spans="1:37" ht="15" customHeight="1" x14ac:dyDescent="0.2">
      <c r="B621" s="30" t="s">
        <v>394</v>
      </c>
      <c r="C621" s="59"/>
      <c r="D621" s="59"/>
      <c r="E621" s="22"/>
      <c r="F621" s="33">
        <v>1.6026856240126381</v>
      </c>
      <c r="G621" s="54">
        <v>1.4862914862914862</v>
      </c>
      <c r="H621" s="54">
        <v>1.743455497382199</v>
      </c>
      <c r="I621" s="54">
        <v>0.87297633872976343</v>
      </c>
      <c r="J621" s="54">
        <v>0.87234042553191493</v>
      </c>
      <c r="K621" s="33">
        <v>1.4108723135271808</v>
      </c>
      <c r="L621" s="10"/>
      <c r="M621" s="10"/>
      <c r="N621" s="10"/>
      <c r="O621" s="10"/>
      <c r="P621" s="10"/>
      <c r="Q621" s="10"/>
      <c r="R621" s="10"/>
      <c r="S621" s="10"/>
      <c r="T621" s="10"/>
      <c r="U621" s="10"/>
      <c r="V621" s="10"/>
      <c r="X621" s="30" t="s">
        <v>394</v>
      </c>
      <c r="Y621" s="59"/>
      <c r="Z621" s="59"/>
      <c r="AA621" s="22"/>
      <c r="AB621" s="33">
        <f>K621</f>
        <v>1.4108723135271808</v>
      </c>
      <c r="AC621" s="54">
        <f>H621</f>
        <v>1.743455497382199</v>
      </c>
      <c r="AD621" s="54">
        <f>J621</f>
        <v>0.87234042553191493</v>
      </c>
      <c r="AE621" s="10"/>
      <c r="AF621" s="10"/>
      <c r="AG621" s="10"/>
      <c r="AH621" s="10"/>
      <c r="AI621" s="10"/>
      <c r="AJ621" s="10"/>
      <c r="AK621" s="10"/>
    </row>
    <row r="622" spans="1:37" ht="15" customHeight="1" x14ac:dyDescent="0.2">
      <c r="B622" s="30" t="s">
        <v>395</v>
      </c>
      <c r="C622" s="59"/>
      <c r="D622" s="59"/>
      <c r="E622" s="22"/>
      <c r="F622" s="33">
        <v>10.678947368421053</v>
      </c>
      <c r="G622" s="54">
        <v>9.0350877192982448</v>
      </c>
      <c r="H622" s="54">
        <v>13.144736842105264</v>
      </c>
      <c r="I622" s="54">
        <v>12.086206896551724</v>
      </c>
      <c r="J622" s="54">
        <v>11.826923076923077</v>
      </c>
      <c r="K622" s="33">
        <v>9.3000000000000007</v>
      </c>
      <c r="L622" s="10"/>
      <c r="M622" s="10"/>
      <c r="N622" s="10"/>
      <c r="O622" s="10"/>
      <c r="P622" s="10"/>
      <c r="Q622" s="10"/>
      <c r="R622" s="10"/>
      <c r="S622" s="10"/>
      <c r="T622" s="10"/>
      <c r="U622" s="10"/>
      <c r="V622" s="10"/>
      <c r="X622" s="30" t="s">
        <v>395</v>
      </c>
      <c r="Y622" s="59"/>
      <c r="Z622" s="59"/>
      <c r="AA622" s="22"/>
      <c r="AB622" s="33">
        <f>K622</f>
        <v>9.3000000000000007</v>
      </c>
      <c r="AC622" s="54">
        <f>H622</f>
        <v>13.144736842105264</v>
      </c>
      <c r="AD622" s="54">
        <f>J622</f>
        <v>11.826923076923077</v>
      </c>
      <c r="AE622" s="10"/>
      <c r="AF622" s="10"/>
      <c r="AG622" s="10"/>
      <c r="AH622" s="10"/>
      <c r="AI622" s="10"/>
      <c r="AJ622" s="10"/>
      <c r="AK622" s="10"/>
    </row>
    <row r="623" spans="1:37" ht="15" customHeight="1" x14ac:dyDescent="0.2">
      <c r="B623" s="30" t="s">
        <v>97</v>
      </c>
      <c r="C623" s="21"/>
      <c r="D623" s="21"/>
      <c r="E623" s="22"/>
      <c r="F623" s="128">
        <v>152</v>
      </c>
      <c r="G623" s="31">
        <v>48</v>
      </c>
      <c r="H623" s="31">
        <v>152</v>
      </c>
      <c r="I623" s="31">
        <v>116</v>
      </c>
      <c r="J623" s="31">
        <v>116</v>
      </c>
      <c r="K623" s="128">
        <v>48</v>
      </c>
      <c r="X623" s="30" t="s">
        <v>97</v>
      </c>
      <c r="Y623" s="59"/>
      <c r="Z623" s="21"/>
      <c r="AA623" s="22"/>
      <c r="AB623" s="128">
        <f>K623</f>
        <v>48</v>
      </c>
      <c r="AC623" s="31">
        <f>H623</f>
        <v>152</v>
      </c>
      <c r="AD623" s="31">
        <f>J623</f>
        <v>116</v>
      </c>
    </row>
    <row r="624" spans="1:37" ht="15" customHeight="1" x14ac:dyDescent="0.2">
      <c r="B624" s="45"/>
      <c r="C624" s="36"/>
      <c r="D624" s="36"/>
      <c r="E624" s="36"/>
      <c r="F624" s="41"/>
      <c r="G624" s="41"/>
      <c r="H624" s="41"/>
      <c r="I624" s="41"/>
      <c r="J624" s="41"/>
      <c r="K624" s="41"/>
      <c r="X624" s="45"/>
      <c r="Y624" s="45"/>
      <c r="Z624" s="36"/>
      <c r="AA624" s="36"/>
      <c r="AB624" s="41"/>
      <c r="AC624" s="41"/>
      <c r="AD624" s="41"/>
    </row>
    <row r="625" spans="1:37" ht="15" customHeight="1" x14ac:dyDescent="0.2">
      <c r="A625" s="1" t="s">
        <v>771</v>
      </c>
      <c r="B625" s="15"/>
      <c r="C625" s="15"/>
      <c r="D625" s="15"/>
      <c r="X625" s="15"/>
      <c r="Y625" s="15"/>
      <c r="Z625" s="15"/>
    </row>
    <row r="626" spans="1:37" ht="13.75" customHeight="1" x14ac:dyDescent="0.2">
      <c r="B626" s="47"/>
      <c r="C626" s="25"/>
      <c r="D626" s="25"/>
      <c r="E626" s="25"/>
      <c r="F626" s="242"/>
      <c r="G626" s="243"/>
      <c r="H626" s="66" t="s">
        <v>2</v>
      </c>
      <c r="I626" s="66"/>
      <c r="J626" s="243"/>
      <c r="K626" s="243"/>
      <c r="L626" s="244"/>
      <c r="M626" s="243"/>
      <c r="N626" s="66" t="s">
        <v>3</v>
      </c>
      <c r="O626" s="66"/>
      <c r="P626" s="243"/>
      <c r="Q626" s="245"/>
      <c r="X626" s="47"/>
      <c r="Y626" s="25"/>
      <c r="Z626" s="25"/>
      <c r="AA626" s="25"/>
      <c r="AB626" s="60"/>
      <c r="AC626" s="63" t="s">
        <v>2</v>
      </c>
      <c r="AD626" s="66"/>
      <c r="AE626" s="82"/>
      <c r="AF626" s="63" t="s">
        <v>3</v>
      </c>
      <c r="AG626" s="64"/>
    </row>
    <row r="627" spans="1:37" ht="19" x14ac:dyDescent="0.2">
      <c r="B627" s="58"/>
      <c r="F627" s="73" t="s">
        <v>356</v>
      </c>
      <c r="G627" s="73" t="s">
        <v>170</v>
      </c>
      <c r="H627" s="73" t="s">
        <v>171</v>
      </c>
      <c r="I627" s="73" t="s">
        <v>357</v>
      </c>
      <c r="J627" s="78" t="s">
        <v>173</v>
      </c>
      <c r="K627" s="73" t="s">
        <v>500</v>
      </c>
      <c r="L627" s="81" t="s">
        <v>356</v>
      </c>
      <c r="M627" s="73" t="s">
        <v>170</v>
      </c>
      <c r="N627" s="73" t="s">
        <v>171</v>
      </c>
      <c r="O627" s="73" t="s">
        <v>357</v>
      </c>
      <c r="P627" s="73" t="s">
        <v>173</v>
      </c>
      <c r="Q627" s="73" t="s">
        <v>500</v>
      </c>
      <c r="X627" s="58"/>
      <c r="AB627" s="73" t="s">
        <v>450</v>
      </c>
      <c r="AC627" s="73" t="s">
        <v>171</v>
      </c>
      <c r="AD627" s="78" t="s">
        <v>173</v>
      </c>
      <c r="AE627" s="81" t="s">
        <v>450</v>
      </c>
      <c r="AF627" s="73" t="s">
        <v>171</v>
      </c>
      <c r="AG627" s="73" t="s">
        <v>173</v>
      </c>
    </row>
    <row r="628" spans="1:37" ht="12" customHeight="1" x14ac:dyDescent="0.2">
      <c r="B628" s="27"/>
      <c r="C628" s="68"/>
      <c r="D628" s="68"/>
      <c r="E628" s="28"/>
      <c r="F628" s="29"/>
      <c r="G628" s="29"/>
      <c r="H628" s="29"/>
      <c r="I628" s="29"/>
      <c r="J628" s="49"/>
      <c r="K628" s="29"/>
      <c r="L628" s="83">
        <f t="shared" ref="L628" si="195">F$16</f>
        <v>1352</v>
      </c>
      <c r="M628" s="2">
        <f t="shared" ref="M628" si="196">G$16</f>
        <v>735</v>
      </c>
      <c r="N628" s="2">
        <f t="shared" ref="N628" si="197">H$16</f>
        <v>617</v>
      </c>
      <c r="O628" s="2">
        <f t="shared" ref="O628" si="198">I$16</f>
        <v>856</v>
      </c>
      <c r="P628" s="2">
        <f t="shared" ref="P628" si="199">J$16</f>
        <v>747</v>
      </c>
      <c r="Q628" s="2">
        <f t="shared" ref="Q628" si="200">K$16</f>
        <v>844</v>
      </c>
      <c r="R628" s="69"/>
      <c r="S628" s="69"/>
      <c r="T628" s="69"/>
      <c r="U628" s="69"/>
      <c r="V628" s="69"/>
      <c r="X628" s="27"/>
      <c r="Y628" s="68"/>
      <c r="Z628" s="68"/>
      <c r="AA628" s="28"/>
      <c r="AB628" s="29"/>
      <c r="AC628" s="29"/>
      <c r="AD628" s="49"/>
      <c r="AE628" s="83">
        <f>Q628</f>
        <v>844</v>
      </c>
      <c r="AF628" s="2">
        <f>N628</f>
        <v>617</v>
      </c>
      <c r="AG628" s="2">
        <f>P628</f>
        <v>747</v>
      </c>
      <c r="AH628" s="69"/>
      <c r="AI628" s="69"/>
      <c r="AJ628" s="69"/>
      <c r="AK628" s="69"/>
    </row>
    <row r="629" spans="1:37" ht="15" customHeight="1" x14ac:dyDescent="0.2">
      <c r="B629" s="26" t="s">
        <v>154</v>
      </c>
      <c r="C629" s="15"/>
      <c r="D629" s="15"/>
      <c r="F629" s="8">
        <v>1075</v>
      </c>
      <c r="G629" s="8">
        <v>578</v>
      </c>
      <c r="H629" s="8">
        <v>497</v>
      </c>
      <c r="I629" s="8">
        <v>744</v>
      </c>
      <c r="J629" s="50">
        <v>652</v>
      </c>
      <c r="K629" s="8">
        <v>670</v>
      </c>
      <c r="L629" s="84">
        <f>F629/L$628*100</f>
        <v>79.511834319526628</v>
      </c>
      <c r="M629" s="4">
        <f t="shared" ref="M629:Q629" si="201">G629/M$628*100</f>
        <v>78.639455782312922</v>
      </c>
      <c r="N629" s="4">
        <f t="shared" si="201"/>
        <v>80.551053484602917</v>
      </c>
      <c r="O629" s="4">
        <f t="shared" si="201"/>
        <v>86.915887850467286</v>
      </c>
      <c r="P629" s="4">
        <f t="shared" si="201"/>
        <v>87.282463186077635</v>
      </c>
      <c r="Q629" s="4">
        <f t="shared" si="201"/>
        <v>79.383886255924168</v>
      </c>
      <c r="R629" s="10"/>
      <c r="S629" s="10"/>
      <c r="T629" s="10"/>
      <c r="U629" s="10"/>
      <c r="V629" s="10"/>
      <c r="X629" s="26" t="s">
        <v>154</v>
      </c>
      <c r="Y629" s="15"/>
      <c r="Z629" s="15"/>
      <c r="AB629" s="8">
        <f t="shared" ref="AB629:AB634" si="202">K629</f>
        <v>670</v>
      </c>
      <c r="AC629" s="8">
        <f t="shared" ref="AC629:AC634" si="203">H629</f>
        <v>497</v>
      </c>
      <c r="AD629" s="50">
        <f t="shared" ref="AD629:AD634" si="204">J629</f>
        <v>652</v>
      </c>
      <c r="AE629" s="84">
        <f>Q629</f>
        <v>79.383886255924168</v>
      </c>
      <c r="AF629" s="4">
        <f>N629</f>
        <v>80.551053484602917</v>
      </c>
      <c r="AG629" s="4">
        <f>P629</f>
        <v>87.282463186077635</v>
      </c>
      <c r="AH629" s="10"/>
      <c r="AI629" s="10"/>
      <c r="AJ629" s="10"/>
      <c r="AK629" s="10"/>
    </row>
    <row r="630" spans="1:37" ht="15" customHeight="1" x14ac:dyDescent="0.2">
      <c r="B630" s="26" t="s">
        <v>608</v>
      </c>
      <c r="C630" s="15"/>
      <c r="D630" s="15"/>
      <c r="F630" s="8">
        <v>38</v>
      </c>
      <c r="G630" s="8">
        <v>21</v>
      </c>
      <c r="H630" s="8">
        <v>17</v>
      </c>
      <c r="I630" s="8">
        <v>10</v>
      </c>
      <c r="J630" s="50">
        <v>8</v>
      </c>
      <c r="K630" s="8">
        <v>23</v>
      </c>
      <c r="L630" s="85">
        <f t="shared" ref="L630:L634" si="205">F630/L$628*100</f>
        <v>2.8106508875739644</v>
      </c>
      <c r="M630" s="4">
        <f t="shared" ref="M630:M634" si="206">G630/M$628*100</f>
        <v>2.8571428571428572</v>
      </c>
      <c r="N630" s="4">
        <f t="shared" ref="N630:N634" si="207">H630/N$628*100</f>
        <v>2.7552674230145868</v>
      </c>
      <c r="O630" s="4">
        <f t="shared" ref="O630:O634" si="208">I630/O$628*100</f>
        <v>1.1682242990654206</v>
      </c>
      <c r="P630" s="4">
        <f t="shared" ref="P630:P634" si="209">J630/P$628*100</f>
        <v>1.07095046854083</v>
      </c>
      <c r="Q630" s="4">
        <f t="shared" ref="Q630:Q634" si="210">K630/Q$628*100</f>
        <v>2.7251184834123223</v>
      </c>
      <c r="R630" s="10"/>
      <c r="S630" s="10"/>
      <c r="T630" s="10"/>
      <c r="U630" s="10"/>
      <c r="V630" s="10"/>
      <c r="X630" s="26" t="s">
        <v>608</v>
      </c>
      <c r="Y630" s="15"/>
      <c r="Z630" s="15"/>
      <c r="AB630" s="8">
        <f t="shared" si="202"/>
        <v>23</v>
      </c>
      <c r="AC630" s="8">
        <f t="shared" si="203"/>
        <v>17</v>
      </c>
      <c r="AD630" s="50">
        <f t="shared" si="204"/>
        <v>8</v>
      </c>
      <c r="AE630" s="85">
        <f t="shared" ref="AE630:AE634" si="211">Q630</f>
        <v>2.7251184834123223</v>
      </c>
      <c r="AF630" s="4">
        <f t="shared" ref="AF630:AF634" si="212">N630</f>
        <v>2.7552674230145868</v>
      </c>
      <c r="AG630" s="4">
        <f t="shared" ref="AG630:AG634" si="213">P630</f>
        <v>1.07095046854083</v>
      </c>
      <c r="AH630" s="10"/>
      <c r="AI630" s="10"/>
      <c r="AJ630" s="10"/>
      <c r="AK630" s="10"/>
    </row>
    <row r="631" spans="1:37" ht="15" customHeight="1" x14ac:dyDescent="0.2">
      <c r="B631" s="26" t="s">
        <v>609</v>
      </c>
      <c r="C631" s="15"/>
      <c r="D631" s="15"/>
      <c r="F631" s="8">
        <v>34</v>
      </c>
      <c r="G631" s="8">
        <v>26</v>
      </c>
      <c r="H631" s="8">
        <v>8</v>
      </c>
      <c r="I631" s="8">
        <v>8</v>
      </c>
      <c r="J631" s="50">
        <v>8</v>
      </c>
      <c r="K631" s="8">
        <v>26</v>
      </c>
      <c r="L631" s="85">
        <f t="shared" si="205"/>
        <v>2.5147928994082842</v>
      </c>
      <c r="M631" s="4">
        <f t="shared" si="206"/>
        <v>3.5374149659863949</v>
      </c>
      <c r="N631" s="4">
        <f t="shared" si="207"/>
        <v>1.2965964343598055</v>
      </c>
      <c r="O631" s="4">
        <f t="shared" si="208"/>
        <v>0.93457943925233633</v>
      </c>
      <c r="P631" s="4">
        <f t="shared" si="209"/>
        <v>1.07095046854083</v>
      </c>
      <c r="Q631" s="4">
        <f t="shared" si="210"/>
        <v>3.080568720379147</v>
      </c>
      <c r="R631" s="10"/>
      <c r="S631" s="10"/>
      <c r="T631" s="10"/>
      <c r="U631" s="10"/>
      <c r="V631" s="10"/>
      <c r="X631" s="26" t="s">
        <v>609</v>
      </c>
      <c r="Y631" s="15"/>
      <c r="Z631" s="15"/>
      <c r="AB631" s="8">
        <f t="shared" si="202"/>
        <v>26</v>
      </c>
      <c r="AC631" s="8">
        <f t="shared" si="203"/>
        <v>8</v>
      </c>
      <c r="AD631" s="50">
        <f t="shared" si="204"/>
        <v>8</v>
      </c>
      <c r="AE631" s="85">
        <f t="shared" si="211"/>
        <v>3.080568720379147</v>
      </c>
      <c r="AF631" s="4">
        <f t="shared" si="212"/>
        <v>1.2965964343598055</v>
      </c>
      <c r="AG631" s="4">
        <f t="shared" si="213"/>
        <v>1.07095046854083</v>
      </c>
      <c r="AH631" s="10"/>
      <c r="AI631" s="10"/>
      <c r="AJ631" s="10"/>
      <c r="AK631" s="10"/>
    </row>
    <row r="632" spans="1:37" ht="15" customHeight="1" x14ac:dyDescent="0.2">
      <c r="B632" s="26" t="s">
        <v>77</v>
      </c>
      <c r="C632" s="15"/>
      <c r="D632" s="15"/>
      <c r="F632" s="8">
        <v>49</v>
      </c>
      <c r="G632" s="8">
        <v>31</v>
      </c>
      <c r="H632" s="8">
        <v>18</v>
      </c>
      <c r="I632" s="8">
        <v>14</v>
      </c>
      <c r="J632" s="50">
        <v>11</v>
      </c>
      <c r="K632" s="8">
        <v>34</v>
      </c>
      <c r="L632" s="85">
        <f t="shared" si="205"/>
        <v>3.6242603550295858</v>
      </c>
      <c r="M632" s="4">
        <f t="shared" si="206"/>
        <v>4.2176870748299313</v>
      </c>
      <c r="N632" s="4">
        <f t="shared" si="207"/>
        <v>2.9173419773095626</v>
      </c>
      <c r="O632" s="4">
        <f t="shared" si="208"/>
        <v>1.6355140186915886</v>
      </c>
      <c r="P632" s="4">
        <f t="shared" si="209"/>
        <v>1.4725568942436411</v>
      </c>
      <c r="Q632" s="4">
        <f t="shared" si="210"/>
        <v>4.028436018957346</v>
      </c>
      <c r="R632" s="10"/>
      <c r="S632" s="10"/>
      <c r="T632" s="10"/>
      <c r="U632" s="10"/>
      <c r="V632" s="10"/>
      <c r="X632" s="26" t="s">
        <v>77</v>
      </c>
      <c r="Y632" s="15"/>
      <c r="Z632" s="15"/>
      <c r="AB632" s="8">
        <f t="shared" si="202"/>
        <v>34</v>
      </c>
      <c r="AC632" s="8">
        <f t="shared" si="203"/>
        <v>18</v>
      </c>
      <c r="AD632" s="50">
        <f t="shared" si="204"/>
        <v>11</v>
      </c>
      <c r="AE632" s="85">
        <f t="shared" si="211"/>
        <v>4.028436018957346</v>
      </c>
      <c r="AF632" s="4">
        <f t="shared" si="212"/>
        <v>2.9173419773095626</v>
      </c>
      <c r="AG632" s="4">
        <f t="shared" si="213"/>
        <v>1.4725568942436411</v>
      </c>
      <c r="AH632" s="10"/>
      <c r="AI632" s="10"/>
      <c r="AJ632" s="10"/>
      <c r="AK632" s="10"/>
    </row>
    <row r="633" spans="1:37" ht="15" customHeight="1" x14ac:dyDescent="0.2">
      <c r="B633" s="26" t="s">
        <v>602</v>
      </c>
      <c r="C633" s="15"/>
      <c r="D633" s="15"/>
      <c r="F633" s="8">
        <v>69</v>
      </c>
      <c r="G633" s="8">
        <v>36</v>
      </c>
      <c r="H633" s="8">
        <v>33</v>
      </c>
      <c r="I633" s="8">
        <v>26</v>
      </c>
      <c r="J633" s="50">
        <v>25</v>
      </c>
      <c r="K633" s="8">
        <v>37</v>
      </c>
      <c r="L633" s="85">
        <f t="shared" si="205"/>
        <v>5.1035502958579881</v>
      </c>
      <c r="M633" s="4">
        <f t="shared" si="206"/>
        <v>4.8979591836734695</v>
      </c>
      <c r="N633" s="4">
        <f t="shared" si="207"/>
        <v>5.3484602917341979</v>
      </c>
      <c r="O633" s="4">
        <f t="shared" si="208"/>
        <v>3.0373831775700935</v>
      </c>
      <c r="P633" s="4">
        <f t="shared" si="209"/>
        <v>3.3467202141900936</v>
      </c>
      <c r="Q633" s="4">
        <f t="shared" si="210"/>
        <v>4.3838862559241711</v>
      </c>
      <c r="R633" s="10"/>
      <c r="S633" s="10"/>
      <c r="T633" s="10"/>
      <c r="U633" s="10"/>
      <c r="V633" s="10"/>
      <c r="X633" s="26" t="s">
        <v>602</v>
      </c>
      <c r="Y633" s="15"/>
      <c r="Z633" s="15"/>
      <c r="AB633" s="8">
        <f t="shared" si="202"/>
        <v>37</v>
      </c>
      <c r="AC633" s="8">
        <f t="shared" si="203"/>
        <v>33</v>
      </c>
      <c r="AD633" s="50">
        <f t="shared" si="204"/>
        <v>25</v>
      </c>
      <c r="AE633" s="85">
        <f t="shared" si="211"/>
        <v>4.3838862559241711</v>
      </c>
      <c r="AF633" s="4">
        <f t="shared" si="212"/>
        <v>5.3484602917341979</v>
      </c>
      <c r="AG633" s="4">
        <f t="shared" si="213"/>
        <v>3.3467202141900936</v>
      </c>
      <c r="AH633" s="10"/>
      <c r="AI633" s="10"/>
      <c r="AJ633" s="10"/>
      <c r="AK633" s="10"/>
    </row>
    <row r="634" spans="1:37" ht="15" customHeight="1" x14ac:dyDescent="0.2">
      <c r="B634" s="27" t="s">
        <v>0</v>
      </c>
      <c r="C634" s="68"/>
      <c r="D634" s="68"/>
      <c r="E634" s="28"/>
      <c r="F634" s="9">
        <v>87</v>
      </c>
      <c r="G634" s="9">
        <v>43</v>
      </c>
      <c r="H634" s="9">
        <v>44</v>
      </c>
      <c r="I634" s="9">
        <v>54</v>
      </c>
      <c r="J634" s="55">
        <v>43</v>
      </c>
      <c r="K634" s="9">
        <v>54</v>
      </c>
      <c r="L634" s="87">
        <f t="shared" si="205"/>
        <v>6.4349112426035502</v>
      </c>
      <c r="M634" s="5">
        <f t="shared" si="206"/>
        <v>5.850340136054422</v>
      </c>
      <c r="N634" s="5">
        <f t="shared" si="207"/>
        <v>7.1312803889789302</v>
      </c>
      <c r="O634" s="5">
        <f t="shared" si="208"/>
        <v>6.3084112149532707</v>
      </c>
      <c r="P634" s="5">
        <f t="shared" si="209"/>
        <v>5.7563587684069617</v>
      </c>
      <c r="Q634" s="5">
        <f t="shared" si="210"/>
        <v>6.3981042654028428</v>
      </c>
      <c r="R634" s="16"/>
      <c r="S634" s="16"/>
      <c r="T634" s="16"/>
      <c r="U634" s="16"/>
      <c r="V634" s="16"/>
      <c r="X634" s="27" t="s">
        <v>0</v>
      </c>
      <c r="Y634" s="68"/>
      <c r="Z634" s="68"/>
      <c r="AA634" s="28"/>
      <c r="AB634" s="9">
        <f t="shared" si="202"/>
        <v>54</v>
      </c>
      <c r="AC634" s="9">
        <f t="shared" si="203"/>
        <v>44</v>
      </c>
      <c r="AD634" s="55">
        <f t="shared" si="204"/>
        <v>43</v>
      </c>
      <c r="AE634" s="87">
        <f t="shared" si="211"/>
        <v>6.3981042654028428</v>
      </c>
      <c r="AF634" s="5">
        <f t="shared" si="212"/>
        <v>7.1312803889789302</v>
      </c>
      <c r="AG634" s="5">
        <f t="shared" si="213"/>
        <v>5.7563587684069617</v>
      </c>
      <c r="AH634" s="16"/>
      <c r="AI634" s="10"/>
      <c r="AJ634" s="16"/>
      <c r="AK634" s="16"/>
    </row>
    <row r="635" spans="1:37" ht="15" customHeight="1" x14ac:dyDescent="0.2">
      <c r="B635" s="30" t="s">
        <v>1</v>
      </c>
      <c r="C635" s="59"/>
      <c r="D635" s="59"/>
      <c r="E635" s="21"/>
      <c r="F635" s="31">
        <f t="shared" ref="F635:K635" si="214">SUM(F629:F634)</f>
        <v>1352</v>
      </c>
      <c r="G635" s="31">
        <f t="shared" si="214"/>
        <v>735</v>
      </c>
      <c r="H635" s="31">
        <f t="shared" si="214"/>
        <v>617</v>
      </c>
      <c r="I635" s="31">
        <f t="shared" si="214"/>
        <v>856</v>
      </c>
      <c r="J635" s="51">
        <f t="shared" si="214"/>
        <v>747</v>
      </c>
      <c r="K635" s="31">
        <f t="shared" si="214"/>
        <v>844</v>
      </c>
      <c r="L635" s="86">
        <f t="shared" ref="L635:Q635" si="215">IF(SUM(L629:L634)&gt;100,"－",SUM(L629:L634))</f>
        <v>100</v>
      </c>
      <c r="M635" s="6">
        <f t="shared" si="215"/>
        <v>100</v>
      </c>
      <c r="N635" s="6">
        <f t="shared" si="215"/>
        <v>100</v>
      </c>
      <c r="O635" s="6">
        <f t="shared" si="215"/>
        <v>99.999999999999986</v>
      </c>
      <c r="P635" s="6">
        <f t="shared" si="215"/>
        <v>100</v>
      </c>
      <c r="Q635" s="6">
        <f t="shared" si="215"/>
        <v>100</v>
      </c>
      <c r="R635" s="16"/>
      <c r="S635" s="16"/>
      <c r="T635" s="16"/>
      <c r="U635" s="16"/>
      <c r="V635" s="16"/>
      <c r="X635" s="30" t="s">
        <v>1</v>
      </c>
      <c r="Y635" s="59"/>
      <c r="Z635" s="59"/>
      <c r="AA635" s="21"/>
      <c r="AB635" s="31">
        <f>SUM(AB629:AB634)</f>
        <v>844</v>
      </c>
      <c r="AC635" s="31">
        <f>SUM(AC629:AC634)</f>
        <v>617</v>
      </c>
      <c r="AD635" s="51">
        <f>SUM(AD629:AD634)</f>
        <v>747</v>
      </c>
      <c r="AE635" s="86">
        <f>IF(SUM(AE629:AE634)&gt;100,"－",SUM(AE629:AE634))</f>
        <v>100</v>
      </c>
      <c r="AF635" s="6">
        <f>IF(SUM(AF629:AF634)&gt;100,"－",SUM(AF629:AF634))</f>
        <v>100</v>
      </c>
      <c r="AG635" s="6">
        <f>IF(SUM(AG629:AG634)&gt;100,"－",SUM(AG629:AG634))</f>
        <v>100</v>
      </c>
      <c r="AH635" s="16"/>
      <c r="AI635" s="16"/>
      <c r="AJ635" s="16"/>
      <c r="AK635" s="16"/>
    </row>
    <row r="636" spans="1:37" ht="15" customHeight="1" x14ac:dyDescent="0.2">
      <c r="B636" s="30" t="s">
        <v>603</v>
      </c>
      <c r="C636" s="59"/>
      <c r="D636" s="59"/>
      <c r="E636" s="22"/>
      <c r="F636" s="33">
        <v>3.4527894208386032</v>
      </c>
      <c r="G636" s="54">
        <v>2.7197483781377114</v>
      </c>
      <c r="H636" s="54">
        <v>4.3380676085332279</v>
      </c>
      <c r="I636" s="54">
        <v>2.0822970190004453</v>
      </c>
      <c r="J636" s="54">
        <v>2.2294068051960521</v>
      </c>
      <c r="K636" s="33">
        <v>2.5095768304451056</v>
      </c>
      <c r="L636" s="10"/>
      <c r="M636" s="10"/>
      <c r="N636" s="10"/>
      <c r="O636" s="10"/>
      <c r="P636" s="10"/>
      <c r="Q636" s="10"/>
      <c r="R636" s="10"/>
      <c r="S636" s="10"/>
      <c r="T636" s="10"/>
      <c r="U636" s="10"/>
      <c r="V636" s="10"/>
      <c r="X636" s="30" t="s">
        <v>603</v>
      </c>
      <c r="Y636" s="59"/>
      <c r="Z636" s="59"/>
      <c r="AA636" s="22"/>
      <c r="AB636" s="33">
        <f>K636</f>
        <v>2.5095768304451056</v>
      </c>
      <c r="AC636" s="54">
        <f>H636</f>
        <v>4.3380676085332279</v>
      </c>
      <c r="AD636" s="54">
        <f>J636</f>
        <v>2.2294068051960521</v>
      </c>
      <c r="AE636" s="10"/>
      <c r="AF636" s="10"/>
      <c r="AG636" s="10"/>
      <c r="AH636" s="10"/>
      <c r="AI636" s="10"/>
      <c r="AJ636" s="10"/>
      <c r="AK636" s="10"/>
    </row>
    <row r="637" spans="1:37" ht="15" customHeight="1" x14ac:dyDescent="0.2">
      <c r="B637" s="30" t="s">
        <v>604</v>
      </c>
      <c r="C637" s="59"/>
      <c r="D637" s="59"/>
      <c r="E637" s="22"/>
      <c r="F637" s="33">
        <v>22.988308512425437</v>
      </c>
      <c r="G637" s="54">
        <v>16.509349804134178</v>
      </c>
      <c r="H637" s="54">
        <v>32.706746574862358</v>
      </c>
      <c r="I637" s="54">
        <v>28.793141538592366</v>
      </c>
      <c r="J637" s="54">
        <v>30.182738285731165</v>
      </c>
      <c r="K637" s="33">
        <v>16.521380800430279</v>
      </c>
      <c r="L637" s="10"/>
      <c r="M637" s="10"/>
      <c r="N637" s="10"/>
      <c r="O637" s="10"/>
      <c r="P637" s="10"/>
      <c r="Q637" s="10"/>
      <c r="R637" s="10"/>
      <c r="S637" s="10"/>
      <c r="T637" s="10"/>
      <c r="U637" s="10"/>
      <c r="V637" s="10"/>
      <c r="X637" s="30" t="s">
        <v>604</v>
      </c>
      <c r="Y637" s="59"/>
      <c r="Z637" s="59"/>
      <c r="AA637" s="22"/>
      <c r="AB637" s="33">
        <f>K637</f>
        <v>16.521380800430279</v>
      </c>
      <c r="AC637" s="54">
        <f>H637</f>
        <v>32.706746574862358</v>
      </c>
      <c r="AD637" s="54">
        <f>J637</f>
        <v>30.182738285731165</v>
      </c>
      <c r="AE637" s="10"/>
      <c r="AF637" s="10"/>
      <c r="AG637" s="10"/>
      <c r="AH637" s="10"/>
      <c r="AI637" s="10"/>
      <c r="AJ637" s="10"/>
      <c r="AK637" s="10"/>
    </row>
    <row r="638" spans="1:37" ht="15" customHeight="1" x14ac:dyDescent="0.2">
      <c r="B638" s="45"/>
      <c r="C638" s="45"/>
      <c r="D638" s="45"/>
      <c r="E638" s="36"/>
      <c r="F638" s="10"/>
      <c r="G638" s="10"/>
      <c r="H638" s="10"/>
      <c r="I638" s="10"/>
      <c r="J638" s="10"/>
      <c r="K638" s="10"/>
      <c r="L638" s="10"/>
      <c r="M638" s="10"/>
      <c r="N638" s="10"/>
      <c r="O638" s="10"/>
      <c r="P638" s="10"/>
      <c r="Q638" s="10"/>
      <c r="R638" s="10"/>
      <c r="S638" s="10"/>
      <c r="T638" s="10"/>
      <c r="U638" s="10"/>
      <c r="V638" s="10"/>
      <c r="X638" s="45"/>
      <c r="Y638" s="45"/>
      <c r="Z638" s="45"/>
      <c r="AA638" s="36"/>
      <c r="AB638" s="10"/>
      <c r="AC638" s="10"/>
      <c r="AD638" s="10"/>
      <c r="AE638" s="10"/>
      <c r="AF638" s="10"/>
      <c r="AG638" s="10"/>
      <c r="AH638" s="10"/>
      <c r="AI638" s="10"/>
      <c r="AJ638" s="10"/>
      <c r="AK638" s="10"/>
    </row>
    <row r="639" spans="1:37" ht="15" customHeight="1" x14ac:dyDescent="0.2">
      <c r="A639" s="1" t="s">
        <v>776</v>
      </c>
      <c r="B639" s="15"/>
      <c r="C639" s="15"/>
      <c r="D639" s="15"/>
      <c r="X639" s="15"/>
      <c r="Y639" s="15"/>
      <c r="Z639" s="15"/>
    </row>
    <row r="640" spans="1:37" ht="13.75" customHeight="1" x14ac:dyDescent="0.2">
      <c r="B640" s="47"/>
      <c r="C640" s="25"/>
      <c r="D640" s="25"/>
      <c r="E640" s="25"/>
      <c r="F640" s="242"/>
      <c r="G640" s="243"/>
      <c r="H640" s="66" t="s">
        <v>2</v>
      </c>
      <c r="I640" s="66"/>
      <c r="J640" s="243"/>
      <c r="K640" s="243"/>
      <c r="L640" s="244"/>
      <c r="M640" s="243"/>
      <c r="N640" s="66" t="s">
        <v>3</v>
      </c>
      <c r="O640" s="66"/>
      <c r="P640" s="243"/>
      <c r="Q640" s="245"/>
      <c r="X640" s="47"/>
      <c r="Y640" s="25"/>
      <c r="Z640" s="25"/>
      <c r="AA640" s="25"/>
      <c r="AB640" s="60"/>
      <c r="AC640" s="63" t="s">
        <v>2</v>
      </c>
      <c r="AD640" s="66"/>
      <c r="AE640" s="82"/>
      <c r="AF640" s="63" t="s">
        <v>3</v>
      </c>
      <c r="AG640" s="64"/>
    </row>
    <row r="641" spans="1:37" ht="19" x14ac:dyDescent="0.2">
      <c r="B641" s="58"/>
      <c r="F641" s="73" t="s">
        <v>356</v>
      </c>
      <c r="G641" s="73" t="s">
        <v>170</v>
      </c>
      <c r="H641" s="73" t="s">
        <v>171</v>
      </c>
      <c r="I641" s="73" t="s">
        <v>357</v>
      </c>
      <c r="J641" s="78" t="s">
        <v>173</v>
      </c>
      <c r="K641" s="73" t="s">
        <v>500</v>
      </c>
      <c r="L641" s="81" t="s">
        <v>356</v>
      </c>
      <c r="M641" s="73" t="s">
        <v>170</v>
      </c>
      <c r="N641" s="73" t="s">
        <v>171</v>
      </c>
      <c r="O641" s="73" t="s">
        <v>357</v>
      </c>
      <c r="P641" s="73" t="s">
        <v>173</v>
      </c>
      <c r="Q641" s="73" t="s">
        <v>500</v>
      </c>
      <c r="X641" s="58"/>
      <c r="AB641" s="73" t="s">
        <v>450</v>
      </c>
      <c r="AC641" s="73" t="s">
        <v>171</v>
      </c>
      <c r="AD641" s="78" t="s">
        <v>173</v>
      </c>
      <c r="AE641" s="81" t="s">
        <v>450</v>
      </c>
      <c r="AF641" s="73" t="s">
        <v>171</v>
      </c>
      <c r="AG641" s="73" t="s">
        <v>173</v>
      </c>
    </row>
    <row r="642" spans="1:37" ht="12" customHeight="1" x14ac:dyDescent="0.2">
      <c r="B642" s="27"/>
      <c r="C642" s="68"/>
      <c r="D642" s="68"/>
      <c r="E642" s="28"/>
      <c r="F642" s="29"/>
      <c r="G642" s="29"/>
      <c r="H642" s="29"/>
      <c r="I642" s="29"/>
      <c r="J642" s="49"/>
      <c r="K642" s="29"/>
      <c r="L642" s="83">
        <f t="shared" ref="L642" si="216">F$16</f>
        <v>1352</v>
      </c>
      <c r="M642" s="2">
        <f t="shared" ref="M642" si="217">G$16</f>
        <v>735</v>
      </c>
      <c r="N642" s="2">
        <f t="shared" ref="N642" si="218">H$16</f>
        <v>617</v>
      </c>
      <c r="O642" s="2">
        <f t="shared" ref="O642" si="219">I$16</f>
        <v>856</v>
      </c>
      <c r="P642" s="2">
        <f t="shared" ref="P642" si="220">J$16</f>
        <v>747</v>
      </c>
      <c r="Q642" s="2">
        <f t="shared" ref="Q642" si="221">K$16</f>
        <v>844</v>
      </c>
      <c r="R642" s="69"/>
      <c r="S642" s="69"/>
      <c r="T642" s="69"/>
      <c r="U642" s="69"/>
      <c r="V642" s="69"/>
      <c r="X642" s="27"/>
      <c r="Y642" s="68"/>
      <c r="Z642" s="68"/>
      <c r="AA642" s="28"/>
      <c r="AB642" s="29"/>
      <c r="AC642" s="29"/>
      <c r="AD642" s="49"/>
      <c r="AE642" s="83">
        <f>Q642</f>
        <v>844</v>
      </c>
      <c r="AF642" s="2">
        <f>N642</f>
        <v>617</v>
      </c>
      <c r="AG642" s="2">
        <f>P642</f>
        <v>747</v>
      </c>
      <c r="AH642" s="69"/>
      <c r="AI642" s="69"/>
      <c r="AJ642" s="69"/>
      <c r="AK642" s="69"/>
    </row>
    <row r="643" spans="1:37" ht="15" customHeight="1" x14ac:dyDescent="0.2">
      <c r="B643" s="26" t="s">
        <v>155</v>
      </c>
      <c r="C643" s="15"/>
      <c r="D643" s="15"/>
      <c r="F643" s="8">
        <v>579</v>
      </c>
      <c r="G643" s="8">
        <v>255</v>
      </c>
      <c r="H643" s="8">
        <v>324</v>
      </c>
      <c r="I643" s="8">
        <v>429</v>
      </c>
      <c r="J643" s="50">
        <v>389</v>
      </c>
      <c r="K643" s="8">
        <v>295</v>
      </c>
      <c r="L643" s="84">
        <f>F643/L$642*100</f>
        <v>42.825443786982248</v>
      </c>
      <c r="M643" s="4">
        <f t="shared" ref="M643:Q649" si="222">G643/M$642*100</f>
        <v>34.693877551020407</v>
      </c>
      <c r="N643" s="4">
        <f t="shared" si="222"/>
        <v>52.512155591572117</v>
      </c>
      <c r="O643" s="4">
        <f t="shared" si="222"/>
        <v>50.116822429906534</v>
      </c>
      <c r="P643" s="4">
        <f t="shared" si="222"/>
        <v>52.074966532797859</v>
      </c>
      <c r="Q643" s="4">
        <f t="shared" si="222"/>
        <v>34.952606635071085</v>
      </c>
      <c r="R643" s="10"/>
      <c r="S643" s="10"/>
      <c r="T643" s="10"/>
      <c r="U643" s="10"/>
      <c r="V643" s="10"/>
      <c r="X643" s="26" t="s">
        <v>155</v>
      </c>
      <c r="Y643" s="15"/>
      <c r="Z643" s="15"/>
      <c r="AB643" s="8">
        <f t="shared" ref="AB643:AB649" si="223">K643</f>
        <v>295</v>
      </c>
      <c r="AC643" s="8">
        <f t="shared" ref="AC643:AC649" si="224">H643</f>
        <v>324</v>
      </c>
      <c r="AD643" s="50">
        <f t="shared" ref="AD643:AD649" si="225">J643</f>
        <v>389</v>
      </c>
      <c r="AE643" s="84">
        <f>Q643</f>
        <v>34.952606635071085</v>
      </c>
      <c r="AF643" s="4">
        <f>N643</f>
        <v>52.512155591572117</v>
      </c>
      <c r="AG643" s="4">
        <f>P643</f>
        <v>52.074966532797859</v>
      </c>
      <c r="AH643" s="10"/>
      <c r="AI643" s="10"/>
      <c r="AJ643" s="10"/>
      <c r="AK643" s="10"/>
    </row>
    <row r="644" spans="1:37" ht="15" customHeight="1" x14ac:dyDescent="0.2">
      <c r="B644" s="26" t="s">
        <v>457</v>
      </c>
      <c r="C644" s="15"/>
      <c r="D644" s="15"/>
      <c r="F644" s="8">
        <v>211</v>
      </c>
      <c r="G644" s="8">
        <v>118</v>
      </c>
      <c r="H644" s="8">
        <v>93</v>
      </c>
      <c r="I644" s="8">
        <v>124</v>
      </c>
      <c r="J644" s="50">
        <v>112</v>
      </c>
      <c r="K644" s="8">
        <v>130</v>
      </c>
      <c r="L644" s="85">
        <f t="shared" ref="L644:L649" si="226">F644/L$642*100</f>
        <v>15.606508875739644</v>
      </c>
      <c r="M644" s="4">
        <f t="shared" si="222"/>
        <v>16.054421768707485</v>
      </c>
      <c r="N644" s="4">
        <f t="shared" si="222"/>
        <v>15.07293354943274</v>
      </c>
      <c r="O644" s="4">
        <f t="shared" si="222"/>
        <v>14.485981308411214</v>
      </c>
      <c r="P644" s="4">
        <f t="shared" si="222"/>
        <v>14.99330655957162</v>
      </c>
      <c r="Q644" s="4">
        <f t="shared" si="222"/>
        <v>15.402843601895736</v>
      </c>
      <c r="R644" s="10"/>
      <c r="S644" s="10"/>
      <c r="T644" s="10"/>
      <c r="U644" s="10"/>
      <c r="V644" s="10"/>
      <c r="X644" s="26" t="s">
        <v>457</v>
      </c>
      <c r="Y644" s="15"/>
      <c r="Z644" s="15"/>
      <c r="AB644" s="8">
        <f t="shared" si="223"/>
        <v>130</v>
      </c>
      <c r="AC644" s="8">
        <f t="shared" si="224"/>
        <v>93</v>
      </c>
      <c r="AD644" s="50">
        <f t="shared" si="225"/>
        <v>112</v>
      </c>
      <c r="AE644" s="85">
        <f t="shared" ref="AE644:AE649" si="227">Q644</f>
        <v>15.402843601895736</v>
      </c>
      <c r="AF644" s="4">
        <f t="shared" ref="AF644:AF649" si="228">N644</f>
        <v>15.07293354943274</v>
      </c>
      <c r="AG644" s="4">
        <f t="shared" ref="AG644:AG649" si="229">P644</f>
        <v>14.99330655957162</v>
      </c>
      <c r="AH644" s="10"/>
      <c r="AI644" s="10"/>
      <c r="AJ644" s="10"/>
      <c r="AK644" s="10"/>
    </row>
    <row r="645" spans="1:37" ht="15" customHeight="1" x14ac:dyDescent="0.2">
      <c r="B645" s="26" t="s">
        <v>451</v>
      </c>
      <c r="C645" s="15"/>
      <c r="D645" s="15"/>
      <c r="F645" s="8">
        <v>237</v>
      </c>
      <c r="G645" s="8">
        <v>138</v>
      </c>
      <c r="H645" s="8">
        <v>99</v>
      </c>
      <c r="I645" s="8">
        <v>123</v>
      </c>
      <c r="J645" s="50">
        <v>97</v>
      </c>
      <c r="K645" s="8">
        <v>164</v>
      </c>
      <c r="L645" s="85">
        <f t="shared" si="226"/>
        <v>17.529585798816569</v>
      </c>
      <c r="M645" s="4">
        <f t="shared" si="222"/>
        <v>18.775510204081634</v>
      </c>
      <c r="N645" s="4">
        <f t="shared" si="222"/>
        <v>16.045380875202593</v>
      </c>
      <c r="O645" s="4">
        <f t="shared" si="222"/>
        <v>14.369158878504674</v>
      </c>
      <c r="P645" s="4">
        <f t="shared" si="222"/>
        <v>12.985274431057563</v>
      </c>
      <c r="Q645" s="4">
        <f t="shared" si="222"/>
        <v>19.431279620853083</v>
      </c>
      <c r="R645" s="10"/>
      <c r="S645" s="10"/>
      <c r="T645" s="10"/>
      <c r="U645" s="10"/>
      <c r="V645" s="10"/>
      <c r="X645" s="26" t="s">
        <v>451</v>
      </c>
      <c r="Y645" s="15"/>
      <c r="Z645" s="15"/>
      <c r="AB645" s="8">
        <f t="shared" si="223"/>
        <v>164</v>
      </c>
      <c r="AC645" s="8">
        <f t="shared" si="224"/>
        <v>99</v>
      </c>
      <c r="AD645" s="50">
        <f t="shared" si="225"/>
        <v>97</v>
      </c>
      <c r="AE645" s="85">
        <f t="shared" si="227"/>
        <v>19.431279620853083</v>
      </c>
      <c r="AF645" s="4">
        <f t="shared" si="228"/>
        <v>16.045380875202593</v>
      </c>
      <c r="AG645" s="4">
        <f t="shared" si="229"/>
        <v>12.985274431057563</v>
      </c>
      <c r="AH645" s="10"/>
      <c r="AI645" s="10"/>
      <c r="AJ645" s="10"/>
      <c r="AK645" s="10"/>
    </row>
    <row r="646" spans="1:37" ht="15" customHeight="1" x14ac:dyDescent="0.2">
      <c r="B646" s="26" t="s">
        <v>452</v>
      </c>
      <c r="C646" s="15"/>
      <c r="D646" s="15"/>
      <c r="F646" s="8">
        <v>62</v>
      </c>
      <c r="G646" s="8">
        <v>40</v>
      </c>
      <c r="H646" s="8">
        <v>22</v>
      </c>
      <c r="I646" s="8">
        <v>33</v>
      </c>
      <c r="J646" s="50">
        <v>21</v>
      </c>
      <c r="K646" s="8">
        <v>52</v>
      </c>
      <c r="L646" s="85">
        <f t="shared" si="226"/>
        <v>4.5857988165680474</v>
      </c>
      <c r="M646" s="4">
        <f t="shared" si="222"/>
        <v>5.4421768707482991</v>
      </c>
      <c r="N646" s="4">
        <f t="shared" si="222"/>
        <v>3.5656401944894651</v>
      </c>
      <c r="O646" s="4">
        <f t="shared" si="222"/>
        <v>3.8551401869158877</v>
      </c>
      <c r="P646" s="4">
        <f t="shared" si="222"/>
        <v>2.8112449799196786</v>
      </c>
      <c r="Q646" s="4">
        <f t="shared" si="222"/>
        <v>6.1611374407582939</v>
      </c>
      <c r="R646" s="10"/>
      <c r="S646" s="10"/>
      <c r="T646" s="10"/>
      <c r="U646" s="10"/>
      <c r="V646" s="10"/>
      <c r="X646" s="26" t="s">
        <v>452</v>
      </c>
      <c r="Y646" s="15"/>
      <c r="Z646" s="15"/>
      <c r="AB646" s="8">
        <f t="shared" si="223"/>
        <v>52</v>
      </c>
      <c r="AC646" s="8">
        <f t="shared" si="224"/>
        <v>22</v>
      </c>
      <c r="AD646" s="50">
        <f t="shared" si="225"/>
        <v>21</v>
      </c>
      <c r="AE646" s="85">
        <f t="shared" si="227"/>
        <v>6.1611374407582939</v>
      </c>
      <c r="AF646" s="4">
        <f t="shared" si="228"/>
        <v>3.5656401944894651</v>
      </c>
      <c r="AG646" s="4">
        <f t="shared" si="229"/>
        <v>2.8112449799196786</v>
      </c>
      <c r="AH646" s="10"/>
      <c r="AI646" s="10"/>
      <c r="AJ646" s="10"/>
      <c r="AK646" s="10"/>
    </row>
    <row r="647" spans="1:37" ht="15" customHeight="1" x14ac:dyDescent="0.2">
      <c r="B647" s="26" t="s">
        <v>460</v>
      </c>
      <c r="C647" s="15"/>
      <c r="D647" s="15"/>
      <c r="F647" s="8">
        <v>27</v>
      </c>
      <c r="G647" s="8">
        <v>18</v>
      </c>
      <c r="H647" s="8">
        <v>9</v>
      </c>
      <c r="I647" s="8">
        <v>15</v>
      </c>
      <c r="J647" s="50">
        <v>12</v>
      </c>
      <c r="K647" s="8">
        <v>21</v>
      </c>
      <c r="L647" s="85">
        <f t="shared" si="226"/>
        <v>1.9970414201183433</v>
      </c>
      <c r="M647" s="4">
        <f t="shared" si="222"/>
        <v>2.4489795918367347</v>
      </c>
      <c r="N647" s="4">
        <f t="shared" si="222"/>
        <v>1.4586709886547813</v>
      </c>
      <c r="O647" s="4">
        <f t="shared" si="222"/>
        <v>1.7523364485981308</v>
      </c>
      <c r="P647" s="4">
        <f t="shared" si="222"/>
        <v>1.6064257028112447</v>
      </c>
      <c r="Q647" s="4">
        <f t="shared" si="222"/>
        <v>2.4881516587677726</v>
      </c>
      <c r="R647" s="10"/>
      <c r="S647" s="10"/>
      <c r="T647" s="10"/>
      <c r="U647" s="10"/>
      <c r="V647" s="10"/>
      <c r="X647" s="26" t="s">
        <v>460</v>
      </c>
      <c r="Y647" s="15"/>
      <c r="Z647" s="15"/>
      <c r="AB647" s="8">
        <f t="shared" si="223"/>
        <v>21</v>
      </c>
      <c r="AC647" s="8">
        <f t="shared" si="224"/>
        <v>9</v>
      </c>
      <c r="AD647" s="50">
        <f t="shared" si="225"/>
        <v>12</v>
      </c>
      <c r="AE647" s="85">
        <f t="shared" si="227"/>
        <v>2.4881516587677726</v>
      </c>
      <c r="AF647" s="4">
        <f t="shared" si="228"/>
        <v>1.4586709886547813</v>
      </c>
      <c r="AG647" s="4">
        <f t="shared" si="229"/>
        <v>1.6064257028112447</v>
      </c>
      <c r="AH647" s="10"/>
      <c r="AI647" s="10"/>
      <c r="AJ647" s="10"/>
      <c r="AK647" s="10"/>
    </row>
    <row r="648" spans="1:37" ht="15" customHeight="1" x14ac:dyDescent="0.2">
      <c r="B648" s="26" t="s">
        <v>74</v>
      </c>
      <c r="C648" s="15"/>
      <c r="D648" s="15"/>
      <c r="F648" s="8">
        <v>28</v>
      </c>
      <c r="G648" s="8">
        <v>9</v>
      </c>
      <c r="H648" s="8">
        <v>19</v>
      </c>
      <c r="I648" s="8">
        <v>9</v>
      </c>
      <c r="J648" s="50">
        <v>9</v>
      </c>
      <c r="K648" s="8">
        <v>9</v>
      </c>
      <c r="L648" s="85">
        <f t="shared" si="226"/>
        <v>2.0710059171597637</v>
      </c>
      <c r="M648" s="4">
        <f t="shared" si="222"/>
        <v>1.2244897959183674</v>
      </c>
      <c r="N648" s="4">
        <f t="shared" si="222"/>
        <v>3.0794165316045379</v>
      </c>
      <c r="O648" s="4">
        <f t="shared" si="222"/>
        <v>1.0514018691588785</v>
      </c>
      <c r="P648" s="4">
        <f t="shared" si="222"/>
        <v>1.2048192771084338</v>
      </c>
      <c r="Q648" s="4">
        <f t="shared" si="222"/>
        <v>1.066350710900474</v>
      </c>
      <c r="R648" s="10"/>
      <c r="S648" s="10"/>
      <c r="T648" s="10"/>
      <c r="U648" s="10"/>
      <c r="V648" s="10"/>
      <c r="X648" s="26" t="s">
        <v>74</v>
      </c>
      <c r="Y648" s="15"/>
      <c r="Z648" s="15"/>
      <c r="AB648" s="8">
        <f t="shared" si="223"/>
        <v>9</v>
      </c>
      <c r="AC648" s="8">
        <f t="shared" si="224"/>
        <v>19</v>
      </c>
      <c r="AD648" s="50">
        <f t="shared" si="225"/>
        <v>9</v>
      </c>
      <c r="AE648" s="85">
        <f t="shared" si="227"/>
        <v>1.066350710900474</v>
      </c>
      <c r="AF648" s="4">
        <f t="shared" si="228"/>
        <v>3.0794165316045379</v>
      </c>
      <c r="AG648" s="4">
        <f t="shared" si="229"/>
        <v>1.2048192771084338</v>
      </c>
      <c r="AH648" s="10"/>
      <c r="AI648" s="10"/>
      <c r="AJ648" s="10"/>
      <c r="AK648" s="10"/>
    </row>
    <row r="649" spans="1:37" ht="15" customHeight="1" x14ac:dyDescent="0.2">
      <c r="B649" s="27" t="s">
        <v>0</v>
      </c>
      <c r="C649" s="68"/>
      <c r="D649" s="68"/>
      <c r="E649" s="28"/>
      <c r="F649" s="9">
        <v>208</v>
      </c>
      <c r="G649" s="9">
        <v>157</v>
      </c>
      <c r="H649" s="9">
        <v>51</v>
      </c>
      <c r="I649" s="9">
        <v>123</v>
      </c>
      <c r="J649" s="55">
        <v>107</v>
      </c>
      <c r="K649" s="9">
        <v>173</v>
      </c>
      <c r="L649" s="87">
        <f t="shared" si="226"/>
        <v>15.384615384615385</v>
      </c>
      <c r="M649" s="5">
        <f t="shared" si="222"/>
        <v>21.360544217687075</v>
      </c>
      <c r="N649" s="5">
        <f t="shared" si="222"/>
        <v>8.2658022690437605</v>
      </c>
      <c r="O649" s="5">
        <f t="shared" si="222"/>
        <v>14.369158878504674</v>
      </c>
      <c r="P649" s="5">
        <f t="shared" si="222"/>
        <v>14.323962516733602</v>
      </c>
      <c r="Q649" s="5">
        <f t="shared" si="222"/>
        <v>20.497630331753555</v>
      </c>
      <c r="R649" s="16"/>
      <c r="S649" s="16"/>
      <c r="T649" s="16"/>
      <c r="U649" s="16"/>
      <c r="V649" s="16"/>
      <c r="X649" s="27" t="s">
        <v>0</v>
      </c>
      <c r="Y649" s="68"/>
      <c r="Z649" s="68"/>
      <c r="AA649" s="28"/>
      <c r="AB649" s="9">
        <f t="shared" si="223"/>
        <v>173</v>
      </c>
      <c r="AC649" s="9">
        <f t="shared" si="224"/>
        <v>51</v>
      </c>
      <c r="AD649" s="55">
        <f t="shared" si="225"/>
        <v>107</v>
      </c>
      <c r="AE649" s="87">
        <f t="shared" si="227"/>
        <v>20.497630331753555</v>
      </c>
      <c r="AF649" s="5">
        <f t="shared" si="228"/>
        <v>8.2658022690437605</v>
      </c>
      <c r="AG649" s="5">
        <f t="shared" si="229"/>
        <v>14.323962516733602</v>
      </c>
      <c r="AH649" s="16"/>
      <c r="AI649" s="10"/>
      <c r="AJ649" s="16"/>
      <c r="AK649" s="16"/>
    </row>
    <row r="650" spans="1:37" ht="15" customHeight="1" x14ac:dyDescent="0.2">
      <c r="B650" s="30" t="s">
        <v>1</v>
      </c>
      <c r="C650" s="59"/>
      <c r="D650" s="59"/>
      <c r="E650" s="21"/>
      <c r="F650" s="31">
        <f t="shared" ref="F650:K650" si="230">SUM(F643:F649)</f>
        <v>1352</v>
      </c>
      <c r="G650" s="31">
        <f t="shared" si="230"/>
        <v>735</v>
      </c>
      <c r="H650" s="31">
        <f t="shared" si="230"/>
        <v>617</v>
      </c>
      <c r="I650" s="31">
        <f t="shared" si="230"/>
        <v>856</v>
      </c>
      <c r="J650" s="51">
        <f t="shared" si="230"/>
        <v>747</v>
      </c>
      <c r="K650" s="31">
        <f t="shared" si="230"/>
        <v>844</v>
      </c>
      <c r="L650" s="86">
        <f t="shared" ref="L650:Q650" si="231">IF(SUM(L643:L649)&gt;100,"－",SUM(L643:L649))</f>
        <v>100</v>
      </c>
      <c r="M650" s="6">
        <f t="shared" si="231"/>
        <v>100</v>
      </c>
      <c r="N650" s="6">
        <f t="shared" si="231"/>
        <v>100</v>
      </c>
      <c r="O650" s="6">
        <f t="shared" si="231"/>
        <v>100</v>
      </c>
      <c r="P650" s="6">
        <f t="shared" si="231"/>
        <v>100</v>
      </c>
      <c r="Q650" s="6">
        <f t="shared" si="231"/>
        <v>100</v>
      </c>
      <c r="R650" s="16"/>
      <c r="S650" s="16"/>
      <c r="T650" s="16"/>
      <c r="U650" s="16"/>
      <c r="V650" s="16"/>
      <c r="X650" s="30" t="s">
        <v>1</v>
      </c>
      <c r="Y650" s="59"/>
      <c r="Z650" s="59"/>
      <c r="AA650" s="21"/>
      <c r="AB650" s="31">
        <f>SUM(AB643:AB649)</f>
        <v>844</v>
      </c>
      <c r="AC650" s="31">
        <f>SUM(AC643:AC649)</f>
        <v>617</v>
      </c>
      <c r="AD650" s="51">
        <f>SUM(AD643:AD649)</f>
        <v>747</v>
      </c>
      <c r="AE650" s="86">
        <f>IF(SUM(AE643:AE649)&gt;100,"－",SUM(AE643:AE649))</f>
        <v>100</v>
      </c>
      <c r="AF650" s="6">
        <f>IF(SUM(AF643:AF649)&gt;100,"－",SUM(AF643:AF649))</f>
        <v>100</v>
      </c>
      <c r="AG650" s="6">
        <f>IF(SUM(AG643:AG649)&gt;100,"－",SUM(AG643:AG649))</f>
        <v>100</v>
      </c>
      <c r="AH650" s="16"/>
      <c r="AI650" s="16"/>
      <c r="AJ650" s="16"/>
      <c r="AK650" s="16"/>
    </row>
    <row r="651" spans="1:37" ht="15" customHeight="1" x14ac:dyDescent="0.2">
      <c r="B651" s="30" t="s">
        <v>394</v>
      </c>
      <c r="C651" s="59"/>
      <c r="D651" s="59"/>
      <c r="E651" s="22"/>
      <c r="F651" s="33">
        <v>1.6669580419580419</v>
      </c>
      <c r="G651" s="54">
        <v>1.5830449826989619</v>
      </c>
      <c r="H651" s="54">
        <v>1.7526501766784452</v>
      </c>
      <c r="I651" s="54">
        <v>1.1009549795361528</v>
      </c>
      <c r="J651" s="54">
        <v>1.03125</v>
      </c>
      <c r="K651" s="33">
        <v>1.5827123695976155</v>
      </c>
      <c r="L651" s="10"/>
      <c r="M651" s="10"/>
      <c r="N651" s="10"/>
      <c r="O651" s="10"/>
      <c r="P651" s="10"/>
      <c r="Q651" s="10"/>
      <c r="R651" s="10"/>
      <c r="S651" s="10"/>
      <c r="T651" s="10"/>
      <c r="U651" s="10"/>
      <c r="V651" s="10"/>
      <c r="X651" s="30" t="s">
        <v>394</v>
      </c>
      <c r="Y651" s="59"/>
      <c r="Z651" s="59"/>
      <c r="AA651" s="22"/>
      <c r="AB651" s="33">
        <f>K651</f>
        <v>1.5827123695976155</v>
      </c>
      <c r="AC651" s="54">
        <f>H651</f>
        <v>1.7526501766784452</v>
      </c>
      <c r="AD651" s="54">
        <f>J651</f>
        <v>1.03125</v>
      </c>
      <c r="AE651" s="10"/>
      <c r="AF651" s="10"/>
      <c r="AG651" s="10"/>
      <c r="AH651" s="10"/>
      <c r="AI651" s="10"/>
      <c r="AJ651" s="10"/>
      <c r="AK651" s="10"/>
    </row>
    <row r="652" spans="1:37" ht="15" customHeight="1" x14ac:dyDescent="0.2">
      <c r="B652" s="30" t="s">
        <v>395</v>
      </c>
      <c r="C652" s="59"/>
      <c r="D652" s="59"/>
      <c r="E652" s="22"/>
      <c r="F652" s="33">
        <v>3.3752212389380531</v>
      </c>
      <c r="G652" s="54">
        <v>2.8328173374613002</v>
      </c>
      <c r="H652" s="54">
        <v>4.0991735537190079</v>
      </c>
      <c r="I652" s="54">
        <v>2.6546052631578947</v>
      </c>
      <c r="J652" s="54">
        <v>2.6294820717131473</v>
      </c>
      <c r="K652" s="33">
        <v>2.8244680851063828</v>
      </c>
      <c r="L652" s="10"/>
      <c r="M652" s="10"/>
      <c r="N652" s="10"/>
      <c r="O652" s="10"/>
      <c r="P652" s="10"/>
      <c r="Q652" s="10"/>
      <c r="R652" s="10"/>
      <c r="S652" s="10"/>
      <c r="T652" s="10"/>
      <c r="U652" s="10"/>
      <c r="V652" s="10"/>
      <c r="X652" s="30" t="s">
        <v>395</v>
      </c>
      <c r="Y652" s="59"/>
      <c r="Z652" s="59"/>
      <c r="AA652" s="22"/>
      <c r="AB652" s="33">
        <f>K652</f>
        <v>2.8244680851063828</v>
      </c>
      <c r="AC652" s="54">
        <f>H652</f>
        <v>4.0991735537190079</v>
      </c>
      <c r="AD652" s="54">
        <f>J652</f>
        <v>2.6294820717131473</v>
      </c>
      <c r="AE652" s="10"/>
      <c r="AF652" s="10"/>
      <c r="AG652" s="10"/>
      <c r="AH652" s="10"/>
      <c r="AI652" s="10"/>
      <c r="AJ652" s="10"/>
      <c r="AK652" s="10"/>
    </row>
    <row r="653" spans="1:37" ht="15" customHeight="1" x14ac:dyDescent="0.2">
      <c r="B653" s="30" t="s">
        <v>97</v>
      </c>
      <c r="C653" s="21"/>
      <c r="D653" s="21"/>
      <c r="E653" s="22"/>
      <c r="F653" s="128">
        <v>80</v>
      </c>
      <c r="G653" s="31">
        <v>36</v>
      </c>
      <c r="H653" s="31">
        <v>80</v>
      </c>
      <c r="I653" s="31">
        <v>38</v>
      </c>
      <c r="J653" s="31">
        <v>38</v>
      </c>
      <c r="K653" s="128">
        <v>36</v>
      </c>
      <c r="X653" s="30" t="s">
        <v>97</v>
      </c>
      <c r="Y653" s="59"/>
      <c r="Z653" s="21"/>
      <c r="AA653" s="22"/>
      <c r="AB653" s="128">
        <f>K653</f>
        <v>36</v>
      </c>
      <c r="AC653" s="31">
        <f>H653</f>
        <v>80</v>
      </c>
      <c r="AD653" s="31">
        <f>J653</f>
        <v>38</v>
      </c>
    </row>
    <row r="654" spans="1:37" ht="15" customHeight="1" x14ac:dyDescent="0.2">
      <c r="B654" s="45"/>
      <c r="C654" s="36"/>
      <c r="D654" s="36"/>
      <c r="E654" s="36"/>
      <c r="F654" s="41"/>
      <c r="G654" s="41"/>
      <c r="H654" s="41"/>
      <c r="I654" s="41"/>
      <c r="J654" s="41"/>
      <c r="K654" s="41"/>
      <c r="X654" s="45"/>
      <c r="Y654" s="45"/>
      <c r="Z654" s="36"/>
      <c r="AA654" s="36"/>
      <c r="AB654" s="41"/>
      <c r="AC654" s="41"/>
      <c r="AD654" s="41"/>
    </row>
    <row r="655" spans="1:37" ht="15" customHeight="1" x14ac:dyDescent="0.2">
      <c r="A655" s="1" t="s">
        <v>772</v>
      </c>
      <c r="B655" s="15"/>
      <c r="C655" s="15"/>
      <c r="D655" s="15"/>
      <c r="X655" s="15"/>
      <c r="Y655" s="15"/>
      <c r="Z655" s="15"/>
    </row>
    <row r="656" spans="1:37" ht="13.75" customHeight="1" x14ac:dyDescent="0.2">
      <c r="B656" s="47"/>
      <c r="C656" s="25"/>
      <c r="D656" s="25"/>
      <c r="E656" s="25"/>
      <c r="F656" s="242"/>
      <c r="G656" s="243"/>
      <c r="H656" s="66" t="s">
        <v>2</v>
      </c>
      <c r="I656" s="66"/>
      <c r="J656" s="243"/>
      <c r="K656" s="243"/>
      <c r="L656" s="244"/>
      <c r="M656" s="243"/>
      <c r="N656" s="66" t="s">
        <v>3</v>
      </c>
      <c r="O656" s="66"/>
      <c r="P656" s="243"/>
      <c r="Q656" s="245"/>
      <c r="X656" s="47"/>
      <c r="Y656" s="25"/>
      <c r="Z656" s="25"/>
      <c r="AA656" s="25"/>
      <c r="AB656" s="60"/>
      <c r="AC656" s="63" t="s">
        <v>2</v>
      </c>
      <c r="AD656" s="66"/>
      <c r="AE656" s="82"/>
      <c r="AF656" s="63" t="s">
        <v>3</v>
      </c>
      <c r="AG656" s="64"/>
    </row>
    <row r="657" spans="1:37" ht="19" x14ac:dyDescent="0.2">
      <c r="B657" s="58"/>
      <c r="F657" s="73" t="s">
        <v>356</v>
      </c>
      <c r="G657" s="73" t="s">
        <v>170</v>
      </c>
      <c r="H657" s="73" t="s">
        <v>171</v>
      </c>
      <c r="I657" s="73" t="s">
        <v>357</v>
      </c>
      <c r="J657" s="78" t="s">
        <v>173</v>
      </c>
      <c r="K657" s="73" t="s">
        <v>500</v>
      </c>
      <c r="L657" s="81" t="s">
        <v>356</v>
      </c>
      <c r="M657" s="73" t="s">
        <v>170</v>
      </c>
      <c r="N657" s="73" t="s">
        <v>171</v>
      </c>
      <c r="O657" s="73" t="s">
        <v>357</v>
      </c>
      <c r="P657" s="73" t="s">
        <v>173</v>
      </c>
      <c r="Q657" s="73" t="s">
        <v>500</v>
      </c>
      <c r="X657" s="58"/>
      <c r="AB657" s="73" t="s">
        <v>450</v>
      </c>
      <c r="AC657" s="73" t="s">
        <v>171</v>
      </c>
      <c r="AD657" s="78" t="s">
        <v>173</v>
      </c>
      <c r="AE657" s="81" t="s">
        <v>450</v>
      </c>
      <c r="AF657" s="73" t="s">
        <v>171</v>
      </c>
      <c r="AG657" s="73" t="s">
        <v>173</v>
      </c>
    </row>
    <row r="658" spans="1:37" ht="12" customHeight="1" x14ac:dyDescent="0.2">
      <c r="B658" s="27"/>
      <c r="C658" s="68"/>
      <c r="D658" s="68"/>
      <c r="E658" s="28"/>
      <c r="F658" s="29"/>
      <c r="G658" s="29"/>
      <c r="H658" s="29"/>
      <c r="I658" s="29"/>
      <c r="J658" s="49"/>
      <c r="K658" s="29"/>
      <c r="L658" s="83">
        <f t="shared" ref="L658" si="232">F$16</f>
        <v>1352</v>
      </c>
      <c r="M658" s="2">
        <f t="shared" ref="M658" si="233">G$16</f>
        <v>735</v>
      </c>
      <c r="N658" s="2">
        <f t="shared" ref="N658" si="234">H$16</f>
        <v>617</v>
      </c>
      <c r="O658" s="2">
        <f t="shared" ref="O658" si="235">I$16</f>
        <v>856</v>
      </c>
      <c r="P658" s="2">
        <f t="shared" ref="P658" si="236">J$16</f>
        <v>747</v>
      </c>
      <c r="Q658" s="2">
        <f t="shared" ref="Q658" si="237">K$16</f>
        <v>844</v>
      </c>
      <c r="R658" s="69"/>
      <c r="S658" s="69"/>
      <c r="T658" s="69"/>
      <c r="U658" s="69"/>
      <c r="V658" s="69"/>
      <c r="X658" s="27"/>
      <c r="Y658" s="68"/>
      <c r="Z658" s="68"/>
      <c r="AA658" s="28"/>
      <c r="AB658" s="29"/>
      <c r="AC658" s="29"/>
      <c r="AD658" s="49"/>
      <c r="AE658" s="83">
        <f>Q658</f>
        <v>844</v>
      </c>
      <c r="AF658" s="2">
        <f>N658</f>
        <v>617</v>
      </c>
      <c r="AG658" s="2">
        <f>P658</f>
        <v>747</v>
      </c>
      <c r="AH658" s="69"/>
      <c r="AI658" s="69"/>
      <c r="AJ658" s="69"/>
      <c r="AK658" s="69"/>
    </row>
    <row r="659" spans="1:37" ht="15" customHeight="1" x14ac:dyDescent="0.2">
      <c r="B659" s="26" t="s">
        <v>154</v>
      </c>
      <c r="C659" s="15"/>
      <c r="D659" s="15"/>
      <c r="F659" s="8">
        <v>579</v>
      </c>
      <c r="G659" s="8">
        <v>255</v>
      </c>
      <c r="H659" s="8">
        <v>324</v>
      </c>
      <c r="I659" s="8">
        <v>428</v>
      </c>
      <c r="J659" s="50">
        <v>388</v>
      </c>
      <c r="K659" s="8">
        <v>295</v>
      </c>
      <c r="L659" s="84">
        <f>F659/L$658*100</f>
        <v>42.825443786982248</v>
      </c>
      <c r="M659" s="4">
        <f t="shared" ref="M659:Q659" si="238">G659/M$658*100</f>
        <v>34.693877551020407</v>
      </c>
      <c r="N659" s="4">
        <f t="shared" si="238"/>
        <v>52.512155591572117</v>
      </c>
      <c r="O659" s="4">
        <f t="shared" si="238"/>
        <v>50</v>
      </c>
      <c r="P659" s="4">
        <f t="shared" si="238"/>
        <v>51.941097724230254</v>
      </c>
      <c r="Q659" s="4">
        <f t="shared" si="238"/>
        <v>34.952606635071085</v>
      </c>
      <c r="R659" s="10"/>
      <c r="S659" s="10"/>
      <c r="T659" s="10"/>
      <c r="U659" s="10"/>
      <c r="V659" s="10"/>
      <c r="X659" s="26" t="s">
        <v>154</v>
      </c>
      <c r="Y659" s="15"/>
      <c r="Z659" s="15"/>
      <c r="AB659" s="8">
        <f t="shared" ref="AB659:AB664" si="239">K659</f>
        <v>295</v>
      </c>
      <c r="AC659" s="8">
        <f t="shared" ref="AC659:AC664" si="240">H659</f>
        <v>324</v>
      </c>
      <c r="AD659" s="50">
        <f t="shared" ref="AD659:AD664" si="241">J659</f>
        <v>388</v>
      </c>
      <c r="AE659" s="84">
        <f>Q659</f>
        <v>34.952606635071085</v>
      </c>
      <c r="AF659" s="4">
        <f>N659</f>
        <v>52.512155591572117</v>
      </c>
      <c r="AG659" s="4">
        <f>P659</f>
        <v>51.941097724230254</v>
      </c>
      <c r="AH659" s="10"/>
      <c r="AI659" s="10"/>
      <c r="AJ659" s="10"/>
      <c r="AK659" s="10"/>
    </row>
    <row r="660" spans="1:37" ht="15" customHeight="1" x14ac:dyDescent="0.2">
      <c r="B660" s="26" t="s">
        <v>608</v>
      </c>
      <c r="C660" s="15"/>
      <c r="D660" s="15"/>
      <c r="F660" s="8">
        <v>269</v>
      </c>
      <c r="G660" s="8">
        <v>201</v>
      </c>
      <c r="H660" s="8">
        <v>68</v>
      </c>
      <c r="I660" s="8">
        <v>141</v>
      </c>
      <c r="J660" s="50">
        <v>115</v>
      </c>
      <c r="K660" s="8">
        <v>227</v>
      </c>
      <c r="L660" s="85">
        <f t="shared" ref="L660:L664" si="242">F660/L$658*100</f>
        <v>19.896449704142011</v>
      </c>
      <c r="M660" s="4">
        <f t="shared" ref="M660:M664" si="243">G660/M$658*100</f>
        <v>27.346938775510203</v>
      </c>
      <c r="N660" s="4">
        <f t="shared" ref="N660:N664" si="244">H660/N$658*100</f>
        <v>11.021069692058347</v>
      </c>
      <c r="O660" s="4">
        <f t="shared" ref="O660:O664" si="245">I660/O$658*100</f>
        <v>16.471962616822431</v>
      </c>
      <c r="P660" s="4">
        <f t="shared" ref="P660:P664" si="246">J660/P$658*100</f>
        <v>15.394912985274431</v>
      </c>
      <c r="Q660" s="4">
        <f t="shared" ref="Q660:Q664" si="247">K660/Q$658*100</f>
        <v>26.895734597156395</v>
      </c>
      <c r="R660" s="10"/>
      <c r="S660" s="10"/>
      <c r="T660" s="10"/>
      <c r="U660" s="10"/>
      <c r="V660" s="10"/>
      <c r="X660" s="26" t="s">
        <v>608</v>
      </c>
      <c r="Y660" s="15"/>
      <c r="Z660" s="15"/>
      <c r="AB660" s="8">
        <f t="shared" si="239"/>
        <v>227</v>
      </c>
      <c r="AC660" s="8">
        <f t="shared" si="240"/>
        <v>68</v>
      </c>
      <c r="AD660" s="50">
        <f t="shared" si="241"/>
        <v>115</v>
      </c>
      <c r="AE660" s="85">
        <f t="shared" ref="AE660:AE664" si="248">Q660</f>
        <v>26.895734597156395</v>
      </c>
      <c r="AF660" s="4">
        <f t="shared" ref="AF660:AF664" si="249">N660</f>
        <v>11.021069692058347</v>
      </c>
      <c r="AG660" s="4">
        <f t="shared" ref="AG660:AG664" si="250">P660</f>
        <v>15.394912985274431</v>
      </c>
      <c r="AH660" s="10"/>
      <c r="AI660" s="10"/>
      <c r="AJ660" s="10"/>
      <c r="AK660" s="10"/>
    </row>
    <row r="661" spans="1:37" ht="15" customHeight="1" x14ac:dyDescent="0.2">
      <c r="B661" s="26" t="s">
        <v>609</v>
      </c>
      <c r="C661" s="15"/>
      <c r="D661" s="15"/>
      <c r="F661" s="8">
        <v>180</v>
      </c>
      <c r="G661" s="8">
        <v>86</v>
      </c>
      <c r="H661" s="8">
        <v>94</v>
      </c>
      <c r="I661" s="8">
        <v>103</v>
      </c>
      <c r="J661" s="50">
        <v>81</v>
      </c>
      <c r="K661" s="8">
        <v>108</v>
      </c>
      <c r="L661" s="85">
        <f t="shared" si="242"/>
        <v>13.313609467455622</v>
      </c>
      <c r="M661" s="4">
        <f t="shared" si="243"/>
        <v>11.700680272108844</v>
      </c>
      <c r="N661" s="4">
        <f t="shared" si="244"/>
        <v>15.235008103727715</v>
      </c>
      <c r="O661" s="4">
        <f t="shared" si="245"/>
        <v>12.032710280373832</v>
      </c>
      <c r="P661" s="4">
        <f t="shared" si="246"/>
        <v>10.843373493975903</v>
      </c>
      <c r="Q661" s="4">
        <f t="shared" si="247"/>
        <v>12.796208530805686</v>
      </c>
      <c r="R661" s="10"/>
      <c r="S661" s="10"/>
      <c r="T661" s="10"/>
      <c r="U661" s="10"/>
      <c r="V661" s="10"/>
      <c r="X661" s="26" t="s">
        <v>609</v>
      </c>
      <c r="Y661" s="15"/>
      <c r="Z661" s="15"/>
      <c r="AB661" s="8">
        <f t="shared" si="239"/>
        <v>108</v>
      </c>
      <c r="AC661" s="8">
        <f t="shared" si="240"/>
        <v>94</v>
      </c>
      <c r="AD661" s="50">
        <f t="shared" si="241"/>
        <v>81</v>
      </c>
      <c r="AE661" s="85">
        <f t="shared" si="248"/>
        <v>12.796208530805686</v>
      </c>
      <c r="AF661" s="4">
        <f t="shared" si="249"/>
        <v>15.235008103727715</v>
      </c>
      <c r="AG661" s="4">
        <f t="shared" si="250"/>
        <v>10.843373493975903</v>
      </c>
      <c r="AH661" s="10"/>
      <c r="AI661" s="10"/>
      <c r="AJ661" s="10"/>
      <c r="AK661" s="10"/>
    </row>
    <row r="662" spans="1:37" ht="15" customHeight="1" x14ac:dyDescent="0.2">
      <c r="B662" s="26" t="s">
        <v>77</v>
      </c>
      <c r="C662" s="15"/>
      <c r="D662" s="15"/>
      <c r="F662" s="8">
        <v>78</v>
      </c>
      <c r="G662" s="8">
        <v>27</v>
      </c>
      <c r="H662" s="8">
        <v>51</v>
      </c>
      <c r="I662" s="8">
        <v>44</v>
      </c>
      <c r="J662" s="50">
        <v>39</v>
      </c>
      <c r="K662" s="8">
        <v>32</v>
      </c>
      <c r="L662" s="85">
        <f t="shared" si="242"/>
        <v>5.7692307692307692</v>
      </c>
      <c r="M662" s="4">
        <f t="shared" si="243"/>
        <v>3.6734693877551026</v>
      </c>
      <c r="N662" s="4">
        <f t="shared" si="244"/>
        <v>8.2658022690437605</v>
      </c>
      <c r="O662" s="4">
        <f t="shared" si="245"/>
        <v>5.1401869158878499</v>
      </c>
      <c r="P662" s="4">
        <f t="shared" si="246"/>
        <v>5.2208835341365463</v>
      </c>
      <c r="Q662" s="4">
        <f t="shared" si="247"/>
        <v>3.7914691943127963</v>
      </c>
      <c r="R662" s="10"/>
      <c r="S662" s="10"/>
      <c r="T662" s="10"/>
      <c r="U662" s="10"/>
      <c r="V662" s="10"/>
      <c r="X662" s="26" t="s">
        <v>77</v>
      </c>
      <c r="Y662" s="15"/>
      <c r="Z662" s="15"/>
      <c r="AB662" s="8">
        <f t="shared" si="239"/>
        <v>32</v>
      </c>
      <c r="AC662" s="8">
        <f t="shared" si="240"/>
        <v>51</v>
      </c>
      <c r="AD662" s="50">
        <f t="shared" si="241"/>
        <v>39</v>
      </c>
      <c r="AE662" s="85">
        <f t="shared" si="248"/>
        <v>3.7914691943127963</v>
      </c>
      <c r="AF662" s="4">
        <f t="shared" si="249"/>
        <v>8.2658022690437605</v>
      </c>
      <c r="AG662" s="4">
        <f t="shared" si="250"/>
        <v>5.2208835341365463</v>
      </c>
      <c r="AH662" s="10"/>
      <c r="AI662" s="10"/>
      <c r="AJ662" s="10"/>
      <c r="AK662" s="10"/>
    </row>
    <row r="663" spans="1:37" ht="15" customHeight="1" x14ac:dyDescent="0.2">
      <c r="B663" s="26" t="s">
        <v>602</v>
      </c>
      <c r="C663" s="15"/>
      <c r="D663" s="15"/>
      <c r="F663" s="8">
        <v>37</v>
      </c>
      <c r="G663" s="8">
        <v>8</v>
      </c>
      <c r="H663" s="8">
        <v>29</v>
      </c>
      <c r="I663" s="8">
        <v>16</v>
      </c>
      <c r="J663" s="50">
        <v>16</v>
      </c>
      <c r="K663" s="8">
        <v>8</v>
      </c>
      <c r="L663" s="85">
        <f t="shared" si="242"/>
        <v>2.7366863905325447</v>
      </c>
      <c r="M663" s="4">
        <f t="shared" si="243"/>
        <v>1.0884353741496597</v>
      </c>
      <c r="N663" s="4">
        <f t="shared" si="244"/>
        <v>4.7001620745542949</v>
      </c>
      <c r="O663" s="4">
        <f t="shared" si="245"/>
        <v>1.8691588785046727</v>
      </c>
      <c r="P663" s="4">
        <f t="shared" si="246"/>
        <v>2.14190093708166</v>
      </c>
      <c r="Q663" s="4">
        <f t="shared" si="247"/>
        <v>0.94786729857819907</v>
      </c>
      <c r="R663" s="10"/>
      <c r="S663" s="10"/>
      <c r="T663" s="10"/>
      <c r="U663" s="10"/>
      <c r="V663" s="10"/>
      <c r="X663" s="26" t="s">
        <v>602</v>
      </c>
      <c r="Y663" s="15"/>
      <c r="Z663" s="15"/>
      <c r="AB663" s="8">
        <f t="shared" si="239"/>
        <v>8</v>
      </c>
      <c r="AC663" s="8">
        <f t="shared" si="240"/>
        <v>29</v>
      </c>
      <c r="AD663" s="50">
        <f t="shared" si="241"/>
        <v>16</v>
      </c>
      <c r="AE663" s="85">
        <f t="shared" si="248"/>
        <v>0.94786729857819907</v>
      </c>
      <c r="AF663" s="4">
        <f t="shared" si="249"/>
        <v>4.7001620745542949</v>
      </c>
      <c r="AG663" s="4">
        <f t="shared" si="250"/>
        <v>2.14190093708166</v>
      </c>
      <c r="AH663" s="10"/>
      <c r="AI663" s="10"/>
      <c r="AJ663" s="10"/>
      <c r="AK663" s="10"/>
    </row>
    <row r="664" spans="1:37" ht="15" customHeight="1" x14ac:dyDescent="0.2">
      <c r="B664" s="27" t="s">
        <v>0</v>
      </c>
      <c r="C664" s="68"/>
      <c r="D664" s="68"/>
      <c r="E664" s="28"/>
      <c r="F664" s="9">
        <v>209</v>
      </c>
      <c r="G664" s="9">
        <v>158</v>
      </c>
      <c r="H664" s="9">
        <v>51</v>
      </c>
      <c r="I664" s="9">
        <v>124</v>
      </c>
      <c r="J664" s="55">
        <v>108</v>
      </c>
      <c r="K664" s="9">
        <v>174</v>
      </c>
      <c r="L664" s="87">
        <f t="shared" si="242"/>
        <v>15.458579881656807</v>
      </c>
      <c r="M664" s="5">
        <f t="shared" si="243"/>
        <v>21.496598639455783</v>
      </c>
      <c r="N664" s="5">
        <f t="shared" si="244"/>
        <v>8.2658022690437605</v>
      </c>
      <c r="O664" s="5">
        <f t="shared" si="245"/>
        <v>14.485981308411214</v>
      </c>
      <c r="P664" s="5">
        <f t="shared" si="246"/>
        <v>14.457831325301203</v>
      </c>
      <c r="Q664" s="5">
        <f t="shared" si="247"/>
        <v>20.616113744075829</v>
      </c>
      <c r="R664" s="16"/>
      <c r="S664" s="16"/>
      <c r="T664" s="16"/>
      <c r="U664" s="16"/>
      <c r="V664" s="16"/>
      <c r="X664" s="27" t="s">
        <v>0</v>
      </c>
      <c r="Y664" s="68"/>
      <c r="Z664" s="68"/>
      <c r="AA664" s="28"/>
      <c r="AB664" s="9">
        <f t="shared" si="239"/>
        <v>174</v>
      </c>
      <c r="AC664" s="9">
        <f t="shared" si="240"/>
        <v>51</v>
      </c>
      <c r="AD664" s="55">
        <f t="shared" si="241"/>
        <v>108</v>
      </c>
      <c r="AE664" s="87">
        <f t="shared" si="248"/>
        <v>20.616113744075829</v>
      </c>
      <c r="AF664" s="5">
        <f t="shared" si="249"/>
        <v>8.2658022690437605</v>
      </c>
      <c r="AG664" s="5">
        <f t="shared" si="250"/>
        <v>14.457831325301203</v>
      </c>
      <c r="AH664" s="16"/>
      <c r="AI664" s="10"/>
      <c r="AJ664" s="16"/>
      <c r="AK664" s="16"/>
    </row>
    <row r="665" spans="1:37" ht="15" customHeight="1" x14ac:dyDescent="0.2">
      <c r="B665" s="30" t="s">
        <v>1</v>
      </c>
      <c r="C665" s="59"/>
      <c r="D665" s="59"/>
      <c r="E665" s="21"/>
      <c r="F665" s="31">
        <f t="shared" ref="F665:K665" si="251">SUM(F659:F664)</f>
        <v>1352</v>
      </c>
      <c r="G665" s="31">
        <f t="shared" si="251"/>
        <v>735</v>
      </c>
      <c r="H665" s="31">
        <f t="shared" si="251"/>
        <v>617</v>
      </c>
      <c r="I665" s="31">
        <f t="shared" si="251"/>
        <v>856</v>
      </c>
      <c r="J665" s="51">
        <f t="shared" si="251"/>
        <v>747</v>
      </c>
      <c r="K665" s="31">
        <f t="shared" si="251"/>
        <v>844</v>
      </c>
      <c r="L665" s="86">
        <f t="shared" ref="L665:Q665" si="252">IF(SUM(L659:L664)&gt;100,"－",SUM(L659:L664))</f>
        <v>100</v>
      </c>
      <c r="M665" s="6">
        <f t="shared" si="252"/>
        <v>100</v>
      </c>
      <c r="N665" s="6">
        <f t="shared" si="252"/>
        <v>100</v>
      </c>
      <c r="O665" s="6">
        <f t="shared" si="252"/>
        <v>100</v>
      </c>
      <c r="P665" s="6">
        <f t="shared" si="252"/>
        <v>99.999999999999986</v>
      </c>
      <c r="Q665" s="6">
        <f t="shared" si="252"/>
        <v>100</v>
      </c>
      <c r="R665" s="16"/>
      <c r="S665" s="16"/>
      <c r="T665" s="16"/>
      <c r="U665" s="16"/>
      <c r="V665" s="16"/>
      <c r="X665" s="30" t="s">
        <v>1</v>
      </c>
      <c r="Y665" s="59"/>
      <c r="Z665" s="59"/>
      <c r="AA665" s="21"/>
      <c r="AB665" s="31">
        <f>SUM(AB659:AB664)</f>
        <v>844</v>
      </c>
      <c r="AC665" s="31">
        <f>SUM(AC659:AC664)</f>
        <v>617</v>
      </c>
      <c r="AD665" s="51">
        <f>SUM(AD659:AD664)</f>
        <v>747</v>
      </c>
      <c r="AE665" s="86">
        <f>IF(SUM(AE659:AE664)&gt;100,"－",SUM(AE659:AE664))</f>
        <v>100</v>
      </c>
      <c r="AF665" s="6">
        <f>IF(SUM(AF659:AF664)&gt;100,"－",SUM(AF659:AF664))</f>
        <v>100</v>
      </c>
      <c r="AG665" s="6">
        <f>IF(SUM(AG659:AG664)&gt;100,"－",SUM(AG659:AG664))</f>
        <v>99.999999999999986</v>
      </c>
      <c r="AH665" s="16"/>
      <c r="AI665" s="16"/>
      <c r="AJ665" s="16"/>
      <c r="AK665" s="16"/>
    </row>
    <row r="666" spans="1:37" ht="15" customHeight="1" x14ac:dyDescent="0.2">
      <c r="B666" s="30" t="s">
        <v>603</v>
      </c>
      <c r="C666" s="59"/>
      <c r="D666" s="59"/>
      <c r="E666" s="22"/>
      <c r="F666" s="33">
        <v>4.1468572287053309</v>
      </c>
      <c r="G666" s="54">
        <v>2.9634154686690102</v>
      </c>
      <c r="H666" s="54">
        <v>5.3532987402617875</v>
      </c>
      <c r="I666" s="54">
        <v>3.2171045026382821</v>
      </c>
      <c r="J666" s="54">
        <v>3.2190254069163777</v>
      </c>
      <c r="K666" s="33">
        <v>2.996796994527875</v>
      </c>
      <c r="L666" s="10"/>
      <c r="M666" s="10"/>
      <c r="N666" s="10"/>
      <c r="O666" s="10"/>
      <c r="P666" s="10"/>
      <c r="Q666" s="10"/>
      <c r="R666" s="10"/>
      <c r="S666" s="10"/>
      <c r="T666" s="10"/>
      <c r="U666" s="10"/>
      <c r="V666" s="10"/>
      <c r="X666" s="30" t="s">
        <v>603</v>
      </c>
      <c r="Y666" s="59"/>
      <c r="Z666" s="59"/>
      <c r="AA666" s="22"/>
      <c r="AB666" s="33">
        <f>K666</f>
        <v>2.996796994527875</v>
      </c>
      <c r="AC666" s="54">
        <f>H666</f>
        <v>5.3532987402617875</v>
      </c>
      <c r="AD666" s="54">
        <f>J666</f>
        <v>3.2190254069163777</v>
      </c>
      <c r="AE666" s="10"/>
      <c r="AF666" s="10"/>
      <c r="AG666" s="10"/>
      <c r="AH666" s="10"/>
      <c r="AI666" s="10"/>
      <c r="AJ666" s="10"/>
      <c r="AK666" s="10"/>
    </row>
    <row r="667" spans="1:37" ht="15" customHeight="1" x14ac:dyDescent="0.2">
      <c r="B667" s="30" t="s">
        <v>604</v>
      </c>
      <c r="C667" s="59"/>
      <c r="D667" s="59"/>
      <c r="E667" s="22"/>
      <c r="F667" s="33">
        <v>8.404003213493251</v>
      </c>
      <c r="G667" s="54">
        <v>5.3102196441677609</v>
      </c>
      <c r="H667" s="54">
        <v>12.520525152843684</v>
      </c>
      <c r="I667" s="54">
        <v>7.746448999773758</v>
      </c>
      <c r="J667" s="54">
        <v>8.1950487450978695</v>
      </c>
      <c r="K667" s="33">
        <v>5.3542772968898031</v>
      </c>
      <c r="L667" s="10"/>
      <c r="M667" s="10"/>
      <c r="N667" s="10"/>
      <c r="O667" s="10"/>
      <c r="P667" s="10"/>
      <c r="Q667" s="10"/>
      <c r="R667" s="10"/>
      <c r="S667" s="10"/>
      <c r="T667" s="10"/>
      <c r="U667" s="10"/>
      <c r="V667" s="10"/>
      <c r="X667" s="30" t="s">
        <v>604</v>
      </c>
      <c r="Y667" s="59"/>
      <c r="Z667" s="59"/>
      <c r="AA667" s="22"/>
      <c r="AB667" s="33">
        <f>K667</f>
        <v>5.3542772968898031</v>
      </c>
      <c r="AC667" s="54">
        <f>H667</f>
        <v>12.520525152843684</v>
      </c>
      <c r="AD667" s="54">
        <f>J667</f>
        <v>8.1950487450978695</v>
      </c>
      <c r="AE667" s="10"/>
      <c r="AF667" s="10"/>
      <c r="AG667" s="10"/>
      <c r="AH667" s="10"/>
      <c r="AI667" s="10"/>
      <c r="AJ667" s="10"/>
      <c r="AK667" s="10"/>
    </row>
    <row r="668" spans="1:37" ht="15" customHeight="1" x14ac:dyDescent="0.2">
      <c r="B668" s="45"/>
      <c r="C668" s="45"/>
      <c r="D668" s="45"/>
      <c r="E668" s="36"/>
      <c r="F668" s="10"/>
      <c r="G668" s="10"/>
      <c r="H668" s="10"/>
      <c r="I668" s="10"/>
      <c r="J668" s="10"/>
      <c r="K668" s="10"/>
      <c r="L668" s="10"/>
      <c r="M668" s="10"/>
      <c r="N668" s="10"/>
      <c r="O668" s="10"/>
      <c r="P668" s="10"/>
      <c r="Q668" s="10"/>
      <c r="R668" s="10"/>
      <c r="S668" s="10"/>
      <c r="T668" s="10"/>
      <c r="U668" s="10"/>
      <c r="V668" s="10"/>
      <c r="X668" s="45"/>
      <c r="Y668" s="45"/>
      <c r="Z668" s="45"/>
      <c r="AA668" s="36"/>
      <c r="AB668" s="10"/>
      <c r="AC668" s="10"/>
      <c r="AD668" s="10"/>
      <c r="AE668" s="10"/>
      <c r="AF668" s="10"/>
      <c r="AG668" s="10"/>
      <c r="AH668" s="10"/>
      <c r="AI668" s="10"/>
      <c r="AJ668" s="10"/>
      <c r="AK668" s="10"/>
    </row>
    <row r="669" spans="1:37" ht="15" customHeight="1" x14ac:dyDescent="0.2">
      <c r="A669" s="1" t="s">
        <v>777</v>
      </c>
      <c r="B669" s="15"/>
      <c r="C669" s="15"/>
      <c r="D669" s="15"/>
      <c r="X669" s="15"/>
      <c r="Y669" s="15"/>
      <c r="Z669" s="15"/>
    </row>
    <row r="670" spans="1:37" ht="13.75" customHeight="1" x14ac:dyDescent="0.2">
      <c r="B670" s="47"/>
      <c r="C670" s="25"/>
      <c r="D670" s="25"/>
      <c r="E670" s="25"/>
      <c r="F670" s="242"/>
      <c r="G670" s="243"/>
      <c r="H670" s="66" t="s">
        <v>2</v>
      </c>
      <c r="I670" s="66"/>
      <c r="J670" s="243"/>
      <c r="K670" s="243"/>
      <c r="L670" s="244"/>
      <c r="M670" s="243"/>
      <c r="N670" s="66" t="s">
        <v>3</v>
      </c>
      <c r="O670" s="66"/>
      <c r="P670" s="243"/>
      <c r="Q670" s="245"/>
      <c r="X670" s="47"/>
      <c r="Y670" s="25"/>
      <c r="Z670" s="25"/>
      <c r="AA670" s="25"/>
      <c r="AB670" s="60"/>
      <c r="AC670" s="63" t="s">
        <v>2</v>
      </c>
      <c r="AD670" s="66"/>
      <c r="AE670" s="82"/>
      <c r="AF670" s="63" t="s">
        <v>3</v>
      </c>
      <c r="AG670" s="64"/>
    </row>
    <row r="671" spans="1:37" ht="19" x14ac:dyDescent="0.2">
      <c r="B671" s="58"/>
      <c r="F671" s="73" t="s">
        <v>356</v>
      </c>
      <c r="G671" s="73" t="s">
        <v>170</v>
      </c>
      <c r="H671" s="73" t="s">
        <v>171</v>
      </c>
      <c r="I671" s="73" t="s">
        <v>357</v>
      </c>
      <c r="J671" s="78" t="s">
        <v>173</v>
      </c>
      <c r="K671" s="73" t="s">
        <v>500</v>
      </c>
      <c r="L671" s="81" t="s">
        <v>356</v>
      </c>
      <c r="M671" s="73" t="s">
        <v>170</v>
      </c>
      <c r="N671" s="73" t="s">
        <v>171</v>
      </c>
      <c r="O671" s="73" t="s">
        <v>357</v>
      </c>
      <c r="P671" s="73" t="s">
        <v>173</v>
      </c>
      <c r="Q671" s="73" t="s">
        <v>500</v>
      </c>
      <c r="X671" s="58"/>
      <c r="AB671" s="73" t="s">
        <v>450</v>
      </c>
      <c r="AC671" s="73" t="s">
        <v>171</v>
      </c>
      <c r="AD671" s="78" t="s">
        <v>173</v>
      </c>
      <c r="AE671" s="81" t="s">
        <v>450</v>
      </c>
      <c r="AF671" s="73" t="s">
        <v>171</v>
      </c>
      <c r="AG671" s="73" t="s">
        <v>173</v>
      </c>
    </row>
    <row r="672" spans="1:37" ht="12" customHeight="1" x14ac:dyDescent="0.2">
      <c r="B672" s="27"/>
      <c r="C672" s="68"/>
      <c r="D672" s="68"/>
      <c r="E672" s="28"/>
      <c r="F672" s="29"/>
      <c r="G672" s="29"/>
      <c r="H672" s="29"/>
      <c r="I672" s="29"/>
      <c r="J672" s="49"/>
      <c r="K672" s="29"/>
      <c r="L672" s="83">
        <f t="shared" ref="L672" si="253">F$16</f>
        <v>1352</v>
      </c>
      <c r="M672" s="2">
        <f t="shared" ref="M672" si="254">G$16</f>
        <v>735</v>
      </c>
      <c r="N672" s="2">
        <f t="shared" ref="N672" si="255">H$16</f>
        <v>617</v>
      </c>
      <c r="O672" s="2">
        <f t="shared" ref="O672" si="256">I$16</f>
        <v>856</v>
      </c>
      <c r="P672" s="2">
        <f t="shared" ref="P672" si="257">J$16</f>
        <v>747</v>
      </c>
      <c r="Q672" s="2">
        <f t="shared" ref="Q672" si="258">K$16</f>
        <v>844</v>
      </c>
      <c r="R672" s="69"/>
      <c r="S672" s="69"/>
      <c r="T672" s="69"/>
      <c r="U672" s="69"/>
      <c r="V672" s="69"/>
      <c r="X672" s="27"/>
      <c r="Y672" s="68"/>
      <c r="Z672" s="68"/>
      <c r="AA672" s="28"/>
      <c r="AB672" s="29"/>
      <c r="AC672" s="29"/>
      <c r="AD672" s="49"/>
      <c r="AE672" s="83">
        <f>Q672</f>
        <v>844</v>
      </c>
      <c r="AF672" s="2">
        <f>N672</f>
        <v>617</v>
      </c>
      <c r="AG672" s="2">
        <f>P672</f>
        <v>747</v>
      </c>
      <c r="AH672" s="69"/>
      <c r="AI672" s="69"/>
      <c r="AJ672" s="69"/>
      <c r="AK672" s="69"/>
    </row>
    <row r="673" spans="1:37" ht="15" customHeight="1" x14ac:dyDescent="0.2">
      <c r="B673" s="26" t="s">
        <v>155</v>
      </c>
      <c r="C673" s="15"/>
      <c r="D673" s="15"/>
      <c r="F673" s="8">
        <v>1018</v>
      </c>
      <c r="G673" s="8">
        <v>619</v>
      </c>
      <c r="H673" s="8">
        <v>399</v>
      </c>
      <c r="I673" s="8">
        <v>594</v>
      </c>
      <c r="J673" s="50">
        <v>509</v>
      </c>
      <c r="K673" s="8">
        <v>704</v>
      </c>
      <c r="L673" s="84">
        <f>F673/L$672*100</f>
        <v>75.295857988165679</v>
      </c>
      <c r="M673" s="4">
        <f t="shared" ref="M673:Q679" si="259">G673/M$672*100</f>
        <v>84.217687074829925</v>
      </c>
      <c r="N673" s="4">
        <f t="shared" si="259"/>
        <v>64.667747163695296</v>
      </c>
      <c r="O673" s="4">
        <f t="shared" si="259"/>
        <v>69.392523364485982</v>
      </c>
      <c r="P673" s="4">
        <f t="shared" si="259"/>
        <v>68.13922356091031</v>
      </c>
      <c r="Q673" s="4">
        <f t="shared" si="259"/>
        <v>83.412322274881518</v>
      </c>
      <c r="R673" s="10"/>
      <c r="S673" s="10"/>
      <c r="T673" s="10"/>
      <c r="U673" s="10"/>
      <c r="V673" s="10"/>
      <c r="X673" s="26" t="s">
        <v>155</v>
      </c>
      <c r="Y673" s="15"/>
      <c r="Z673" s="15"/>
      <c r="AB673" s="8">
        <f t="shared" ref="AB673:AB679" si="260">K673</f>
        <v>704</v>
      </c>
      <c r="AC673" s="8">
        <f t="shared" ref="AC673:AC679" si="261">H673</f>
        <v>399</v>
      </c>
      <c r="AD673" s="50">
        <f t="shared" ref="AD673:AD679" si="262">J673</f>
        <v>509</v>
      </c>
      <c r="AE673" s="84">
        <f>Q673</f>
        <v>83.412322274881518</v>
      </c>
      <c r="AF673" s="4">
        <f>N673</f>
        <v>64.667747163695296</v>
      </c>
      <c r="AG673" s="4">
        <f>P673</f>
        <v>68.13922356091031</v>
      </c>
      <c r="AH673" s="10"/>
      <c r="AI673" s="10"/>
      <c r="AJ673" s="10"/>
      <c r="AK673" s="10"/>
    </row>
    <row r="674" spans="1:37" ht="15" customHeight="1" x14ac:dyDescent="0.2">
      <c r="B674" s="26" t="s">
        <v>457</v>
      </c>
      <c r="C674" s="15"/>
      <c r="D674" s="15"/>
      <c r="F674" s="8">
        <v>107</v>
      </c>
      <c r="G674" s="8">
        <v>37</v>
      </c>
      <c r="H674" s="8">
        <v>70</v>
      </c>
      <c r="I674" s="8">
        <v>94</v>
      </c>
      <c r="J674" s="50">
        <v>89</v>
      </c>
      <c r="K674" s="8">
        <v>42</v>
      </c>
      <c r="L674" s="85">
        <f t="shared" ref="L674:L679" si="263">F674/L$672*100</f>
        <v>7.9142011834319526</v>
      </c>
      <c r="M674" s="4">
        <f t="shared" si="259"/>
        <v>5.0340136054421762</v>
      </c>
      <c r="N674" s="4">
        <f t="shared" si="259"/>
        <v>11.345218800648297</v>
      </c>
      <c r="O674" s="4">
        <f t="shared" si="259"/>
        <v>10.981308411214954</v>
      </c>
      <c r="P674" s="4">
        <f t="shared" si="259"/>
        <v>11.914323962516733</v>
      </c>
      <c r="Q674" s="4">
        <f t="shared" si="259"/>
        <v>4.9763033175355451</v>
      </c>
      <c r="R674" s="10"/>
      <c r="S674" s="10"/>
      <c r="T674" s="10"/>
      <c r="U674" s="10"/>
      <c r="V674" s="10"/>
      <c r="X674" s="26" t="s">
        <v>457</v>
      </c>
      <c r="Y674" s="15"/>
      <c r="Z674" s="15"/>
      <c r="AB674" s="8">
        <f t="shared" si="260"/>
        <v>42</v>
      </c>
      <c r="AC674" s="8">
        <f t="shared" si="261"/>
        <v>70</v>
      </c>
      <c r="AD674" s="50">
        <f t="shared" si="262"/>
        <v>89</v>
      </c>
      <c r="AE674" s="85">
        <f t="shared" ref="AE674:AE679" si="264">Q674</f>
        <v>4.9763033175355451</v>
      </c>
      <c r="AF674" s="4">
        <f t="shared" ref="AF674:AF679" si="265">N674</f>
        <v>11.345218800648297</v>
      </c>
      <c r="AG674" s="4">
        <f t="shared" ref="AG674:AG679" si="266">P674</f>
        <v>11.914323962516733</v>
      </c>
      <c r="AH674" s="10"/>
      <c r="AI674" s="10"/>
      <c r="AJ674" s="10"/>
      <c r="AK674" s="10"/>
    </row>
    <row r="675" spans="1:37" ht="15" customHeight="1" x14ac:dyDescent="0.2">
      <c r="B675" s="26" t="s">
        <v>451</v>
      </c>
      <c r="C675" s="15"/>
      <c r="D675" s="15"/>
      <c r="F675" s="8">
        <v>85</v>
      </c>
      <c r="G675" s="8">
        <v>20</v>
      </c>
      <c r="H675" s="8">
        <v>65</v>
      </c>
      <c r="I675" s="8">
        <v>68</v>
      </c>
      <c r="J675" s="50">
        <v>63</v>
      </c>
      <c r="K675" s="8">
        <v>25</v>
      </c>
      <c r="L675" s="85">
        <f t="shared" si="263"/>
        <v>6.2869822485207099</v>
      </c>
      <c r="M675" s="4">
        <f t="shared" si="259"/>
        <v>2.7210884353741496</v>
      </c>
      <c r="N675" s="4">
        <f t="shared" si="259"/>
        <v>10.534846029173419</v>
      </c>
      <c r="O675" s="4">
        <f t="shared" si="259"/>
        <v>7.9439252336448591</v>
      </c>
      <c r="P675" s="4">
        <f t="shared" si="259"/>
        <v>8.4337349397590362</v>
      </c>
      <c r="Q675" s="4">
        <f t="shared" si="259"/>
        <v>2.9620853080568721</v>
      </c>
      <c r="R675" s="10"/>
      <c r="S675" s="10"/>
      <c r="T675" s="10"/>
      <c r="U675" s="10"/>
      <c r="V675" s="10"/>
      <c r="X675" s="26" t="s">
        <v>451</v>
      </c>
      <c r="Y675" s="15"/>
      <c r="Z675" s="15"/>
      <c r="AB675" s="8">
        <f t="shared" si="260"/>
        <v>25</v>
      </c>
      <c r="AC675" s="8">
        <f t="shared" si="261"/>
        <v>65</v>
      </c>
      <c r="AD675" s="50">
        <f t="shared" si="262"/>
        <v>63</v>
      </c>
      <c r="AE675" s="85">
        <f t="shared" si="264"/>
        <v>2.9620853080568721</v>
      </c>
      <c r="AF675" s="4">
        <f t="shared" si="265"/>
        <v>10.534846029173419</v>
      </c>
      <c r="AG675" s="4">
        <f t="shared" si="266"/>
        <v>8.4337349397590362</v>
      </c>
      <c r="AH675" s="10"/>
      <c r="AI675" s="10"/>
      <c r="AJ675" s="10"/>
      <c r="AK675" s="10"/>
    </row>
    <row r="676" spans="1:37" ht="15" customHeight="1" x14ac:dyDescent="0.2">
      <c r="B676" s="26" t="s">
        <v>452</v>
      </c>
      <c r="C676" s="15"/>
      <c r="D676" s="15"/>
      <c r="F676" s="8">
        <v>18</v>
      </c>
      <c r="G676" s="8">
        <v>3</v>
      </c>
      <c r="H676" s="8">
        <v>15</v>
      </c>
      <c r="I676" s="8">
        <v>18</v>
      </c>
      <c r="J676" s="50">
        <v>18</v>
      </c>
      <c r="K676" s="8">
        <v>3</v>
      </c>
      <c r="L676" s="85">
        <f t="shared" si="263"/>
        <v>1.3313609467455623</v>
      </c>
      <c r="M676" s="4">
        <f t="shared" si="259"/>
        <v>0.40816326530612246</v>
      </c>
      <c r="N676" s="4">
        <f t="shared" si="259"/>
        <v>2.4311183144246353</v>
      </c>
      <c r="O676" s="4">
        <f t="shared" si="259"/>
        <v>2.1028037383177569</v>
      </c>
      <c r="P676" s="4">
        <f t="shared" si="259"/>
        <v>2.4096385542168677</v>
      </c>
      <c r="Q676" s="4">
        <f t="shared" si="259"/>
        <v>0.35545023696682465</v>
      </c>
      <c r="R676" s="10"/>
      <c r="S676" s="10"/>
      <c r="T676" s="10"/>
      <c r="U676" s="10"/>
      <c r="V676" s="10"/>
      <c r="X676" s="26" t="s">
        <v>452</v>
      </c>
      <c r="Y676" s="15"/>
      <c r="Z676" s="15"/>
      <c r="AB676" s="8">
        <f t="shared" si="260"/>
        <v>3</v>
      </c>
      <c r="AC676" s="8">
        <f t="shared" si="261"/>
        <v>15</v>
      </c>
      <c r="AD676" s="50">
        <f t="shared" si="262"/>
        <v>18</v>
      </c>
      <c r="AE676" s="85">
        <f t="shared" si="264"/>
        <v>0.35545023696682465</v>
      </c>
      <c r="AF676" s="4">
        <f t="shared" si="265"/>
        <v>2.4311183144246353</v>
      </c>
      <c r="AG676" s="4">
        <f t="shared" si="266"/>
        <v>2.4096385542168677</v>
      </c>
      <c r="AH676" s="10"/>
      <c r="AI676" s="10"/>
      <c r="AJ676" s="10"/>
      <c r="AK676" s="10"/>
    </row>
    <row r="677" spans="1:37" ht="15" customHeight="1" x14ac:dyDescent="0.2">
      <c r="B677" s="26" t="s">
        <v>460</v>
      </c>
      <c r="C677" s="15"/>
      <c r="D677" s="15"/>
      <c r="F677" s="8">
        <v>17</v>
      </c>
      <c r="G677" s="8">
        <v>3</v>
      </c>
      <c r="H677" s="8">
        <v>14</v>
      </c>
      <c r="I677" s="8">
        <v>6</v>
      </c>
      <c r="J677" s="50">
        <v>6</v>
      </c>
      <c r="K677" s="8">
        <v>3</v>
      </c>
      <c r="L677" s="85">
        <f t="shared" si="263"/>
        <v>1.2573964497041421</v>
      </c>
      <c r="M677" s="4">
        <f t="shared" si="259"/>
        <v>0.40816326530612246</v>
      </c>
      <c r="N677" s="4">
        <f t="shared" si="259"/>
        <v>2.2690437601296596</v>
      </c>
      <c r="O677" s="4">
        <f t="shared" si="259"/>
        <v>0.7009345794392523</v>
      </c>
      <c r="P677" s="4">
        <f t="shared" si="259"/>
        <v>0.80321285140562237</v>
      </c>
      <c r="Q677" s="4">
        <f t="shared" si="259"/>
        <v>0.35545023696682465</v>
      </c>
      <c r="R677" s="10"/>
      <c r="S677" s="10"/>
      <c r="T677" s="10"/>
      <c r="U677" s="10"/>
      <c r="V677" s="10"/>
      <c r="X677" s="26" t="s">
        <v>460</v>
      </c>
      <c r="Y677" s="15"/>
      <c r="Z677" s="15"/>
      <c r="AB677" s="8">
        <f t="shared" si="260"/>
        <v>3</v>
      </c>
      <c r="AC677" s="8">
        <f t="shared" si="261"/>
        <v>14</v>
      </c>
      <c r="AD677" s="50">
        <f t="shared" si="262"/>
        <v>6</v>
      </c>
      <c r="AE677" s="85">
        <f t="shared" si="264"/>
        <v>0.35545023696682465</v>
      </c>
      <c r="AF677" s="4">
        <f t="shared" si="265"/>
        <v>2.2690437601296596</v>
      </c>
      <c r="AG677" s="4">
        <f t="shared" si="266"/>
        <v>0.80321285140562237</v>
      </c>
      <c r="AH677" s="10"/>
      <c r="AI677" s="10"/>
      <c r="AJ677" s="10"/>
      <c r="AK677" s="10"/>
    </row>
    <row r="678" spans="1:37" ht="15" customHeight="1" x14ac:dyDescent="0.2">
      <c r="B678" s="26" t="s">
        <v>74</v>
      </c>
      <c r="C678" s="15"/>
      <c r="D678" s="15"/>
      <c r="F678" s="8">
        <v>22</v>
      </c>
      <c r="G678" s="8">
        <v>4</v>
      </c>
      <c r="H678" s="8">
        <v>18</v>
      </c>
      <c r="I678" s="8">
        <v>8</v>
      </c>
      <c r="J678" s="50">
        <v>8</v>
      </c>
      <c r="K678" s="8">
        <v>4</v>
      </c>
      <c r="L678" s="85">
        <f t="shared" si="263"/>
        <v>1.6272189349112427</v>
      </c>
      <c r="M678" s="4">
        <f t="shared" si="259"/>
        <v>0.54421768707482987</v>
      </c>
      <c r="N678" s="4">
        <f t="shared" si="259"/>
        <v>2.9173419773095626</v>
      </c>
      <c r="O678" s="4">
        <f t="shared" si="259"/>
        <v>0.93457943925233633</v>
      </c>
      <c r="P678" s="4">
        <f t="shared" si="259"/>
        <v>1.07095046854083</v>
      </c>
      <c r="Q678" s="4">
        <f t="shared" si="259"/>
        <v>0.47393364928909953</v>
      </c>
      <c r="R678" s="10"/>
      <c r="S678" s="10"/>
      <c r="T678" s="10"/>
      <c r="U678" s="10"/>
      <c r="V678" s="10"/>
      <c r="X678" s="26" t="s">
        <v>74</v>
      </c>
      <c r="Y678" s="15"/>
      <c r="Z678" s="15"/>
      <c r="AB678" s="8">
        <f t="shared" si="260"/>
        <v>4</v>
      </c>
      <c r="AC678" s="8">
        <f t="shared" si="261"/>
        <v>18</v>
      </c>
      <c r="AD678" s="50">
        <f t="shared" si="262"/>
        <v>8</v>
      </c>
      <c r="AE678" s="85">
        <f t="shared" si="264"/>
        <v>0.47393364928909953</v>
      </c>
      <c r="AF678" s="4">
        <f t="shared" si="265"/>
        <v>2.9173419773095626</v>
      </c>
      <c r="AG678" s="4">
        <f t="shared" si="266"/>
        <v>1.07095046854083</v>
      </c>
      <c r="AH678" s="10"/>
      <c r="AI678" s="10"/>
      <c r="AJ678" s="10"/>
      <c r="AK678" s="10"/>
    </row>
    <row r="679" spans="1:37" ht="15" customHeight="1" x14ac:dyDescent="0.2">
      <c r="B679" s="27" t="s">
        <v>0</v>
      </c>
      <c r="C679" s="68"/>
      <c r="D679" s="68"/>
      <c r="E679" s="28"/>
      <c r="F679" s="9">
        <v>85</v>
      </c>
      <c r="G679" s="9">
        <v>49</v>
      </c>
      <c r="H679" s="9">
        <v>36</v>
      </c>
      <c r="I679" s="9">
        <v>68</v>
      </c>
      <c r="J679" s="55">
        <v>54</v>
      </c>
      <c r="K679" s="9">
        <v>63</v>
      </c>
      <c r="L679" s="87">
        <f t="shared" si="263"/>
        <v>6.2869822485207099</v>
      </c>
      <c r="M679" s="5">
        <f t="shared" si="259"/>
        <v>6.666666666666667</v>
      </c>
      <c r="N679" s="5">
        <f t="shared" si="259"/>
        <v>5.8346839546191251</v>
      </c>
      <c r="O679" s="5">
        <f t="shared" si="259"/>
        <v>7.9439252336448591</v>
      </c>
      <c r="P679" s="5">
        <f t="shared" si="259"/>
        <v>7.2289156626506017</v>
      </c>
      <c r="Q679" s="5">
        <f t="shared" si="259"/>
        <v>7.4644549763033172</v>
      </c>
      <c r="R679" s="16"/>
      <c r="S679" s="16"/>
      <c r="T679" s="16"/>
      <c r="U679" s="16"/>
      <c r="V679" s="16"/>
      <c r="X679" s="27" t="s">
        <v>0</v>
      </c>
      <c r="Y679" s="68"/>
      <c r="Z679" s="68"/>
      <c r="AA679" s="28"/>
      <c r="AB679" s="9">
        <f t="shared" si="260"/>
        <v>63</v>
      </c>
      <c r="AC679" s="9">
        <f t="shared" si="261"/>
        <v>36</v>
      </c>
      <c r="AD679" s="55">
        <f t="shared" si="262"/>
        <v>54</v>
      </c>
      <c r="AE679" s="87">
        <f t="shared" si="264"/>
        <v>7.4644549763033172</v>
      </c>
      <c r="AF679" s="5">
        <f t="shared" si="265"/>
        <v>5.8346839546191251</v>
      </c>
      <c r="AG679" s="5">
        <f t="shared" si="266"/>
        <v>7.2289156626506017</v>
      </c>
      <c r="AH679" s="16"/>
      <c r="AI679" s="10"/>
      <c r="AJ679" s="16"/>
      <c r="AK679" s="16"/>
    </row>
    <row r="680" spans="1:37" ht="15" customHeight="1" x14ac:dyDescent="0.2">
      <c r="B680" s="30" t="s">
        <v>1</v>
      </c>
      <c r="C680" s="59"/>
      <c r="D680" s="59"/>
      <c r="E680" s="21"/>
      <c r="F680" s="31">
        <f t="shared" ref="F680:K680" si="267">SUM(F673:F679)</f>
        <v>1352</v>
      </c>
      <c r="G680" s="31">
        <f t="shared" si="267"/>
        <v>735</v>
      </c>
      <c r="H680" s="31">
        <f t="shared" si="267"/>
        <v>617</v>
      </c>
      <c r="I680" s="31">
        <f t="shared" si="267"/>
        <v>856</v>
      </c>
      <c r="J680" s="51">
        <f t="shared" si="267"/>
        <v>747</v>
      </c>
      <c r="K680" s="31">
        <f t="shared" si="267"/>
        <v>844</v>
      </c>
      <c r="L680" s="86">
        <f t="shared" ref="L680:Q680" si="268">IF(SUM(L673:L679)&gt;100,"－",SUM(L673:L679))</f>
        <v>100.00000000000001</v>
      </c>
      <c r="M680" s="6">
        <f t="shared" si="268"/>
        <v>100.00000000000003</v>
      </c>
      <c r="N680" s="6">
        <f t="shared" si="268"/>
        <v>100</v>
      </c>
      <c r="O680" s="6">
        <f t="shared" si="268"/>
        <v>100</v>
      </c>
      <c r="P680" s="6">
        <f t="shared" si="268"/>
        <v>100</v>
      </c>
      <c r="Q680" s="6">
        <f t="shared" si="268"/>
        <v>100</v>
      </c>
      <c r="R680" s="16"/>
      <c r="S680" s="16"/>
      <c r="T680" s="16"/>
      <c r="U680" s="16"/>
      <c r="V680" s="16"/>
      <c r="X680" s="30" t="s">
        <v>1</v>
      </c>
      <c r="Y680" s="59"/>
      <c r="Z680" s="59"/>
      <c r="AA680" s="21"/>
      <c r="AB680" s="31">
        <f>SUM(AB673:AB679)</f>
        <v>844</v>
      </c>
      <c r="AC680" s="31">
        <f>SUM(AC673:AC679)</f>
        <v>617</v>
      </c>
      <c r="AD680" s="51">
        <f>SUM(AD673:AD679)</f>
        <v>747</v>
      </c>
      <c r="AE680" s="86">
        <f>IF(SUM(AE673:AE679)&gt;100,"－",SUM(AE673:AE679))</f>
        <v>100</v>
      </c>
      <c r="AF680" s="6">
        <f>IF(SUM(AF673:AF679)&gt;100,"－",SUM(AF673:AF679))</f>
        <v>100</v>
      </c>
      <c r="AG680" s="6">
        <f>IF(SUM(AG673:AG679)&gt;100,"－",SUM(AG673:AG679))</f>
        <v>100</v>
      </c>
      <c r="AH680" s="16"/>
      <c r="AI680" s="16"/>
      <c r="AJ680" s="16"/>
      <c r="AK680" s="16"/>
    </row>
    <row r="681" spans="1:37" ht="15" customHeight="1" x14ac:dyDescent="0.2">
      <c r="B681" s="30" t="s">
        <v>394</v>
      </c>
      <c r="C681" s="59"/>
      <c r="D681" s="59"/>
      <c r="E681" s="22"/>
      <c r="F681" s="33">
        <v>0.65745856353591159</v>
      </c>
      <c r="G681" s="54">
        <v>0.29154518950437319</v>
      </c>
      <c r="H681" s="54">
        <v>1.0895008605851979</v>
      </c>
      <c r="I681" s="54">
        <v>0.699238578680203</v>
      </c>
      <c r="J681" s="54">
        <v>0.7734487734487735</v>
      </c>
      <c r="K681" s="33">
        <v>0.27528809218950062</v>
      </c>
      <c r="L681" s="10"/>
      <c r="M681" s="10"/>
      <c r="N681" s="10"/>
      <c r="O681" s="10"/>
      <c r="P681" s="10"/>
      <c r="Q681" s="10"/>
      <c r="R681" s="10"/>
      <c r="S681" s="10"/>
      <c r="T681" s="10"/>
      <c r="U681" s="10"/>
      <c r="V681" s="10"/>
      <c r="X681" s="30" t="s">
        <v>394</v>
      </c>
      <c r="Y681" s="59"/>
      <c r="Z681" s="59"/>
      <c r="AA681" s="22"/>
      <c r="AB681" s="33">
        <f>K681</f>
        <v>0.27528809218950062</v>
      </c>
      <c r="AC681" s="54">
        <f>H681</f>
        <v>1.0895008605851979</v>
      </c>
      <c r="AD681" s="54">
        <f>J681</f>
        <v>0.7734487734487735</v>
      </c>
      <c r="AE681" s="10"/>
      <c r="AF681" s="10"/>
      <c r="AG681" s="10"/>
      <c r="AH681" s="10"/>
      <c r="AI681" s="10"/>
      <c r="AJ681" s="10"/>
      <c r="AK681" s="10"/>
    </row>
    <row r="682" spans="1:37" ht="15" customHeight="1" x14ac:dyDescent="0.2">
      <c r="B682" s="30" t="s">
        <v>395</v>
      </c>
      <c r="C682" s="59"/>
      <c r="D682" s="59"/>
      <c r="E682" s="22"/>
      <c r="F682" s="33">
        <v>3.3453815261044175</v>
      </c>
      <c r="G682" s="54">
        <v>2.9850746268656718</v>
      </c>
      <c r="H682" s="54">
        <v>3.4780219780219781</v>
      </c>
      <c r="I682" s="54">
        <v>2.8402061855670104</v>
      </c>
      <c r="J682" s="54">
        <v>2.9130434782608696</v>
      </c>
      <c r="K682" s="33">
        <v>2.7922077922077921</v>
      </c>
      <c r="L682" s="10"/>
      <c r="M682" s="10"/>
      <c r="N682" s="10"/>
      <c r="O682" s="10"/>
      <c r="P682" s="10"/>
      <c r="Q682" s="10"/>
      <c r="R682" s="10"/>
      <c r="S682" s="10"/>
      <c r="T682" s="10"/>
      <c r="U682" s="10"/>
      <c r="V682" s="10"/>
      <c r="X682" s="30" t="s">
        <v>395</v>
      </c>
      <c r="Y682" s="59"/>
      <c r="Z682" s="59"/>
      <c r="AA682" s="22"/>
      <c r="AB682" s="33">
        <f>K682</f>
        <v>2.7922077922077921</v>
      </c>
      <c r="AC682" s="54">
        <f>H682</f>
        <v>3.4780219780219781</v>
      </c>
      <c r="AD682" s="54">
        <f>J682</f>
        <v>2.9130434782608696</v>
      </c>
      <c r="AE682" s="10"/>
      <c r="AF682" s="10"/>
      <c r="AG682" s="10"/>
      <c r="AH682" s="10"/>
      <c r="AI682" s="10"/>
      <c r="AJ682" s="10"/>
      <c r="AK682" s="10"/>
    </row>
    <row r="683" spans="1:37" ht="15" customHeight="1" x14ac:dyDescent="0.2">
      <c r="B683" s="30" t="s">
        <v>97</v>
      </c>
      <c r="C683" s="21"/>
      <c r="D683" s="21"/>
      <c r="E683" s="22"/>
      <c r="F683" s="128">
        <v>41</v>
      </c>
      <c r="G683" s="31">
        <v>28</v>
      </c>
      <c r="H683" s="31">
        <v>41</v>
      </c>
      <c r="I683" s="31">
        <v>77</v>
      </c>
      <c r="J683" s="31">
        <v>77</v>
      </c>
      <c r="K683" s="128">
        <v>28</v>
      </c>
      <c r="X683" s="30" t="s">
        <v>97</v>
      </c>
      <c r="Y683" s="59"/>
      <c r="Z683" s="21"/>
      <c r="AA683" s="22"/>
      <c r="AB683" s="128">
        <f>K683</f>
        <v>28</v>
      </c>
      <c r="AC683" s="31">
        <f>H683</f>
        <v>41</v>
      </c>
      <c r="AD683" s="31">
        <f>J683</f>
        <v>77</v>
      </c>
    </row>
    <row r="684" spans="1:37" ht="15" customHeight="1" x14ac:dyDescent="0.2">
      <c r="B684" s="45"/>
      <c r="C684" s="36"/>
      <c r="D684" s="36"/>
      <c r="E684" s="36"/>
      <c r="F684" s="41"/>
      <c r="G684" s="41"/>
      <c r="H684" s="41"/>
      <c r="I684" s="41"/>
      <c r="J684" s="41"/>
      <c r="K684" s="41"/>
      <c r="X684" s="45"/>
      <c r="Y684" s="45"/>
      <c r="Z684" s="36"/>
      <c r="AA684" s="36"/>
      <c r="AB684" s="41"/>
      <c r="AC684" s="41"/>
      <c r="AD684" s="41"/>
    </row>
    <row r="685" spans="1:37" ht="15" customHeight="1" x14ac:dyDescent="0.2">
      <c r="A685" s="1" t="s">
        <v>773</v>
      </c>
      <c r="B685" s="15"/>
      <c r="C685" s="15"/>
      <c r="D685" s="15"/>
      <c r="X685" s="15"/>
      <c r="Y685" s="15"/>
      <c r="Z685" s="15"/>
    </row>
    <row r="686" spans="1:37" ht="13.75" customHeight="1" x14ac:dyDescent="0.2">
      <c r="B686" s="47"/>
      <c r="C686" s="25"/>
      <c r="D686" s="25"/>
      <c r="E686" s="25"/>
      <c r="F686" s="242"/>
      <c r="G686" s="243"/>
      <c r="H686" s="66" t="s">
        <v>2</v>
      </c>
      <c r="I686" s="66"/>
      <c r="J686" s="243"/>
      <c r="K686" s="243"/>
      <c r="L686" s="244"/>
      <c r="M686" s="243"/>
      <c r="N686" s="66" t="s">
        <v>3</v>
      </c>
      <c r="O686" s="66"/>
      <c r="P686" s="243"/>
      <c r="Q686" s="245"/>
      <c r="X686" s="47"/>
      <c r="Y686" s="25"/>
      <c r="Z686" s="25"/>
      <c r="AA686" s="25"/>
      <c r="AB686" s="60"/>
      <c r="AC686" s="63" t="s">
        <v>2</v>
      </c>
      <c r="AD686" s="66"/>
      <c r="AE686" s="82"/>
      <c r="AF686" s="63" t="s">
        <v>3</v>
      </c>
      <c r="AG686" s="64"/>
    </row>
    <row r="687" spans="1:37" ht="19" x14ac:dyDescent="0.2">
      <c r="B687" s="58"/>
      <c r="F687" s="73" t="s">
        <v>356</v>
      </c>
      <c r="G687" s="73" t="s">
        <v>170</v>
      </c>
      <c r="H687" s="73" t="s">
        <v>171</v>
      </c>
      <c r="I687" s="73" t="s">
        <v>357</v>
      </c>
      <c r="J687" s="78" t="s">
        <v>173</v>
      </c>
      <c r="K687" s="73" t="s">
        <v>500</v>
      </c>
      <c r="L687" s="81" t="s">
        <v>356</v>
      </c>
      <c r="M687" s="73" t="s">
        <v>170</v>
      </c>
      <c r="N687" s="73" t="s">
        <v>171</v>
      </c>
      <c r="O687" s="73" t="s">
        <v>357</v>
      </c>
      <c r="P687" s="73" t="s">
        <v>173</v>
      </c>
      <c r="Q687" s="73" t="s">
        <v>500</v>
      </c>
      <c r="X687" s="58"/>
      <c r="AB687" s="73" t="s">
        <v>450</v>
      </c>
      <c r="AC687" s="73" t="s">
        <v>171</v>
      </c>
      <c r="AD687" s="78" t="s">
        <v>173</v>
      </c>
      <c r="AE687" s="81" t="s">
        <v>450</v>
      </c>
      <c r="AF687" s="73" t="s">
        <v>171</v>
      </c>
      <c r="AG687" s="73" t="s">
        <v>173</v>
      </c>
    </row>
    <row r="688" spans="1:37" ht="12" customHeight="1" x14ac:dyDescent="0.2">
      <c r="B688" s="27"/>
      <c r="C688" s="68"/>
      <c r="D688" s="68"/>
      <c r="E688" s="28"/>
      <c r="F688" s="29"/>
      <c r="G688" s="29"/>
      <c r="H688" s="29"/>
      <c r="I688" s="29"/>
      <c r="J688" s="49"/>
      <c r="K688" s="29"/>
      <c r="L688" s="83">
        <f t="shared" ref="L688" si="269">F$16</f>
        <v>1352</v>
      </c>
      <c r="M688" s="2">
        <f t="shared" ref="M688" si="270">G$16</f>
        <v>735</v>
      </c>
      <c r="N688" s="2">
        <f t="shared" ref="N688" si="271">H$16</f>
        <v>617</v>
      </c>
      <c r="O688" s="2">
        <f t="shared" ref="O688" si="272">I$16</f>
        <v>856</v>
      </c>
      <c r="P688" s="2">
        <f t="shared" ref="P688" si="273">J$16</f>
        <v>747</v>
      </c>
      <c r="Q688" s="2">
        <f t="shared" ref="Q688" si="274">K$16</f>
        <v>844</v>
      </c>
      <c r="R688" s="69"/>
      <c r="S688" s="69"/>
      <c r="T688" s="69"/>
      <c r="U688" s="69"/>
      <c r="V688" s="69"/>
      <c r="X688" s="27"/>
      <c r="Y688" s="68"/>
      <c r="Z688" s="68"/>
      <c r="AA688" s="28"/>
      <c r="AB688" s="29"/>
      <c r="AC688" s="29"/>
      <c r="AD688" s="49"/>
      <c r="AE688" s="83">
        <f>Q688</f>
        <v>844</v>
      </c>
      <c r="AF688" s="2">
        <f>N688</f>
        <v>617</v>
      </c>
      <c r="AG688" s="2">
        <f>P688</f>
        <v>747</v>
      </c>
      <c r="AH688" s="69"/>
      <c r="AI688" s="69"/>
      <c r="AJ688" s="69"/>
      <c r="AK688" s="69"/>
    </row>
    <row r="689" spans="1:37" ht="15" customHeight="1" x14ac:dyDescent="0.2">
      <c r="B689" s="26" t="s">
        <v>154</v>
      </c>
      <c r="C689" s="15"/>
      <c r="D689" s="15"/>
      <c r="F689" s="8">
        <v>1017</v>
      </c>
      <c r="G689" s="8">
        <v>618</v>
      </c>
      <c r="H689" s="8">
        <v>399</v>
      </c>
      <c r="I689" s="8">
        <v>593</v>
      </c>
      <c r="J689" s="50">
        <v>508</v>
      </c>
      <c r="K689" s="8">
        <v>703</v>
      </c>
      <c r="L689" s="84">
        <f>F689/L$688*100</f>
        <v>75.221893491124263</v>
      </c>
      <c r="M689" s="4">
        <f t="shared" ref="M689:Q694" si="275">G689/M$688*100</f>
        <v>84.08163265306122</v>
      </c>
      <c r="N689" s="4">
        <f t="shared" si="275"/>
        <v>64.667747163695296</v>
      </c>
      <c r="O689" s="4">
        <f t="shared" si="275"/>
        <v>69.275700934579447</v>
      </c>
      <c r="P689" s="4">
        <f t="shared" si="275"/>
        <v>68.005354752342711</v>
      </c>
      <c r="Q689" s="4">
        <f t="shared" si="275"/>
        <v>83.293838862559241</v>
      </c>
      <c r="R689" s="10"/>
      <c r="S689" s="10"/>
      <c r="T689" s="10"/>
      <c r="U689" s="10"/>
      <c r="V689" s="10"/>
      <c r="X689" s="26" t="s">
        <v>154</v>
      </c>
      <c r="Y689" s="15"/>
      <c r="Z689" s="15"/>
      <c r="AB689" s="8">
        <f t="shared" ref="AB689:AB694" si="276">K689</f>
        <v>703</v>
      </c>
      <c r="AC689" s="8">
        <f t="shared" ref="AC689:AC694" si="277">H689</f>
        <v>399</v>
      </c>
      <c r="AD689" s="50">
        <f t="shared" ref="AD689:AD694" si="278">J689</f>
        <v>508</v>
      </c>
      <c r="AE689" s="84">
        <f>Q689</f>
        <v>83.293838862559241</v>
      </c>
      <c r="AF689" s="4">
        <f>N689</f>
        <v>64.667747163695296</v>
      </c>
      <c r="AG689" s="4">
        <f>P689</f>
        <v>68.005354752342711</v>
      </c>
      <c r="AH689" s="10"/>
      <c r="AI689" s="10"/>
      <c r="AJ689" s="10"/>
      <c r="AK689" s="10"/>
    </row>
    <row r="690" spans="1:37" ht="15" customHeight="1" x14ac:dyDescent="0.2">
      <c r="B690" s="26" t="s">
        <v>608</v>
      </c>
      <c r="C690" s="15"/>
      <c r="D690" s="15"/>
      <c r="F690" s="8">
        <v>91</v>
      </c>
      <c r="G690" s="8">
        <v>45</v>
      </c>
      <c r="H690" s="8">
        <v>46</v>
      </c>
      <c r="I690" s="8">
        <v>92</v>
      </c>
      <c r="J690" s="50">
        <v>87</v>
      </c>
      <c r="K690" s="8">
        <v>50</v>
      </c>
      <c r="L690" s="85">
        <f t="shared" ref="L690:L694" si="279">F690/L$688*100</f>
        <v>6.7307692307692308</v>
      </c>
      <c r="M690" s="4">
        <f t="shared" si="275"/>
        <v>6.1224489795918364</v>
      </c>
      <c r="N690" s="4">
        <f t="shared" si="275"/>
        <v>7.4554294975688817</v>
      </c>
      <c r="O690" s="4">
        <f t="shared" si="275"/>
        <v>10.747663551401869</v>
      </c>
      <c r="P690" s="4">
        <f t="shared" si="275"/>
        <v>11.646586345381527</v>
      </c>
      <c r="Q690" s="4">
        <f t="shared" si="275"/>
        <v>5.9241706161137442</v>
      </c>
      <c r="R690" s="10"/>
      <c r="S690" s="10"/>
      <c r="T690" s="10"/>
      <c r="U690" s="10"/>
      <c r="V690" s="10"/>
      <c r="X690" s="26" t="s">
        <v>608</v>
      </c>
      <c r="Y690" s="15"/>
      <c r="Z690" s="15"/>
      <c r="AB690" s="8">
        <f t="shared" si="276"/>
        <v>50</v>
      </c>
      <c r="AC690" s="8">
        <f t="shared" si="277"/>
        <v>46</v>
      </c>
      <c r="AD690" s="50">
        <f t="shared" si="278"/>
        <v>87</v>
      </c>
      <c r="AE690" s="85">
        <f t="shared" ref="AE690:AE694" si="280">Q690</f>
        <v>5.9241706161137442</v>
      </c>
      <c r="AF690" s="4">
        <f t="shared" ref="AF690:AF694" si="281">N690</f>
        <v>7.4554294975688817</v>
      </c>
      <c r="AG690" s="4">
        <f t="shared" ref="AG690:AG694" si="282">P690</f>
        <v>11.646586345381527</v>
      </c>
      <c r="AH690" s="10"/>
      <c r="AI690" s="10"/>
      <c r="AJ690" s="10"/>
      <c r="AK690" s="10"/>
    </row>
    <row r="691" spans="1:37" ht="15" customHeight="1" x14ac:dyDescent="0.2">
      <c r="B691" s="26" t="s">
        <v>609</v>
      </c>
      <c r="C691" s="15"/>
      <c r="D691" s="15"/>
      <c r="F691" s="8">
        <v>78</v>
      </c>
      <c r="G691" s="8">
        <v>13</v>
      </c>
      <c r="H691" s="8">
        <v>65</v>
      </c>
      <c r="I691" s="8">
        <v>60</v>
      </c>
      <c r="J691" s="50">
        <v>55</v>
      </c>
      <c r="K691" s="8">
        <v>18</v>
      </c>
      <c r="L691" s="85">
        <f t="shared" si="279"/>
        <v>5.7692307692307692</v>
      </c>
      <c r="M691" s="4">
        <f t="shared" si="275"/>
        <v>1.7687074829931975</v>
      </c>
      <c r="N691" s="4">
        <f t="shared" si="275"/>
        <v>10.534846029173419</v>
      </c>
      <c r="O691" s="4">
        <f t="shared" si="275"/>
        <v>7.009345794392523</v>
      </c>
      <c r="P691" s="4">
        <f t="shared" si="275"/>
        <v>7.3627844712182062</v>
      </c>
      <c r="Q691" s="4">
        <f t="shared" si="275"/>
        <v>2.1327014218009479</v>
      </c>
      <c r="R691" s="10"/>
      <c r="S691" s="10"/>
      <c r="T691" s="10"/>
      <c r="U691" s="10"/>
      <c r="V691" s="10"/>
      <c r="X691" s="26" t="s">
        <v>609</v>
      </c>
      <c r="Y691" s="15"/>
      <c r="Z691" s="15"/>
      <c r="AB691" s="8">
        <f t="shared" si="276"/>
        <v>18</v>
      </c>
      <c r="AC691" s="8">
        <f t="shared" si="277"/>
        <v>65</v>
      </c>
      <c r="AD691" s="50">
        <f t="shared" si="278"/>
        <v>55</v>
      </c>
      <c r="AE691" s="85">
        <f t="shared" si="280"/>
        <v>2.1327014218009479</v>
      </c>
      <c r="AF691" s="4">
        <f t="shared" si="281"/>
        <v>10.534846029173419</v>
      </c>
      <c r="AG691" s="4">
        <f t="shared" si="282"/>
        <v>7.3627844712182062</v>
      </c>
      <c r="AH691" s="10"/>
      <c r="AI691" s="10"/>
      <c r="AJ691" s="10"/>
      <c r="AK691" s="10"/>
    </row>
    <row r="692" spans="1:37" ht="15" customHeight="1" x14ac:dyDescent="0.2">
      <c r="B692" s="26" t="s">
        <v>77</v>
      </c>
      <c r="C692" s="15"/>
      <c r="D692" s="15"/>
      <c r="F692" s="8">
        <v>49</v>
      </c>
      <c r="G692" s="8">
        <v>3</v>
      </c>
      <c r="H692" s="8">
        <v>46</v>
      </c>
      <c r="I692" s="8">
        <v>30</v>
      </c>
      <c r="J692" s="50">
        <v>30</v>
      </c>
      <c r="K692" s="8">
        <v>3</v>
      </c>
      <c r="L692" s="85">
        <f t="shared" si="279"/>
        <v>3.6242603550295858</v>
      </c>
      <c r="M692" s="4">
        <f t="shared" si="275"/>
        <v>0.40816326530612246</v>
      </c>
      <c r="N692" s="4">
        <f t="shared" si="275"/>
        <v>7.4554294975688817</v>
      </c>
      <c r="O692" s="4">
        <f t="shared" si="275"/>
        <v>3.5046728971962615</v>
      </c>
      <c r="P692" s="4">
        <f t="shared" si="275"/>
        <v>4.0160642570281126</v>
      </c>
      <c r="Q692" s="4">
        <f t="shared" si="275"/>
        <v>0.35545023696682465</v>
      </c>
      <c r="R692" s="10"/>
      <c r="S692" s="10"/>
      <c r="T692" s="10"/>
      <c r="U692" s="10"/>
      <c r="V692" s="10"/>
      <c r="X692" s="26" t="s">
        <v>77</v>
      </c>
      <c r="Y692" s="15"/>
      <c r="Z692" s="15"/>
      <c r="AB692" s="8">
        <f t="shared" si="276"/>
        <v>3</v>
      </c>
      <c r="AC692" s="8">
        <f t="shared" si="277"/>
        <v>46</v>
      </c>
      <c r="AD692" s="50">
        <f t="shared" si="278"/>
        <v>30</v>
      </c>
      <c r="AE692" s="85">
        <f t="shared" si="280"/>
        <v>0.35545023696682465</v>
      </c>
      <c r="AF692" s="4">
        <f t="shared" si="281"/>
        <v>7.4554294975688817</v>
      </c>
      <c r="AG692" s="4">
        <f t="shared" si="282"/>
        <v>4.0160642570281126</v>
      </c>
      <c r="AH692" s="10"/>
      <c r="AI692" s="10"/>
      <c r="AJ692" s="10"/>
      <c r="AK692" s="10"/>
    </row>
    <row r="693" spans="1:37" ht="15" customHeight="1" x14ac:dyDescent="0.2">
      <c r="B693" s="26" t="s">
        <v>602</v>
      </c>
      <c r="C693" s="15"/>
      <c r="D693" s="15"/>
      <c r="F693" s="8">
        <v>31</v>
      </c>
      <c r="G693" s="8">
        <v>6</v>
      </c>
      <c r="H693" s="8">
        <v>25</v>
      </c>
      <c r="I693" s="8">
        <v>12</v>
      </c>
      <c r="J693" s="50">
        <v>12</v>
      </c>
      <c r="K693" s="8">
        <v>6</v>
      </c>
      <c r="L693" s="85">
        <f t="shared" si="279"/>
        <v>2.2928994082840237</v>
      </c>
      <c r="M693" s="4">
        <f t="shared" si="275"/>
        <v>0.81632653061224492</v>
      </c>
      <c r="N693" s="4">
        <f t="shared" si="275"/>
        <v>4.0518638573743919</v>
      </c>
      <c r="O693" s="4">
        <f t="shared" si="275"/>
        <v>1.4018691588785046</v>
      </c>
      <c r="P693" s="4">
        <f t="shared" si="275"/>
        <v>1.6064257028112447</v>
      </c>
      <c r="Q693" s="4">
        <f t="shared" si="275"/>
        <v>0.7109004739336493</v>
      </c>
      <c r="R693" s="10"/>
      <c r="S693" s="10"/>
      <c r="T693" s="10"/>
      <c r="U693" s="10"/>
      <c r="V693" s="10"/>
      <c r="X693" s="26" t="s">
        <v>602</v>
      </c>
      <c r="Y693" s="15"/>
      <c r="Z693" s="15"/>
      <c r="AB693" s="8">
        <f t="shared" si="276"/>
        <v>6</v>
      </c>
      <c r="AC693" s="8">
        <f t="shared" si="277"/>
        <v>25</v>
      </c>
      <c r="AD693" s="50">
        <f t="shared" si="278"/>
        <v>12</v>
      </c>
      <c r="AE693" s="85">
        <f t="shared" si="280"/>
        <v>0.7109004739336493</v>
      </c>
      <c r="AF693" s="4">
        <f t="shared" si="281"/>
        <v>4.0518638573743919</v>
      </c>
      <c r="AG693" s="4">
        <f t="shared" si="282"/>
        <v>1.6064257028112447</v>
      </c>
      <c r="AH693" s="10"/>
      <c r="AI693" s="10"/>
      <c r="AJ693" s="10"/>
      <c r="AK693" s="10"/>
    </row>
    <row r="694" spans="1:37" ht="15" customHeight="1" x14ac:dyDescent="0.2">
      <c r="B694" s="27" t="s">
        <v>0</v>
      </c>
      <c r="C694" s="68"/>
      <c r="D694" s="68"/>
      <c r="E694" s="28"/>
      <c r="F694" s="9">
        <v>86</v>
      </c>
      <c r="G694" s="9">
        <v>50</v>
      </c>
      <c r="H694" s="9">
        <v>36</v>
      </c>
      <c r="I694" s="9">
        <v>69</v>
      </c>
      <c r="J694" s="55">
        <v>55</v>
      </c>
      <c r="K694" s="9">
        <v>64</v>
      </c>
      <c r="L694" s="87">
        <f t="shared" si="279"/>
        <v>6.3609467455621305</v>
      </c>
      <c r="M694" s="5">
        <f t="shared" si="275"/>
        <v>6.8027210884353746</v>
      </c>
      <c r="N694" s="5">
        <f t="shared" si="275"/>
        <v>5.8346839546191251</v>
      </c>
      <c r="O694" s="5">
        <f t="shared" si="275"/>
        <v>8.0607476635514015</v>
      </c>
      <c r="P694" s="5">
        <f t="shared" si="275"/>
        <v>7.3627844712182062</v>
      </c>
      <c r="Q694" s="5">
        <f t="shared" si="275"/>
        <v>7.5829383886255926</v>
      </c>
      <c r="R694" s="16"/>
      <c r="S694" s="16"/>
      <c r="T694" s="16"/>
      <c r="U694" s="16"/>
      <c r="V694" s="16"/>
      <c r="X694" s="27" t="s">
        <v>0</v>
      </c>
      <c r="Y694" s="68"/>
      <c r="Z694" s="68"/>
      <c r="AA694" s="28"/>
      <c r="AB694" s="9">
        <f t="shared" si="276"/>
        <v>64</v>
      </c>
      <c r="AC694" s="9">
        <f t="shared" si="277"/>
        <v>36</v>
      </c>
      <c r="AD694" s="55">
        <f t="shared" si="278"/>
        <v>55</v>
      </c>
      <c r="AE694" s="87">
        <f t="shared" si="280"/>
        <v>7.5829383886255926</v>
      </c>
      <c r="AF694" s="5">
        <f t="shared" si="281"/>
        <v>5.8346839546191251</v>
      </c>
      <c r="AG694" s="5">
        <f t="shared" si="282"/>
        <v>7.3627844712182062</v>
      </c>
      <c r="AH694" s="16"/>
      <c r="AI694" s="10"/>
      <c r="AJ694" s="16"/>
      <c r="AK694" s="16"/>
    </row>
    <row r="695" spans="1:37" ht="15" customHeight="1" x14ac:dyDescent="0.2">
      <c r="B695" s="30" t="s">
        <v>1</v>
      </c>
      <c r="C695" s="59"/>
      <c r="D695" s="59"/>
      <c r="E695" s="21"/>
      <c r="F695" s="31">
        <f t="shared" ref="F695:K695" si="283">SUM(F689:F694)</f>
        <v>1352</v>
      </c>
      <c r="G695" s="31">
        <f t="shared" si="283"/>
        <v>735</v>
      </c>
      <c r="H695" s="31">
        <f t="shared" si="283"/>
        <v>617</v>
      </c>
      <c r="I695" s="31">
        <f t="shared" si="283"/>
        <v>856</v>
      </c>
      <c r="J695" s="51">
        <f t="shared" si="283"/>
        <v>747</v>
      </c>
      <c r="K695" s="31">
        <f t="shared" si="283"/>
        <v>844</v>
      </c>
      <c r="L695" s="86">
        <f t="shared" ref="L695:Q695" si="284">IF(SUM(L689:L694)&gt;100,"－",SUM(L689:L694))</f>
        <v>100.00000000000001</v>
      </c>
      <c r="M695" s="6">
        <f t="shared" si="284"/>
        <v>100</v>
      </c>
      <c r="N695" s="6">
        <f t="shared" si="284"/>
        <v>100</v>
      </c>
      <c r="O695" s="6">
        <f t="shared" si="284"/>
        <v>99.999999999999986</v>
      </c>
      <c r="P695" s="6">
        <f t="shared" si="284"/>
        <v>100</v>
      </c>
      <c r="Q695" s="6">
        <f t="shared" si="284"/>
        <v>100</v>
      </c>
      <c r="R695" s="16"/>
      <c r="S695" s="16"/>
      <c r="T695" s="16"/>
      <c r="U695" s="16"/>
      <c r="V695" s="16"/>
      <c r="X695" s="30" t="s">
        <v>1</v>
      </c>
      <c r="Y695" s="59"/>
      <c r="Z695" s="59"/>
      <c r="AA695" s="21"/>
      <c r="AB695" s="31">
        <f>SUM(AB689:AB694)</f>
        <v>844</v>
      </c>
      <c r="AC695" s="31">
        <f>SUM(AC689:AC694)</f>
        <v>617</v>
      </c>
      <c r="AD695" s="51">
        <f>SUM(AD689:AD694)</f>
        <v>747</v>
      </c>
      <c r="AE695" s="86">
        <f>IF(SUM(AE689:AE694)&gt;100,"－",SUM(AE689:AE694))</f>
        <v>100</v>
      </c>
      <c r="AF695" s="6">
        <f>IF(SUM(AF689:AF694)&gt;100,"－",SUM(AF689:AF694))</f>
        <v>100</v>
      </c>
      <c r="AG695" s="6">
        <f>IF(SUM(AG689:AG694)&gt;100,"－",SUM(AG689:AG694))</f>
        <v>100</v>
      </c>
      <c r="AH695" s="16"/>
      <c r="AI695" s="16"/>
      <c r="AJ695" s="16"/>
      <c r="AK695" s="16"/>
    </row>
    <row r="696" spans="1:37" ht="15" customHeight="1" x14ac:dyDescent="0.2">
      <c r="B696" s="30" t="s">
        <v>603</v>
      </c>
      <c r="C696" s="59"/>
      <c r="D696" s="59"/>
      <c r="E696" s="22"/>
      <c r="F696" s="33">
        <v>2.192838381140505</v>
      </c>
      <c r="G696" s="54">
        <v>0.61725546791921815</v>
      </c>
      <c r="H696" s="54">
        <v>4.0504533476750693</v>
      </c>
      <c r="I696" s="54">
        <v>2.0074692249145136</v>
      </c>
      <c r="J696" s="54">
        <v>2.2255362192007793</v>
      </c>
      <c r="K696" s="33">
        <v>0.59311181005826585</v>
      </c>
      <c r="L696" s="10"/>
      <c r="M696" s="10"/>
      <c r="N696" s="10"/>
      <c r="O696" s="10"/>
      <c r="P696" s="10"/>
      <c r="Q696" s="10"/>
      <c r="R696" s="10"/>
      <c r="S696" s="10"/>
      <c r="T696" s="10"/>
      <c r="U696" s="10"/>
      <c r="V696" s="10"/>
      <c r="X696" s="30" t="s">
        <v>603</v>
      </c>
      <c r="Y696" s="59"/>
      <c r="Z696" s="59"/>
      <c r="AA696" s="22"/>
      <c r="AB696" s="33">
        <f>K696</f>
        <v>0.59311181005826585</v>
      </c>
      <c r="AC696" s="54">
        <f>H696</f>
        <v>4.0504533476750693</v>
      </c>
      <c r="AD696" s="54">
        <f>J696</f>
        <v>2.2255362192007793</v>
      </c>
      <c r="AE696" s="10"/>
      <c r="AF696" s="10"/>
      <c r="AG696" s="10"/>
      <c r="AH696" s="10"/>
      <c r="AI696" s="10"/>
      <c r="AJ696" s="10"/>
      <c r="AK696" s="10"/>
    </row>
    <row r="697" spans="1:37" ht="15" customHeight="1" x14ac:dyDescent="0.2">
      <c r="B697" s="30" t="s">
        <v>604</v>
      </c>
      <c r="C697" s="59"/>
      <c r="D697" s="59"/>
      <c r="E697" s="22"/>
      <c r="F697" s="33">
        <v>11.149130082425218</v>
      </c>
      <c r="G697" s="54">
        <v>6.3107462018606633</v>
      </c>
      <c r="H697" s="54">
        <v>12.930293379116566</v>
      </c>
      <c r="I697" s="54">
        <v>8.1437024742666093</v>
      </c>
      <c r="J697" s="54">
        <v>8.3699514330811926</v>
      </c>
      <c r="K697" s="33">
        <v>6.0081456083824341</v>
      </c>
      <c r="L697" s="10"/>
      <c r="M697" s="10"/>
      <c r="N697" s="10"/>
      <c r="O697" s="10"/>
      <c r="P697" s="10"/>
      <c r="Q697" s="10"/>
      <c r="R697" s="10"/>
      <c r="S697" s="10"/>
      <c r="T697" s="10"/>
      <c r="U697" s="10"/>
      <c r="V697" s="10"/>
      <c r="X697" s="30" t="s">
        <v>604</v>
      </c>
      <c r="Y697" s="59"/>
      <c r="Z697" s="59"/>
      <c r="AA697" s="22"/>
      <c r="AB697" s="33">
        <f>K697</f>
        <v>6.0081456083824341</v>
      </c>
      <c r="AC697" s="54">
        <f>H697</f>
        <v>12.930293379116566</v>
      </c>
      <c r="AD697" s="54">
        <f>J697</f>
        <v>8.3699514330811926</v>
      </c>
      <c r="AE697" s="10"/>
      <c r="AF697" s="10"/>
      <c r="AG697" s="10"/>
      <c r="AH697" s="10"/>
      <c r="AI697" s="10"/>
      <c r="AJ697" s="10"/>
      <c r="AK697" s="10"/>
    </row>
    <row r="698" spans="1:37" ht="15" customHeight="1" x14ac:dyDescent="0.2">
      <c r="B698" s="45"/>
      <c r="C698" s="45"/>
      <c r="D698" s="45"/>
      <c r="E698" s="36"/>
      <c r="F698" s="10"/>
      <c r="G698" s="10"/>
      <c r="H698" s="10"/>
      <c r="I698" s="10"/>
      <c r="J698" s="10"/>
      <c r="K698" s="10"/>
      <c r="L698" s="10"/>
      <c r="M698" s="10"/>
      <c r="N698" s="10"/>
      <c r="O698" s="10"/>
      <c r="P698" s="10"/>
      <c r="Q698" s="10"/>
      <c r="R698" s="10"/>
      <c r="S698" s="10"/>
      <c r="T698" s="10"/>
      <c r="U698" s="10"/>
      <c r="V698" s="10"/>
      <c r="X698" s="45"/>
      <c r="Y698" s="45"/>
      <c r="Z698" s="45"/>
      <c r="AA698" s="36"/>
      <c r="AB698" s="10"/>
      <c r="AC698" s="10"/>
      <c r="AD698" s="10"/>
      <c r="AE698" s="10"/>
      <c r="AF698" s="10"/>
      <c r="AG698" s="10"/>
      <c r="AH698" s="10"/>
      <c r="AI698" s="10"/>
      <c r="AJ698" s="10"/>
      <c r="AK698" s="10"/>
    </row>
    <row r="699" spans="1:37" ht="15" customHeight="1" x14ac:dyDescent="0.2">
      <c r="A699" s="1" t="s">
        <v>824</v>
      </c>
      <c r="B699" s="15"/>
      <c r="C699" s="15"/>
      <c r="D699" s="15"/>
      <c r="X699" s="15"/>
      <c r="Y699" s="15"/>
      <c r="Z699" s="15"/>
    </row>
    <row r="700" spans="1:37" ht="13.75" customHeight="1" x14ac:dyDescent="0.2">
      <c r="B700" s="47"/>
      <c r="C700" s="25"/>
      <c r="D700" s="25"/>
      <c r="E700" s="25"/>
      <c r="F700" s="242"/>
      <c r="G700" s="243"/>
      <c r="H700" s="66" t="s">
        <v>2</v>
      </c>
      <c r="I700" s="66"/>
      <c r="J700" s="243"/>
      <c r="K700" s="243"/>
      <c r="L700" s="244"/>
      <c r="M700" s="243"/>
      <c r="N700" s="66" t="s">
        <v>3</v>
      </c>
      <c r="O700" s="66"/>
      <c r="P700" s="243"/>
      <c r="Q700" s="245"/>
      <c r="X700" s="47"/>
      <c r="Y700" s="25"/>
      <c r="Z700" s="25"/>
      <c r="AA700" s="25"/>
      <c r="AB700" s="60"/>
      <c r="AC700" s="63" t="s">
        <v>2</v>
      </c>
      <c r="AD700" s="66"/>
      <c r="AE700" s="82"/>
      <c r="AF700" s="63" t="s">
        <v>3</v>
      </c>
      <c r="AG700" s="64"/>
    </row>
    <row r="701" spans="1:37" ht="19" x14ac:dyDescent="0.2">
      <c r="B701" s="58"/>
      <c r="F701" s="73" t="s">
        <v>356</v>
      </c>
      <c r="G701" s="73" t="s">
        <v>170</v>
      </c>
      <c r="H701" s="73" t="s">
        <v>171</v>
      </c>
      <c r="I701" s="73" t="s">
        <v>357</v>
      </c>
      <c r="J701" s="78" t="s">
        <v>173</v>
      </c>
      <c r="K701" s="73" t="s">
        <v>500</v>
      </c>
      <c r="L701" s="81" t="s">
        <v>356</v>
      </c>
      <c r="M701" s="73" t="s">
        <v>170</v>
      </c>
      <c r="N701" s="73" t="s">
        <v>171</v>
      </c>
      <c r="O701" s="73" t="s">
        <v>357</v>
      </c>
      <c r="P701" s="73" t="s">
        <v>173</v>
      </c>
      <c r="Q701" s="73" t="s">
        <v>500</v>
      </c>
      <c r="X701" s="58"/>
      <c r="AB701" s="73" t="s">
        <v>450</v>
      </c>
      <c r="AC701" s="73" t="s">
        <v>171</v>
      </c>
      <c r="AD701" s="78" t="s">
        <v>173</v>
      </c>
      <c r="AE701" s="81" t="s">
        <v>450</v>
      </c>
      <c r="AF701" s="73" t="s">
        <v>171</v>
      </c>
      <c r="AG701" s="73" t="s">
        <v>173</v>
      </c>
    </row>
    <row r="702" spans="1:37" ht="12" customHeight="1" x14ac:dyDescent="0.2">
      <c r="B702" s="27"/>
      <c r="C702" s="68"/>
      <c r="D702" s="68"/>
      <c r="E702" s="28"/>
      <c r="F702" s="29"/>
      <c r="G702" s="29"/>
      <c r="H702" s="29"/>
      <c r="I702" s="29"/>
      <c r="J702" s="49"/>
      <c r="K702" s="29"/>
      <c r="L702" s="83">
        <f t="shared" ref="L702" si="285">F$16</f>
        <v>1352</v>
      </c>
      <c r="M702" s="2">
        <f t="shared" ref="M702" si="286">G$16</f>
        <v>735</v>
      </c>
      <c r="N702" s="2">
        <f t="shared" ref="N702" si="287">H$16</f>
        <v>617</v>
      </c>
      <c r="O702" s="2">
        <f t="shared" ref="O702" si="288">I$16</f>
        <v>856</v>
      </c>
      <c r="P702" s="2">
        <f t="shared" ref="P702" si="289">J$16</f>
        <v>747</v>
      </c>
      <c r="Q702" s="2">
        <f t="shared" ref="Q702" si="290">K$16</f>
        <v>844</v>
      </c>
      <c r="R702" s="69"/>
      <c r="S702" s="69"/>
      <c r="T702" s="69"/>
      <c r="U702" s="69"/>
      <c r="V702" s="69"/>
      <c r="X702" s="27"/>
      <c r="Y702" s="68"/>
      <c r="Z702" s="68"/>
      <c r="AA702" s="28"/>
      <c r="AB702" s="29"/>
      <c r="AC702" s="29"/>
      <c r="AD702" s="49"/>
      <c r="AE702" s="83">
        <f>Q702</f>
        <v>844</v>
      </c>
      <c r="AF702" s="2">
        <f>N702</f>
        <v>617</v>
      </c>
      <c r="AG702" s="2">
        <f>P702</f>
        <v>747</v>
      </c>
      <c r="AH702" s="69"/>
      <c r="AI702" s="69"/>
      <c r="AJ702" s="69"/>
      <c r="AK702" s="69"/>
    </row>
    <row r="703" spans="1:37" ht="15" customHeight="1" x14ac:dyDescent="0.2">
      <c r="B703" s="26" t="s">
        <v>155</v>
      </c>
      <c r="C703" s="15"/>
      <c r="D703" s="15"/>
      <c r="F703" s="8">
        <v>1071</v>
      </c>
      <c r="G703" s="8">
        <v>628</v>
      </c>
      <c r="H703" s="8">
        <v>443</v>
      </c>
      <c r="I703" s="8">
        <v>644</v>
      </c>
      <c r="J703" s="50">
        <v>556</v>
      </c>
      <c r="K703" s="8">
        <v>716</v>
      </c>
      <c r="L703" s="84">
        <f>F703/L$702*100</f>
        <v>79.215976331360949</v>
      </c>
      <c r="M703" s="4">
        <f t="shared" ref="M703:Q709" si="291">G703/M$702*100</f>
        <v>85.442176870748298</v>
      </c>
      <c r="N703" s="4">
        <f t="shared" si="291"/>
        <v>71.799027552674232</v>
      </c>
      <c r="O703" s="4">
        <f t="shared" si="291"/>
        <v>75.233644859813083</v>
      </c>
      <c r="P703" s="4">
        <f t="shared" si="291"/>
        <v>74.431057563587686</v>
      </c>
      <c r="Q703" s="4">
        <f t="shared" si="291"/>
        <v>84.834123222748815</v>
      </c>
      <c r="R703" s="10"/>
      <c r="S703" s="10"/>
      <c r="T703" s="10"/>
      <c r="U703" s="10"/>
      <c r="V703" s="10"/>
      <c r="X703" s="26" t="s">
        <v>155</v>
      </c>
      <c r="Y703" s="15"/>
      <c r="Z703" s="15"/>
      <c r="AB703" s="8">
        <f t="shared" ref="AB703:AB709" si="292">K703</f>
        <v>716</v>
      </c>
      <c r="AC703" s="8">
        <f t="shared" ref="AC703:AC709" si="293">H703</f>
        <v>443</v>
      </c>
      <c r="AD703" s="50">
        <f t="shared" ref="AD703:AD709" si="294">J703</f>
        <v>556</v>
      </c>
      <c r="AE703" s="84">
        <f>Q703</f>
        <v>84.834123222748815</v>
      </c>
      <c r="AF703" s="4">
        <f>N703</f>
        <v>71.799027552674232</v>
      </c>
      <c r="AG703" s="4">
        <f>P703</f>
        <v>74.431057563587686</v>
      </c>
      <c r="AH703" s="10"/>
      <c r="AI703" s="10"/>
      <c r="AJ703" s="10"/>
      <c r="AK703" s="10"/>
    </row>
    <row r="704" spans="1:37" ht="15" customHeight="1" x14ac:dyDescent="0.2">
      <c r="B704" s="26" t="s">
        <v>457</v>
      </c>
      <c r="C704" s="15"/>
      <c r="D704" s="15"/>
      <c r="F704" s="8">
        <v>65</v>
      </c>
      <c r="G704" s="8">
        <v>29</v>
      </c>
      <c r="H704" s="8">
        <v>36</v>
      </c>
      <c r="I704" s="8">
        <v>52</v>
      </c>
      <c r="J704" s="50">
        <v>50</v>
      </c>
      <c r="K704" s="8">
        <v>31</v>
      </c>
      <c r="L704" s="85">
        <f t="shared" ref="L704:L709" si="295">F704/L$702*100</f>
        <v>4.8076923076923084</v>
      </c>
      <c r="M704" s="4">
        <f t="shared" si="291"/>
        <v>3.9455782312925165</v>
      </c>
      <c r="N704" s="4">
        <f t="shared" si="291"/>
        <v>5.8346839546191251</v>
      </c>
      <c r="O704" s="4">
        <f t="shared" si="291"/>
        <v>6.0747663551401869</v>
      </c>
      <c r="P704" s="4">
        <f t="shared" si="291"/>
        <v>6.6934404283801872</v>
      </c>
      <c r="Q704" s="4">
        <f t="shared" si="291"/>
        <v>3.6729857819905209</v>
      </c>
      <c r="R704" s="10"/>
      <c r="S704" s="10"/>
      <c r="T704" s="10"/>
      <c r="U704" s="10"/>
      <c r="V704" s="10"/>
      <c r="X704" s="26" t="s">
        <v>457</v>
      </c>
      <c r="Y704" s="15"/>
      <c r="Z704" s="15"/>
      <c r="AB704" s="8">
        <f t="shared" si="292"/>
        <v>31</v>
      </c>
      <c r="AC704" s="8">
        <f t="shared" si="293"/>
        <v>36</v>
      </c>
      <c r="AD704" s="50">
        <f t="shared" si="294"/>
        <v>50</v>
      </c>
      <c r="AE704" s="85">
        <f t="shared" ref="AE704:AE709" si="296">Q704</f>
        <v>3.6729857819905209</v>
      </c>
      <c r="AF704" s="4">
        <f t="shared" ref="AF704:AF709" si="297">N704</f>
        <v>5.8346839546191251</v>
      </c>
      <c r="AG704" s="4">
        <f t="shared" ref="AG704:AG709" si="298">P704</f>
        <v>6.6934404283801872</v>
      </c>
      <c r="AH704" s="10"/>
      <c r="AI704" s="10"/>
      <c r="AJ704" s="10"/>
      <c r="AK704" s="10"/>
    </row>
    <row r="705" spans="1:37" ht="15" customHeight="1" x14ac:dyDescent="0.2">
      <c r="B705" s="26" t="s">
        <v>451</v>
      </c>
      <c r="C705" s="15"/>
      <c r="D705" s="15"/>
      <c r="F705" s="8">
        <v>50</v>
      </c>
      <c r="G705" s="8">
        <v>11</v>
      </c>
      <c r="H705" s="8">
        <v>39</v>
      </c>
      <c r="I705" s="8">
        <v>31</v>
      </c>
      <c r="J705" s="50">
        <v>28</v>
      </c>
      <c r="K705" s="8">
        <v>14</v>
      </c>
      <c r="L705" s="85">
        <f t="shared" si="295"/>
        <v>3.6982248520710059</v>
      </c>
      <c r="M705" s="4">
        <f t="shared" si="291"/>
        <v>1.4965986394557822</v>
      </c>
      <c r="N705" s="4">
        <f t="shared" si="291"/>
        <v>6.3209076175040515</v>
      </c>
      <c r="O705" s="4">
        <f t="shared" si="291"/>
        <v>3.6214953271028034</v>
      </c>
      <c r="P705" s="4">
        <f t="shared" si="291"/>
        <v>3.7483266398929049</v>
      </c>
      <c r="Q705" s="4">
        <f t="shared" si="291"/>
        <v>1.6587677725118484</v>
      </c>
      <c r="R705" s="10"/>
      <c r="S705" s="10"/>
      <c r="T705" s="10"/>
      <c r="U705" s="10"/>
      <c r="V705" s="10"/>
      <c r="X705" s="26" t="s">
        <v>451</v>
      </c>
      <c r="Y705" s="15"/>
      <c r="Z705" s="15"/>
      <c r="AB705" s="8">
        <f t="shared" si="292"/>
        <v>14</v>
      </c>
      <c r="AC705" s="8">
        <f t="shared" si="293"/>
        <v>39</v>
      </c>
      <c r="AD705" s="50">
        <f t="shared" si="294"/>
        <v>28</v>
      </c>
      <c r="AE705" s="85">
        <f t="shared" si="296"/>
        <v>1.6587677725118484</v>
      </c>
      <c r="AF705" s="4">
        <f t="shared" si="297"/>
        <v>6.3209076175040515</v>
      </c>
      <c r="AG705" s="4">
        <f t="shared" si="298"/>
        <v>3.7483266398929049</v>
      </c>
      <c r="AH705" s="10"/>
      <c r="AI705" s="10"/>
      <c r="AJ705" s="10"/>
      <c r="AK705" s="10"/>
    </row>
    <row r="706" spans="1:37" ht="15" customHeight="1" x14ac:dyDescent="0.2">
      <c r="B706" s="26" t="s">
        <v>452</v>
      </c>
      <c r="C706" s="15"/>
      <c r="D706" s="15"/>
      <c r="F706" s="8">
        <v>14</v>
      </c>
      <c r="G706" s="8">
        <v>2</v>
      </c>
      <c r="H706" s="8">
        <v>12</v>
      </c>
      <c r="I706" s="8">
        <v>6</v>
      </c>
      <c r="J706" s="50">
        <v>6</v>
      </c>
      <c r="K706" s="8">
        <v>2</v>
      </c>
      <c r="L706" s="85">
        <f t="shared" si="295"/>
        <v>1.0355029585798818</v>
      </c>
      <c r="M706" s="4">
        <f t="shared" si="291"/>
        <v>0.27210884353741494</v>
      </c>
      <c r="N706" s="4">
        <f t="shared" si="291"/>
        <v>1.9448946515397085</v>
      </c>
      <c r="O706" s="4">
        <f t="shared" si="291"/>
        <v>0.7009345794392523</v>
      </c>
      <c r="P706" s="4">
        <f t="shared" si="291"/>
        <v>0.80321285140562237</v>
      </c>
      <c r="Q706" s="4">
        <f t="shared" si="291"/>
        <v>0.23696682464454977</v>
      </c>
      <c r="R706" s="10"/>
      <c r="S706" s="10"/>
      <c r="T706" s="10"/>
      <c r="U706" s="10"/>
      <c r="V706" s="10"/>
      <c r="X706" s="26" t="s">
        <v>452</v>
      </c>
      <c r="Y706" s="15"/>
      <c r="Z706" s="15"/>
      <c r="AB706" s="8">
        <f t="shared" si="292"/>
        <v>2</v>
      </c>
      <c r="AC706" s="8">
        <f t="shared" si="293"/>
        <v>12</v>
      </c>
      <c r="AD706" s="50">
        <f t="shared" si="294"/>
        <v>6</v>
      </c>
      <c r="AE706" s="85">
        <f t="shared" si="296"/>
        <v>0.23696682464454977</v>
      </c>
      <c r="AF706" s="4">
        <f t="shared" si="297"/>
        <v>1.9448946515397085</v>
      </c>
      <c r="AG706" s="4">
        <f t="shared" si="298"/>
        <v>0.80321285140562237</v>
      </c>
      <c r="AH706" s="10"/>
      <c r="AI706" s="10"/>
      <c r="AJ706" s="10"/>
      <c r="AK706" s="10"/>
    </row>
    <row r="707" spans="1:37" ht="15" customHeight="1" x14ac:dyDescent="0.2">
      <c r="B707" s="26" t="s">
        <v>460</v>
      </c>
      <c r="C707" s="15"/>
      <c r="D707" s="15"/>
      <c r="F707" s="8">
        <v>5</v>
      </c>
      <c r="G707" s="8">
        <v>0</v>
      </c>
      <c r="H707" s="8">
        <v>5</v>
      </c>
      <c r="I707" s="8">
        <v>1</v>
      </c>
      <c r="J707" s="50">
        <v>1</v>
      </c>
      <c r="K707" s="8">
        <v>0</v>
      </c>
      <c r="L707" s="85">
        <f t="shared" si="295"/>
        <v>0.36982248520710059</v>
      </c>
      <c r="M707" s="4">
        <f t="shared" si="291"/>
        <v>0</v>
      </c>
      <c r="N707" s="4">
        <f t="shared" si="291"/>
        <v>0.81037277147487841</v>
      </c>
      <c r="O707" s="4">
        <f t="shared" si="291"/>
        <v>0.11682242990654204</v>
      </c>
      <c r="P707" s="4">
        <f t="shared" si="291"/>
        <v>0.13386880856760375</v>
      </c>
      <c r="Q707" s="4">
        <f t="shared" si="291"/>
        <v>0</v>
      </c>
      <c r="R707" s="10"/>
      <c r="S707" s="10"/>
      <c r="T707" s="10"/>
      <c r="U707" s="10"/>
      <c r="V707" s="10"/>
      <c r="X707" s="26" t="s">
        <v>460</v>
      </c>
      <c r="Y707" s="15"/>
      <c r="Z707" s="15"/>
      <c r="AB707" s="8">
        <f t="shared" si="292"/>
        <v>0</v>
      </c>
      <c r="AC707" s="8">
        <f t="shared" si="293"/>
        <v>5</v>
      </c>
      <c r="AD707" s="50">
        <f t="shared" si="294"/>
        <v>1</v>
      </c>
      <c r="AE707" s="85">
        <f t="shared" si="296"/>
        <v>0</v>
      </c>
      <c r="AF707" s="4">
        <f t="shared" si="297"/>
        <v>0.81037277147487841</v>
      </c>
      <c r="AG707" s="4">
        <f t="shared" si="298"/>
        <v>0.13386880856760375</v>
      </c>
      <c r="AH707" s="10"/>
      <c r="AI707" s="10"/>
      <c r="AJ707" s="10"/>
      <c r="AK707" s="10"/>
    </row>
    <row r="708" spans="1:37" ht="15" customHeight="1" x14ac:dyDescent="0.2">
      <c r="B708" s="26" t="s">
        <v>74</v>
      </c>
      <c r="C708" s="15"/>
      <c r="D708" s="15"/>
      <c r="F708" s="8">
        <v>6</v>
      </c>
      <c r="G708" s="8">
        <v>0</v>
      </c>
      <c r="H708" s="8">
        <v>6</v>
      </c>
      <c r="I708" s="8">
        <v>4</v>
      </c>
      <c r="J708" s="50">
        <v>4</v>
      </c>
      <c r="K708" s="8">
        <v>0</v>
      </c>
      <c r="L708" s="85">
        <f t="shared" si="295"/>
        <v>0.4437869822485207</v>
      </c>
      <c r="M708" s="4">
        <f t="shared" si="291"/>
        <v>0</v>
      </c>
      <c r="N708" s="4">
        <f t="shared" si="291"/>
        <v>0.97244732576985426</v>
      </c>
      <c r="O708" s="4">
        <f t="shared" si="291"/>
        <v>0.46728971962616817</v>
      </c>
      <c r="P708" s="4">
        <f t="shared" si="291"/>
        <v>0.53547523427041499</v>
      </c>
      <c r="Q708" s="4">
        <f t="shared" si="291"/>
        <v>0</v>
      </c>
      <c r="R708" s="10"/>
      <c r="S708" s="10"/>
      <c r="T708" s="10"/>
      <c r="U708" s="10"/>
      <c r="V708" s="10"/>
      <c r="X708" s="26" t="s">
        <v>74</v>
      </c>
      <c r="Y708" s="15"/>
      <c r="Z708" s="15"/>
      <c r="AB708" s="8">
        <f t="shared" si="292"/>
        <v>0</v>
      </c>
      <c r="AC708" s="8">
        <f t="shared" si="293"/>
        <v>6</v>
      </c>
      <c r="AD708" s="50">
        <f t="shared" si="294"/>
        <v>4</v>
      </c>
      <c r="AE708" s="85">
        <f t="shared" si="296"/>
        <v>0</v>
      </c>
      <c r="AF708" s="4">
        <f t="shared" si="297"/>
        <v>0.97244732576985426</v>
      </c>
      <c r="AG708" s="4">
        <f t="shared" si="298"/>
        <v>0.53547523427041499</v>
      </c>
      <c r="AH708" s="10"/>
      <c r="AI708" s="10"/>
      <c r="AJ708" s="10"/>
      <c r="AK708" s="10"/>
    </row>
    <row r="709" spans="1:37" ht="15" customHeight="1" x14ac:dyDescent="0.2">
      <c r="B709" s="27" t="s">
        <v>0</v>
      </c>
      <c r="C709" s="68"/>
      <c r="D709" s="68"/>
      <c r="E709" s="28"/>
      <c r="F709" s="9">
        <v>141</v>
      </c>
      <c r="G709" s="9">
        <v>65</v>
      </c>
      <c r="H709" s="9">
        <v>76</v>
      </c>
      <c r="I709" s="9">
        <v>118</v>
      </c>
      <c r="J709" s="55">
        <v>102</v>
      </c>
      <c r="K709" s="9">
        <v>81</v>
      </c>
      <c r="L709" s="87">
        <f t="shared" si="295"/>
        <v>10.428994082840237</v>
      </c>
      <c r="M709" s="5">
        <f t="shared" si="291"/>
        <v>8.8435374149659864</v>
      </c>
      <c r="N709" s="5">
        <f t="shared" si="291"/>
        <v>12.317666126418152</v>
      </c>
      <c r="O709" s="5">
        <f t="shared" si="291"/>
        <v>13.785046728971961</v>
      </c>
      <c r="P709" s="5">
        <f t="shared" si="291"/>
        <v>13.654618473895583</v>
      </c>
      <c r="Q709" s="5">
        <f t="shared" si="291"/>
        <v>9.597156398104266</v>
      </c>
      <c r="R709" s="16"/>
      <c r="S709" s="16"/>
      <c r="T709" s="16"/>
      <c r="U709" s="16"/>
      <c r="V709" s="16"/>
      <c r="X709" s="27" t="s">
        <v>0</v>
      </c>
      <c r="Y709" s="68"/>
      <c r="Z709" s="68"/>
      <c r="AA709" s="28"/>
      <c r="AB709" s="9">
        <f t="shared" si="292"/>
        <v>81</v>
      </c>
      <c r="AC709" s="9">
        <f t="shared" si="293"/>
        <v>76</v>
      </c>
      <c r="AD709" s="55">
        <f t="shared" si="294"/>
        <v>102</v>
      </c>
      <c r="AE709" s="87">
        <f t="shared" si="296"/>
        <v>9.597156398104266</v>
      </c>
      <c r="AF709" s="5">
        <f t="shared" si="297"/>
        <v>12.317666126418152</v>
      </c>
      <c r="AG709" s="5">
        <f t="shared" si="298"/>
        <v>13.654618473895583</v>
      </c>
      <c r="AH709" s="16"/>
      <c r="AI709" s="10"/>
      <c r="AJ709" s="16"/>
      <c r="AK709" s="16"/>
    </row>
    <row r="710" spans="1:37" ht="15" customHeight="1" x14ac:dyDescent="0.2">
      <c r="B710" s="30" t="s">
        <v>1</v>
      </c>
      <c r="C710" s="59"/>
      <c r="D710" s="59"/>
      <c r="E710" s="21"/>
      <c r="F710" s="31">
        <f t="shared" ref="F710:K710" si="299">SUM(F703:F709)</f>
        <v>1352</v>
      </c>
      <c r="G710" s="31">
        <f t="shared" si="299"/>
        <v>735</v>
      </c>
      <c r="H710" s="31">
        <f t="shared" si="299"/>
        <v>617</v>
      </c>
      <c r="I710" s="31">
        <f t="shared" si="299"/>
        <v>856</v>
      </c>
      <c r="J710" s="51">
        <f t="shared" si="299"/>
        <v>747</v>
      </c>
      <c r="K710" s="31">
        <f t="shared" si="299"/>
        <v>844</v>
      </c>
      <c r="L710" s="86">
        <f t="shared" ref="L710:Q710" si="300">IF(SUM(L703:L709)&gt;100,"－",SUM(L703:L709))</f>
        <v>100</v>
      </c>
      <c r="M710" s="6">
        <f t="shared" si="300"/>
        <v>100</v>
      </c>
      <c r="N710" s="6">
        <f t="shared" si="300"/>
        <v>99.999999999999986</v>
      </c>
      <c r="O710" s="6">
        <f t="shared" si="300"/>
        <v>100</v>
      </c>
      <c r="P710" s="6">
        <f t="shared" si="300"/>
        <v>100</v>
      </c>
      <c r="Q710" s="6">
        <f t="shared" si="300"/>
        <v>100</v>
      </c>
      <c r="R710" s="16"/>
      <c r="S710" s="16"/>
      <c r="T710" s="16"/>
      <c r="U710" s="16"/>
      <c r="V710" s="16"/>
      <c r="X710" s="30" t="s">
        <v>1</v>
      </c>
      <c r="Y710" s="59"/>
      <c r="Z710" s="59"/>
      <c r="AA710" s="21"/>
      <c r="AB710" s="31">
        <f>SUM(AB703:AB709)</f>
        <v>844</v>
      </c>
      <c r="AC710" s="31">
        <f>SUM(AC703:AC709)</f>
        <v>617</v>
      </c>
      <c r="AD710" s="51">
        <f>SUM(AD703:AD709)</f>
        <v>747</v>
      </c>
      <c r="AE710" s="86">
        <f>IF(SUM(AE703:AE709)&gt;100,"－",SUM(AE703:AE709))</f>
        <v>100</v>
      </c>
      <c r="AF710" s="6">
        <f>IF(SUM(AF703:AF709)&gt;100,"－",SUM(AF703:AF709))</f>
        <v>99.999999999999986</v>
      </c>
      <c r="AG710" s="6">
        <f>IF(SUM(AG703:AG709)&gt;100,"－",SUM(AG703:AG709))</f>
        <v>100</v>
      </c>
      <c r="AH710" s="16"/>
      <c r="AI710" s="16"/>
      <c r="AJ710" s="16"/>
      <c r="AK710" s="16"/>
    </row>
    <row r="711" spans="1:37" ht="15" customHeight="1" x14ac:dyDescent="0.2">
      <c r="B711" s="30" t="s">
        <v>394</v>
      </c>
      <c r="C711" s="59"/>
      <c r="D711" s="59"/>
      <c r="E711" s="22"/>
      <c r="F711" s="33">
        <v>0.26799007444168732</v>
      </c>
      <c r="G711" s="54">
        <v>9.4029850746268656E-2</v>
      </c>
      <c r="H711" s="54">
        <v>0.48423005565862709</v>
      </c>
      <c r="I711" s="54">
        <v>0.26766304347826086</v>
      </c>
      <c r="J711" s="54">
        <v>0.29393468118195959</v>
      </c>
      <c r="K711" s="33">
        <v>9.3053735255570119E-2</v>
      </c>
      <c r="L711" s="10"/>
      <c r="M711" s="10"/>
      <c r="N711" s="10"/>
      <c r="O711" s="10"/>
      <c r="P711" s="10"/>
      <c r="Q711" s="10"/>
      <c r="R711" s="10"/>
      <c r="S711" s="10"/>
      <c r="T711" s="10"/>
      <c r="U711" s="10"/>
      <c r="V711" s="10"/>
      <c r="X711" s="30" t="s">
        <v>394</v>
      </c>
      <c r="Y711" s="59"/>
      <c r="Z711" s="59"/>
      <c r="AA711" s="22"/>
      <c r="AB711" s="33">
        <f>K711</f>
        <v>9.3053735255570119E-2</v>
      </c>
      <c r="AC711" s="54">
        <f>H711</f>
        <v>0.48423005565862709</v>
      </c>
      <c r="AD711" s="54">
        <f>J711</f>
        <v>0.29393468118195959</v>
      </c>
      <c r="AE711" s="10"/>
      <c r="AF711" s="10"/>
      <c r="AG711" s="10"/>
      <c r="AH711" s="10"/>
      <c r="AI711" s="10"/>
      <c r="AJ711" s="10"/>
      <c r="AK711" s="10"/>
    </row>
    <row r="712" spans="1:37" ht="15" customHeight="1" x14ac:dyDescent="0.2">
      <c r="B712" s="30" t="s">
        <v>395</v>
      </c>
      <c r="C712" s="59"/>
      <c r="D712" s="59"/>
      <c r="E712" s="22"/>
      <c r="F712" s="33">
        <v>2.347826086956522</v>
      </c>
      <c r="G712" s="54">
        <v>1.5</v>
      </c>
      <c r="H712" s="54">
        <v>2.71875</v>
      </c>
      <c r="I712" s="54">
        <v>2.1413043478260869</v>
      </c>
      <c r="J712" s="54">
        <v>2.1724137931034484</v>
      </c>
      <c r="K712" s="33">
        <v>1.5106382978723405</v>
      </c>
      <c r="L712" s="10"/>
      <c r="M712" s="10"/>
      <c r="N712" s="10"/>
      <c r="O712" s="10"/>
      <c r="P712" s="10"/>
      <c r="Q712" s="10"/>
      <c r="R712" s="10"/>
      <c r="S712" s="10"/>
      <c r="T712" s="10"/>
      <c r="U712" s="10"/>
      <c r="V712" s="10"/>
      <c r="X712" s="30" t="s">
        <v>395</v>
      </c>
      <c r="Y712" s="59"/>
      <c r="Z712" s="59"/>
      <c r="AA712" s="22"/>
      <c r="AB712" s="33">
        <f>K712</f>
        <v>1.5106382978723405</v>
      </c>
      <c r="AC712" s="54">
        <f>H712</f>
        <v>2.71875</v>
      </c>
      <c r="AD712" s="54">
        <f>J712</f>
        <v>2.1724137931034484</v>
      </c>
      <c r="AE712" s="10"/>
      <c r="AF712" s="10"/>
      <c r="AG712" s="10"/>
      <c r="AH712" s="10"/>
      <c r="AI712" s="10"/>
      <c r="AJ712" s="10"/>
      <c r="AK712" s="10"/>
    </row>
    <row r="713" spans="1:37" ht="15" customHeight="1" x14ac:dyDescent="0.2">
      <c r="B713" s="30" t="s">
        <v>97</v>
      </c>
      <c r="C713" s="21"/>
      <c r="D713" s="21"/>
      <c r="E713" s="22"/>
      <c r="F713" s="128">
        <v>15</v>
      </c>
      <c r="G713" s="31">
        <v>5</v>
      </c>
      <c r="H713" s="31">
        <v>15</v>
      </c>
      <c r="I713" s="31">
        <v>38</v>
      </c>
      <c r="J713" s="31">
        <v>38</v>
      </c>
      <c r="K713" s="128">
        <v>5</v>
      </c>
      <c r="X713" s="30" t="s">
        <v>97</v>
      </c>
      <c r="Y713" s="59"/>
      <c r="Z713" s="21"/>
      <c r="AA713" s="22"/>
      <c r="AB713" s="128">
        <f>K713</f>
        <v>5</v>
      </c>
      <c r="AC713" s="31">
        <f>H713</f>
        <v>15</v>
      </c>
      <c r="AD713" s="31">
        <f>J713</f>
        <v>38</v>
      </c>
    </row>
    <row r="714" spans="1:37" ht="15" customHeight="1" x14ac:dyDescent="0.2">
      <c r="B714" s="45"/>
      <c r="C714" s="36"/>
      <c r="D714" s="36"/>
      <c r="E714" s="36"/>
      <c r="F714" s="41"/>
      <c r="G714" s="41"/>
      <c r="H714" s="41"/>
      <c r="I714" s="41"/>
      <c r="J714" s="41"/>
      <c r="K714" s="41"/>
      <c r="X714" s="45"/>
      <c r="Y714" s="45"/>
      <c r="Z714" s="36"/>
      <c r="AA714" s="36"/>
      <c r="AB714" s="41"/>
      <c r="AC714" s="41"/>
      <c r="AD714" s="41"/>
    </row>
    <row r="715" spans="1:37" ht="15" customHeight="1" x14ac:dyDescent="0.2">
      <c r="A715" s="1" t="s">
        <v>825</v>
      </c>
      <c r="B715" s="15"/>
      <c r="C715" s="15"/>
      <c r="D715" s="15"/>
      <c r="X715" s="15"/>
      <c r="Y715" s="15"/>
      <c r="Z715" s="15"/>
    </row>
    <row r="716" spans="1:37" ht="13.75" customHeight="1" x14ac:dyDescent="0.2">
      <c r="B716" s="47"/>
      <c r="C716" s="25"/>
      <c r="D716" s="25"/>
      <c r="E716" s="25"/>
      <c r="F716" s="242"/>
      <c r="G716" s="243"/>
      <c r="H716" s="66" t="s">
        <v>2</v>
      </c>
      <c r="I716" s="66"/>
      <c r="J716" s="243"/>
      <c r="K716" s="243"/>
      <c r="L716" s="244"/>
      <c r="M716" s="243"/>
      <c r="N716" s="66" t="s">
        <v>3</v>
      </c>
      <c r="O716" s="66"/>
      <c r="P716" s="243"/>
      <c r="Q716" s="245"/>
      <c r="X716" s="47"/>
      <c r="Y716" s="25"/>
      <c r="Z716" s="25"/>
      <c r="AA716" s="25"/>
      <c r="AB716" s="60"/>
      <c r="AC716" s="63" t="s">
        <v>2</v>
      </c>
      <c r="AD716" s="66"/>
      <c r="AE716" s="82"/>
      <c r="AF716" s="63" t="s">
        <v>3</v>
      </c>
      <c r="AG716" s="64"/>
    </row>
    <row r="717" spans="1:37" ht="19" x14ac:dyDescent="0.2">
      <c r="B717" s="58"/>
      <c r="F717" s="73" t="s">
        <v>356</v>
      </c>
      <c r="G717" s="73" t="s">
        <v>170</v>
      </c>
      <c r="H717" s="73" t="s">
        <v>171</v>
      </c>
      <c r="I717" s="73" t="s">
        <v>357</v>
      </c>
      <c r="J717" s="78" t="s">
        <v>173</v>
      </c>
      <c r="K717" s="73" t="s">
        <v>500</v>
      </c>
      <c r="L717" s="81" t="s">
        <v>356</v>
      </c>
      <c r="M717" s="73" t="s">
        <v>170</v>
      </c>
      <c r="N717" s="73" t="s">
        <v>171</v>
      </c>
      <c r="O717" s="73" t="s">
        <v>357</v>
      </c>
      <c r="P717" s="73" t="s">
        <v>173</v>
      </c>
      <c r="Q717" s="73" t="s">
        <v>500</v>
      </c>
      <c r="X717" s="58"/>
      <c r="AB717" s="73" t="s">
        <v>450</v>
      </c>
      <c r="AC717" s="73" t="s">
        <v>171</v>
      </c>
      <c r="AD717" s="78" t="s">
        <v>173</v>
      </c>
      <c r="AE717" s="81" t="s">
        <v>450</v>
      </c>
      <c r="AF717" s="73" t="s">
        <v>171</v>
      </c>
      <c r="AG717" s="73" t="s">
        <v>173</v>
      </c>
    </row>
    <row r="718" spans="1:37" ht="12" customHeight="1" x14ac:dyDescent="0.2">
      <c r="B718" s="27"/>
      <c r="C718" s="68"/>
      <c r="D718" s="68"/>
      <c r="E718" s="28"/>
      <c r="F718" s="29"/>
      <c r="G718" s="29"/>
      <c r="H718" s="29"/>
      <c r="I718" s="29"/>
      <c r="J718" s="49"/>
      <c r="K718" s="29"/>
      <c r="L718" s="83">
        <f t="shared" ref="L718" si="301">F$16</f>
        <v>1352</v>
      </c>
      <c r="M718" s="2">
        <f t="shared" ref="M718" si="302">G$16</f>
        <v>735</v>
      </c>
      <c r="N718" s="2">
        <f t="shared" ref="N718" si="303">H$16</f>
        <v>617</v>
      </c>
      <c r="O718" s="2">
        <f t="shared" ref="O718" si="304">I$16</f>
        <v>856</v>
      </c>
      <c r="P718" s="2">
        <f t="shared" ref="P718" si="305">J$16</f>
        <v>747</v>
      </c>
      <c r="Q718" s="2">
        <f t="shared" ref="Q718" si="306">K$16</f>
        <v>844</v>
      </c>
      <c r="R718" s="69"/>
      <c r="S718" s="69"/>
      <c r="T718" s="69"/>
      <c r="U718" s="69"/>
      <c r="V718" s="69"/>
      <c r="X718" s="27"/>
      <c r="Y718" s="68"/>
      <c r="Z718" s="68"/>
      <c r="AA718" s="28"/>
      <c r="AB718" s="29"/>
      <c r="AC718" s="29"/>
      <c r="AD718" s="49"/>
      <c r="AE718" s="83">
        <f>Q718</f>
        <v>844</v>
      </c>
      <c r="AF718" s="2">
        <f>N718</f>
        <v>617</v>
      </c>
      <c r="AG718" s="2">
        <f>P718</f>
        <v>747</v>
      </c>
      <c r="AH718" s="69"/>
      <c r="AI718" s="69"/>
      <c r="AJ718" s="69"/>
      <c r="AK718" s="69"/>
    </row>
    <row r="719" spans="1:37" ht="15" customHeight="1" x14ac:dyDescent="0.2">
      <c r="B719" s="26" t="s">
        <v>154</v>
      </c>
      <c r="C719" s="15"/>
      <c r="D719" s="15"/>
      <c r="F719" s="8">
        <v>1070</v>
      </c>
      <c r="G719" s="8">
        <v>627</v>
      </c>
      <c r="H719" s="8">
        <v>443</v>
      </c>
      <c r="I719" s="8">
        <v>644</v>
      </c>
      <c r="J719" s="50">
        <v>556</v>
      </c>
      <c r="K719" s="8">
        <v>715</v>
      </c>
      <c r="L719" s="84">
        <f>F719/L$718*100</f>
        <v>79.142011834319533</v>
      </c>
      <c r="M719" s="4">
        <f t="shared" ref="M719:Q724" si="307">G719/M$718*100</f>
        <v>85.306122448979593</v>
      </c>
      <c r="N719" s="4">
        <f t="shared" si="307"/>
        <v>71.799027552674232</v>
      </c>
      <c r="O719" s="4">
        <f t="shared" si="307"/>
        <v>75.233644859813083</v>
      </c>
      <c r="P719" s="4">
        <f t="shared" si="307"/>
        <v>74.431057563587686</v>
      </c>
      <c r="Q719" s="4">
        <f t="shared" si="307"/>
        <v>84.715639810426538</v>
      </c>
      <c r="R719" s="10"/>
      <c r="S719" s="10"/>
      <c r="T719" s="10"/>
      <c r="U719" s="10"/>
      <c r="V719" s="10"/>
      <c r="X719" s="26" t="s">
        <v>154</v>
      </c>
      <c r="Y719" s="15"/>
      <c r="Z719" s="15"/>
      <c r="AB719" s="8">
        <f t="shared" ref="AB719:AB724" si="308">K719</f>
        <v>715</v>
      </c>
      <c r="AC719" s="8">
        <f t="shared" ref="AC719:AC724" si="309">H719</f>
        <v>443</v>
      </c>
      <c r="AD719" s="50">
        <f t="shared" ref="AD719:AD724" si="310">J719</f>
        <v>556</v>
      </c>
      <c r="AE719" s="84">
        <f>Q719</f>
        <v>84.715639810426538</v>
      </c>
      <c r="AF719" s="4">
        <f>N719</f>
        <v>71.799027552674232</v>
      </c>
      <c r="AG719" s="4">
        <f>P719</f>
        <v>74.431057563587686</v>
      </c>
      <c r="AH719" s="10"/>
      <c r="AI719" s="10"/>
      <c r="AJ719" s="10"/>
      <c r="AK719" s="10"/>
    </row>
    <row r="720" spans="1:37" ht="15" customHeight="1" x14ac:dyDescent="0.2">
      <c r="B720" s="26" t="s">
        <v>608</v>
      </c>
      <c r="C720" s="15"/>
      <c r="D720" s="15"/>
      <c r="F720" s="8">
        <v>65</v>
      </c>
      <c r="G720" s="8">
        <v>33</v>
      </c>
      <c r="H720" s="8">
        <v>32</v>
      </c>
      <c r="I720" s="8">
        <v>48</v>
      </c>
      <c r="J720" s="50">
        <v>46</v>
      </c>
      <c r="K720" s="8">
        <v>35</v>
      </c>
      <c r="L720" s="85">
        <f t="shared" ref="L720:L724" si="311">F720/L$718*100</f>
        <v>4.8076923076923084</v>
      </c>
      <c r="M720" s="4">
        <f t="shared" si="307"/>
        <v>4.4897959183673466</v>
      </c>
      <c r="N720" s="4">
        <f t="shared" si="307"/>
        <v>5.1863857374392222</v>
      </c>
      <c r="O720" s="4">
        <f t="shared" si="307"/>
        <v>5.6074766355140184</v>
      </c>
      <c r="P720" s="4">
        <f t="shared" si="307"/>
        <v>6.1579651941097726</v>
      </c>
      <c r="Q720" s="4">
        <f t="shared" si="307"/>
        <v>4.1469194312796205</v>
      </c>
      <c r="R720" s="10"/>
      <c r="S720" s="10"/>
      <c r="T720" s="10"/>
      <c r="U720" s="10"/>
      <c r="V720" s="10"/>
      <c r="X720" s="26" t="s">
        <v>608</v>
      </c>
      <c r="Y720" s="15"/>
      <c r="Z720" s="15"/>
      <c r="AB720" s="8">
        <f t="shared" si="308"/>
        <v>35</v>
      </c>
      <c r="AC720" s="8">
        <f t="shared" si="309"/>
        <v>32</v>
      </c>
      <c r="AD720" s="50">
        <f t="shared" si="310"/>
        <v>46</v>
      </c>
      <c r="AE720" s="85">
        <f t="shared" ref="AE720:AE724" si="312">Q720</f>
        <v>4.1469194312796205</v>
      </c>
      <c r="AF720" s="4">
        <f t="shared" ref="AF720:AF724" si="313">N720</f>
        <v>5.1863857374392222</v>
      </c>
      <c r="AG720" s="4">
        <f t="shared" ref="AG720:AG724" si="314">P720</f>
        <v>6.1579651941097726</v>
      </c>
      <c r="AH720" s="10"/>
      <c r="AI720" s="10"/>
      <c r="AJ720" s="10"/>
      <c r="AK720" s="10"/>
    </row>
    <row r="721" spans="1:37" ht="15" customHeight="1" x14ac:dyDescent="0.2">
      <c r="B721" s="26" t="s">
        <v>609</v>
      </c>
      <c r="C721" s="15"/>
      <c r="D721" s="15"/>
      <c r="F721" s="8">
        <v>48</v>
      </c>
      <c r="G721" s="8">
        <v>8</v>
      </c>
      <c r="H721" s="8">
        <v>40</v>
      </c>
      <c r="I721" s="8">
        <v>33</v>
      </c>
      <c r="J721" s="50">
        <v>30</v>
      </c>
      <c r="K721" s="8">
        <v>11</v>
      </c>
      <c r="L721" s="85">
        <f t="shared" si="311"/>
        <v>3.5502958579881656</v>
      </c>
      <c r="M721" s="4">
        <f t="shared" si="307"/>
        <v>1.0884353741496597</v>
      </c>
      <c r="N721" s="4">
        <f t="shared" si="307"/>
        <v>6.4829821717990272</v>
      </c>
      <c r="O721" s="4">
        <f t="shared" si="307"/>
        <v>3.8551401869158877</v>
      </c>
      <c r="P721" s="4">
        <f t="shared" si="307"/>
        <v>4.0160642570281126</v>
      </c>
      <c r="Q721" s="4">
        <f t="shared" si="307"/>
        <v>1.3033175355450237</v>
      </c>
      <c r="R721" s="10"/>
      <c r="S721" s="10"/>
      <c r="T721" s="10"/>
      <c r="U721" s="10"/>
      <c r="V721" s="10"/>
      <c r="X721" s="26" t="s">
        <v>609</v>
      </c>
      <c r="Y721" s="15"/>
      <c r="Z721" s="15"/>
      <c r="AB721" s="8">
        <f t="shared" si="308"/>
        <v>11</v>
      </c>
      <c r="AC721" s="8">
        <f t="shared" si="309"/>
        <v>40</v>
      </c>
      <c r="AD721" s="50">
        <f t="shared" si="310"/>
        <v>30</v>
      </c>
      <c r="AE721" s="85">
        <f t="shared" si="312"/>
        <v>1.3033175355450237</v>
      </c>
      <c r="AF721" s="4">
        <f t="shared" si="313"/>
        <v>6.4829821717990272</v>
      </c>
      <c r="AG721" s="4">
        <f t="shared" si="314"/>
        <v>4.0160642570281126</v>
      </c>
      <c r="AH721" s="10"/>
      <c r="AI721" s="10"/>
      <c r="AJ721" s="10"/>
      <c r="AK721" s="10"/>
    </row>
    <row r="722" spans="1:37" ht="15" customHeight="1" x14ac:dyDescent="0.2">
      <c r="B722" s="26" t="s">
        <v>77</v>
      </c>
      <c r="C722" s="15"/>
      <c r="D722" s="15"/>
      <c r="F722" s="8">
        <v>19</v>
      </c>
      <c r="G722" s="8">
        <v>1</v>
      </c>
      <c r="H722" s="8">
        <v>18</v>
      </c>
      <c r="I722" s="8">
        <v>8</v>
      </c>
      <c r="J722" s="50">
        <v>8</v>
      </c>
      <c r="K722" s="8">
        <v>1</v>
      </c>
      <c r="L722" s="85">
        <f t="shared" si="311"/>
        <v>1.4053254437869822</v>
      </c>
      <c r="M722" s="4">
        <f t="shared" si="307"/>
        <v>0.13605442176870747</v>
      </c>
      <c r="N722" s="4">
        <f t="shared" si="307"/>
        <v>2.9173419773095626</v>
      </c>
      <c r="O722" s="4">
        <f t="shared" si="307"/>
        <v>0.93457943925233633</v>
      </c>
      <c r="P722" s="4">
        <f t="shared" si="307"/>
        <v>1.07095046854083</v>
      </c>
      <c r="Q722" s="4">
        <f t="shared" si="307"/>
        <v>0.11848341232227488</v>
      </c>
      <c r="R722" s="10"/>
      <c r="S722" s="10"/>
      <c r="T722" s="10"/>
      <c r="U722" s="10"/>
      <c r="V722" s="10"/>
      <c r="X722" s="26" t="s">
        <v>77</v>
      </c>
      <c r="Y722" s="15"/>
      <c r="Z722" s="15"/>
      <c r="AB722" s="8">
        <f t="shared" si="308"/>
        <v>1</v>
      </c>
      <c r="AC722" s="8">
        <f t="shared" si="309"/>
        <v>18</v>
      </c>
      <c r="AD722" s="50">
        <f t="shared" si="310"/>
        <v>8</v>
      </c>
      <c r="AE722" s="85">
        <f t="shared" si="312"/>
        <v>0.11848341232227488</v>
      </c>
      <c r="AF722" s="4">
        <f t="shared" si="313"/>
        <v>2.9173419773095626</v>
      </c>
      <c r="AG722" s="4">
        <f t="shared" si="314"/>
        <v>1.07095046854083</v>
      </c>
      <c r="AH722" s="10"/>
      <c r="AI722" s="10"/>
      <c r="AJ722" s="10"/>
      <c r="AK722" s="10"/>
    </row>
    <row r="723" spans="1:37" ht="15" customHeight="1" x14ac:dyDescent="0.2">
      <c r="B723" s="26" t="s">
        <v>602</v>
      </c>
      <c r="C723" s="15"/>
      <c r="D723" s="15"/>
      <c r="F723" s="8">
        <v>6</v>
      </c>
      <c r="G723" s="8">
        <v>0</v>
      </c>
      <c r="H723" s="8">
        <v>6</v>
      </c>
      <c r="I723" s="8">
        <v>3</v>
      </c>
      <c r="J723" s="50">
        <v>3</v>
      </c>
      <c r="K723" s="8">
        <v>0</v>
      </c>
      <c r="L723" s="85">
        <f t="shared" si="311"/>
        <v>0.4437869822485207</v>
      </c>
      <c r="M723" s="4">
        <f t="shared" si="307"/>
        <v>0</v>
      </c>
      <c r="N723" s="4">
        <f t="shared" si="307"/>
        <v>0.97244732576985426</v>
      </c>
      <c r="O723" s="4">
        <f t="shared" si="307"/>
        <v>0.35046728971962615</v>
      </c>
      <c r="P723" s="4">
        <f t="shared" si="307"/>
        <v>0.40160642570281119</v>
      </c>
      <c r="Q723" s="4">
        <f t="shared" si="307"/>
        <v>0</v>
      </c>
      <c r="R723" s="10"/>
      <c r="S723" s="10"/>
      <c r="T723" s="10"/>
      <c r="U723" s="10"/>
      <c r="V723" s="10"/>
      <c r="X723" s="26" t="s">
        <v>602</v>
      </c>
      <c r="Y723" s="15"/>
      <c r="Z723" s="15"/>
      <c r="AB723" s="8">
        <f t="shared" si="308"/>
        <v>0</v>
      </c>
      <c r="AC723" s="8">
        <f t="shared" si="309"/>
        <v>6</v>
      </c>
      <c r="AD723" s="50">
        <f t="shared" si="310"/>
        <v>3</v>
      </c>
      <c r="AE723" s="85">
        <f t="shared" si="312"/>
        <v>0</v>
      </c>
      <c r="AF723" s="4">
        <f t="shared" si="313"/>
        <v>0.97244732576985426</v>
      </c>
      <c r="AG723" s="4">
        <f t="shared" si="314"/>
        <v>0.40160642570281119</v>
      </c>
      <c r="AH723" s="10"/>
      <c r="AI723" s="10"/>
      <c r="AJ723" s="10"/>
      <c r="AK723" s="10"/>
    </row>
    <row r="724" spans="1:37" ht="15" customHeight="1" x14ac:dyDescent="0.2">
      <c r="B724" s="27" t="s">
        <v>0</v>
      </c>
      <c r="C724" s="68"/>
      <c r="D724" s="68"/>
      <c r="E724" s="28"/>
      <c r="F724" s="9">
        <v>144</v>
      </c>
      <c r="G724" s="9">
        <v>66</v>
      </c>
      <c r="H724" s="9">
        <v>78</v>
      </c>
      <c r="I724" s="9">
        <v>120</v>
      </c>
      <c r="J724" s="55">
        <v>104</v>
      </c>
      <c r="K724" s="9">
        <v>82</v>
      </c>
      <c r="L724" s="87">
        <f t="shared" si="311"/>
        <v>10.650887573964498</v>
      </c>
      <c r="M724" s="5">
        <f t="shared" si="307"/>
        <v>8.9795918367346932</v>
      </c>
      <c r="N724" s="5">
        <f t="shared" si="307"/>
        <v>12.641815235008103</v>
      </c>
      <c r="O724" s="5">
        <f t="shared" si="307"/>
        <v>14.018691588785046</v>
      </c>
      <c r="P724" s="5">
        <f t="shared" si="307"/>
        <v>13.922356091030791</v>
      </c>
      <c r="Q724" s="5">
        <f t="shared" si="307"/>
        <v>9.7156398104265413</v>
      </c>
      <c r="R724" s="16"/>
      <c r="S724" s="16"/>
      <c r="T724" s="16"/>
      <c r="U724" s="16"/>
      <c r="V724" s="16"/>
      <c r="X724" s="27" t="s">
        <v>0</v>
      </c>
      <c r="Y724" s="68"/>
      <c r="Z724" s="68"/>
      <c r="AA724" s="28"/>
      <c r="AB724" s="9">
        <f t="shared" si="308"/>
        <v>82</v>
      </c>
      <c r="AC724" s="9">
        <f t="shared" si="309"/>
        <v>78</v>
      </c>
      <c r="AD724" s="55">
        <f t="shared" si="310"/>
        <v>104</v>
      </c>
      <c r="AE724" s="87">
        <f t="shared" si="312"/>
        <v>9.7156398104265413</v>
      </c>
      <c r="AF724" s="5">
        <f t="shared" si="313"/>
        <v>12.641815235008103</v>
      </c>
      <c r="AG724" s="5">
        <f t="shared" si="314"/>
        <v>13.922356091030791</v>
      </c>
      <c r="AH724" s="16"/>
      <c r="AI724" s="10"/>
      <c r="AJ724" s="16"/>
      <c r="AK724" s="16"/>
    </row>
    <row r="725" spans="1:37" ht="15" customHeight="1" x14ac:dyDescent="0.2">
      <c r="B725" s="30" t="s">
        <v>1</v>
      </c>
      <c r="C725" s="59"/>
      <c r="D725" s="59"/>
      <c r="E725" s="21"/>
      <c r="F725" s="31">
        <f t="shared" ref="F725:K725" si="315">SUM(F719:F724)</f>
        <v>1352</v>
      </c>
      <c r="G725" s="31">
        <f t="shared" si="315"/>
        <v>735</v>
      </c>
      <c r="H725" s="31">
        <f t="shared" si="315"/>
        <v>617</v>
      </c>
      <c r="I725" s="31">
        <f t="shared" si="315"/>
        <v>856</v>
      </c>
      <c r="J725" s="51">
        <f t="shared" si="315"/>
        <v>747</v>
      </c>
      <c r="K725" s="31">
        <f t="shared" si="315"/>
        <v>844</v>
      </c>
      <c r="L725" s="86">
        <f t="shared" ref="L725:Q725" si="316">IF(SUM(L719:L724)&gt;100,"－",SUM(L719:L724))</f>
        <v>100</v>
      </c>
      <c r="M725" s="6">
        <f t="shared" si="316"/>
        <v>100</v>
      </c>
      <c r="N725" s="6">
        <f t="shared" si="316"/>
        <v>100</v>
      </c>
      <c r="O725" s="6">
        <f t="shared" si="316"/>
        <v>100</v>
      </c>
      <c r="P725" s="6">
        <f t="shared" si="316"/>
        <v>100</v>
      </c>
      <c r="Q725" s="6">
        <f t="shared" si="316"/>
        <v>99.999999999999986</v>
      </c>
      <c r="R725" s="16"/>
      <c r="S725" s="16"/>
      <c r="T725" s="16"/>
      <c r="U725" s="16"/>
      <c r="V725" s="16"/>
      <c r="X725" s="30" t="s">
        <v>1</v>
      </c>
      <c r="Y725" s="59"/>
      <c r="Z725" s="59"/>
      <c r="AA725" s="21"/>
      <c r="AB725" s="31">
        <f>SUM(AB719:AB724)</f>
        <v>844</v>
      </c>
      <c r="AC725" s="31">
        <f>SUM(AC719:AC724)</f>
        <v>617</v>
      </c>
      <c r="AD725" s="51">
        <f>SUM(AD719:AD724)</f>
        <v>747</v>
      </c>
      <c r="AE725" s="86">
        <f>IF(SUM(AE719:AE724)&gt;100,"－",SUM(AE719:AE724))</f>
        <v>99.999999999999986</v>
      </c>
      <c r="AF725" s="6">
        <f>IF(SUM(AF719:AF724)&gt;100,"－",SUM(AF719:AF724))</f>
        <v>100</v>
      </c>
      <c r="AG725" s="6">
        <f>IF(SUM(AG719:AG724)&gt;100,"－",SUM(AG719:AG724))</f>
        <v>100</v>
      </c>
      <c r="AH725" s="16"/>
      <c r="AI725" s="16"/>
      <c r="AJ725" s="16"/>
      <c r="AK725" s="16"/>
    </row>
    <row r="726" spans="1:37" ht="15" customHeight="1" x14ac:dyDescent="0.2">
      <c r="B726" s="30" t="s">
        <v>603</v>
      </c>
      <c r="C726" s="59"/>
      <c r="D726" s="59"/>
      <c r="E726" s="22"/>
      <c r="F726" s="33">
        <v>0.80097247525524529</v>
      </c>
      <c r="G726" s="54">
        <v>0.21321575834809356</v>
      </c>
      <c r="H726" s="54">
        <v>1.5304886971678322</v>
      </c>
      <c r="I726" s="54">
        <v>0.80392913800791266</v>
      </c>
      <c r="J726" s="54">
        <v>0.88081893604641448</v>
      </c>
      <c r="K726" s="33">
        <v>0.22042862471240646</v>
      </c>
      <c r="L726" s="10"/>
      <c r="M726" s="10"/>
      <c r="N726" s="10"/>
      <c r="O726" s="10"/>
      <c r="P726" s="10"/>
      <c r="Q726" s="10"/>
      <c r="R726" s="10"/>
      <c r="S726" s="10"/>
      <c r="T726" s="10"/>
      <c r="U726" s="10"/>
      <c r="V726" s="10"/>
      <c r="X726" s="30" t="s">
        <v>603</v>
      </c>
      <c r="Y726" s="59"/>
      <c r="Z726" s="59"/>
      <c r="AA726" s="22"/>
      <c r="AB726" s="33">
        <f>K726</f>
        <v>0.22042862471240646</v>
      </c>
      <c r="AC726" s="54">
        <f>H726</f>
        <v>1.5304886971678322</v>
      </c>
      <c r="AD726" s="54">
        <f>J726</f>
        <v>0.88081893604641448</v>
      </c>
      <c r="AE726" s="10"/>
      <c r="AF726" s="10"/>
      <c r="AG726" s="10"/>
      <c r="AH726" s="10"/>
      <c r="AI726" s="10"/>
      <c r="AJ726" s="10"/>
      <c r="AK726" s="10"/>
    </row>
    <row r="727" spans="1:37" ht="15" customHeight="1" x14ac:dyDescent="0.2">
      <c r="B727" s="30" t="s">
        <v>604</v>
      </c>
      <c r="C727" s="59"/>
      <c r="D727" s="59"/>
      <c r="E727" s="22"/>
      <c r="F727" s="33">
        <v>7.0114112326691034</v>
      </c>
      <c r="G727" s="54">
        <v>3.3962224365446332</v>
      </c>
      <c r="H727" s="54">
        <v>8.5930563309735586</v>
      </c>
      <c r="I727" s="54">
        <v>6.4314331040633013</v>
      </c>
      <c r="J727" s="54">
        <v>6.5099606422740752</v>
      </c>
      <c r="K727" s="33">
        <v>3.5737577027841216</v>
      </c>
      <c r="L727" s="10"/>
      <c r="M727" s="10"/>
      <c r="N727" s="10"/>
      <c r="O727" s="10"/>
      <c r="P727" s="10"/>
      <c r="Q727" s="10"/>
      <c r="R727" s="10"/>
      <c r="S727" s="10"/>
      <c r="T727" s="10"/>
      <c r="U727" s="10"/>
      <c r="V727" s="10"/>
      <c r="X727" s="30" t="s">
        <v>604</v>
      </c>
      <c r="Y727" s="59"/>
      <c r="Z727" s="59"/>
      <c r="AA727" s="22"/>
      <c r="AB727" s="33">
        <f>K727</f>
        <v>3.5737577027841216</v>
      </c>
      <c r="AC727" s="54">
        <f>H727</f>
        <v>8.5930563309735586</v>
      </c>
      <c r="AD727" s="54">
        <f>J727</f>
        <v>6.5099606422740752</v>
      </c>
      <c r="AE727" s="10"/>
      <c r="AF727" s="10"/>
      <c r="AG727" s="10"/>
      <c r="AH727" s="10"/>
      <c r="AI727" s="10"/>
      <c r="AJ727" s="10"/>
      <c r="AK727" s="10"/>
    </row>
    <row r="728" spans="1:37" ht="15" customHeight="1" x14ac:dyDescent="0.2">
      <c r="B728" s="45"/>
      <c r="C728" s="45"/>
      <c r="D728" s="45"/>
      <c r="E728" s="36"/>
      <c r="F728" s="10"/>
      <c r="G728" s="10"/>
      <c r="H728" s="10"/>
      <c r="I728" s="10"/>
      <c r="J728" s="10"/>
      <c r="K728" s="10"/>
      <c r="L728" s="10"/>
      <c r="M728" s="10"/>
      <c r="N728" s="10"/>
      <c r="O728" s="10"/>
      <c r="P728" s="10"/>
      <c r="Q728" s="10"/>
      <c r="R728" s="10"/>
      <c r="S728" s="10"/>
      <c r="T728" s="10"/>
      <c r="U728" s="10"/>
      <c r="V728" s="10"/>
      <c r="X728" s="45"/>
      <c r="Y728" s="45"/>
      <c r="Z728" s="45"/>
      <c r="AA728" s="36"/>
      <c r="AB728" s="10"/>
      <c r="AC728" s="10"/>
      <c r="AD728" s="10"/>
      <c r="AE728" s="10"/>
      <c r="AF728" s="10"/>
      <c r="AG728" s="10"/>
      <c r="AH728" s="10"/>
      <c r="AI728" s="10"/>
      <c r="AJ728" s="10"/>
      <c r="AK728" s="10"/>
    </row>
    <row r="729" spans="1:37" ht="15" customHeight="1" x14ac:dyDescent="0.2">
      <c r="A729" s="1" t="s">
        <v>778</v>
      </c>
      <c r="B729" s="15"/>
      <c r="C729" s="15"/>
      <c r="D729" s="15"/>
      <c r="X729" s="15"/>
      <c r="Y729" s="15"/>
      <c r="Z729" s="15"/>
    </row>
    <row r="730" spans="1:37" ht="13.75" customHeight="1" x14ac:dyDescent="0.2">
      <c r="B730" s="47"/>
      <c r="C730" s="25"/>
      <c r="D730" s="25"/>
      <c r="E730" s="25"/>
      <c r="F730" s="242"/>
      <c r="G730" s="243"/>
      <c r="H730" s="66" t="s">
        <v>2</v>
      </c>
      <c r="I730" s="66"/>
      <c r="J730" s="243"/>
      <c r="K730" s="243"/>
      <c r="L730" s="244"/>
      <c r="M730" s="243"/>
      <c r="N730" s="66" t="s">
        <v>3</v>
      </c>
      <c r="O730" s="66"/>
      <c r="P730" s="243"/>
      <c r="Q730" s="245"/>
      <c r="X730" s="47"/>
      <c r="Y730" s="25"/>
      <c r="Z730" s="25"/>
      <c r="AA730" s="25"/>
      <c r="AB730" s="60"/>
      <c r="AC730" s="63" t="s">
        <v>2</v>
      </c>
      <c r="AD730" s="66"/>
      <c r="AE730" s="82"/>
      <c r="AF730" s="63" t="s">
        <v>3</v>
      </c>
      <c r="AG730" s="64"/>
    </row>
    <row r="731" spans="1:37" ht="19" x14ac:dyDescent="0.2">
      <c r="B731" s="58"/>
      <c r="F731" s="73" t="s">
        <v>356</v>
      </c>
      <c r="G731" s="73" t="s">
        <v>170</v>
      </c>
      <c r="H731" s="73" t="s">
        <v>171</v>
      </c>
      <c r="I731" s="73" t="s">
        <v>357</v>
      </c>
      <c r="J731" s="78" t="s">
        <v>173</v>
      </c>
      <c r="K731" s="73" t="s">
        <v>500</v>
      </c>
      <c r="L731" s="81" t="s">
        <v>356</v>
      </c>
      <c r="M731" s="73" t="s">
        <v>170</v>
      </c>
      <c r="N731" s="73" t="s">
        <v>171</v>
      </c>
      <c r="O731" s="73" t="s">
        <v>357</v>
      </c>
      <c r="P731" s="73" t="s">
        <v>173</v>
      </c>
      <c r="Q731" s="73" t="s">
        <v>500</v>
      </c>
      <c r="X731" s="58"/>
      <c r="AB731" s="73" t="s">
        <v>450</v>
      </c>
      <c r="AC731" s="73" t="s">
        <v>171</v>
      </c>
      <c r="AD731" s="78" t="s">
        <v>173</v>
      </c>
      <c r="AE731" s="81" t="s">
        <v>450</v>
      </c>
      <c r="AF731" s="73" t="s">
        <v>171</v>
      </c>
      <c r="AG731" s="73" t="s">
        <v>173</v>
      </c>
    </row>
    <row r="732" spans="1:37" ht="12" customHeight="1" x14ac:dyDescent="0.2">
      <c r="B732" s="27"/>
      <c r="C732" s="68"/>
      <c r="D732" s="68"/>
      <c r="E732" s="28"/>
      <c r="F732" s="29"/>
      <c r="G732" s="29"/>
      <c r="H732" s="29"/>
      <c r="I732" s="29"/>
      <c r="J732" s="49"/>
      <c r="K732" s="29"/>
      <c r="L732" s="83">
        <f t="shared" ref="L732" si="317">F$16</f>
        <v>1352</v>
      </c>
      <c r="M732" s="2">
        <f t="shared" ref="M732" si="318">G$16</f>
        <v>735</v>
      </c>
      <c r="N732" s="2">
        <f t="shared" ref="N732" si="319">H$16</f>
        <v>617</v>
      </c>
      <c r="O732" s="2">
        <f t="shared" ref="O732" si="320">I$16</f>
        <v>856</v>
      </c>
      <c r="P732" s="2">
        <f t="shared" ref="P732" si="321">J$16</f>
        <v>747</v>
      </c>
      <c r="Q732" s="2">
        <f t="shared" ref="Q732" si="322">K$16</f>
        <v>844</v>
      </c>
      <c r="R732" s="69"/>
      <c r="S732" s="69"/>
      <c r="T732" s="69"/>
      <c r="U732" s="69"/>
      <c r="V732" s="69"/>
      <c r="X732" s="27"/>
      <c r="Y732" s="68"/>
      <c r="Z732" s="68"/>
      <c r="AA732" s="28"/>
      <c r="AB732" s="29"/>
      <c r="AC732" s="29"/>
      <c r="AD732" s="49"/>
      <c r="AE732" s="83">
        <f>Q732</f>
        <v>844</v>
      </c>
      <c r="AF732" s="2">
        <f>N732</f>
        <v>617</v>
      </c>
      <c r="AG732" s="2">
        <f>P732</f>
        <v>747</v>
      </c>
      <c r="AH732" s="69"/>
      <c r="AI732" s="69"/>
      <c r="AJ732" s="69"/>
      <c r="AK732" s="69"/>
    </row>
    <row r="733" spans="1:37" ht="15" customHeight="1" x14ac:dyDescent="0.2">
      <c r="B733" s="26" t="s">
        <v>155</v>
      </c>
      <c r="C733" s="15"/>
      <c r="D733" s="15"/>
      <c r="F733" s="8">
        <v>840</v>
      </c>
      <c r="G733" s="8">
        <v>645</v>
      </c>
      <c r="H733" s="8">
        <v>195</v>
      </c>
      <c r="I733" s="8">
        <v>557</v>
      </c>
      <c r="J733" s="50">
        <v>472</v>
      </c>
      <c r="K733" s="8">
        <v>730</v>
      </c>
      <c r="L733" s="84">
        <f>F733/L$732*100</f>
        <v>62.130177514792898</v>
      </c>
      <c r="M733" s="4">
        <f t="shared" ref="M733:Q739" si="323">G733/M$732*100</f>
        <v>87.755102040816325</v>
      </c>
      <c r="N733" s="4">
        <f t="shared" si="323"/>
        <v>31.604538087520261</v>
      </c>
      <c r="O733" s="4">
        <f t="shared" si="323"/>
        <v>65.070093457943926</v>
      </c>
      <c r="P733" s="4">
        <f t="shared" si="323"/>
        <v>63.186077643908966</v>
      </c>
      <c r="Q733" s="4">
        <f t="shared" si="323"/>
        <v>86.492890995260666</v>
      </c>
      <c r="R733" s="10"/>
      <c r="S733" s="10"/>
      <c r="T733" s="10"/>
      <c r="U733" s="10"/>
      <c r="V733" s="10"/>
      <c r="X733" s="26" t="s">
        <v>155</v>
      </c>
      <c r="Y733" s="15"/>
      <c r="Z733" s="15"/>
      <c r="AB733" s="8">
        <f t="shared" ref="AB733:AB739" si="324">K733</f>
        <v>730</v>
      </c>
      <c r="AC733" s="8">
        <f t="shared" ref="AC733:AC739" si="325">H733</f>
        <v>195</v>
      </c>
      <c r="AD733" s="50">
        <f t="shared" ref="AD733:AD739" si="326">J733</f>
        <v>472</v>
      </c>
      <c r="AE733" s="84">
        <f>Q733</f>
        <v>86.492890995260666</v>
      </c>
      <c r="AF733" s="4">
        <f>N733</f>
        <v>31.604538087520261</v>
      </c>
      <c r="AG733" s="4">
        <f>P733</f>
        <v>63.186077643908966</v>
      </c>
      <c r="AH733" s="10"/>
      <c r="AI733" s="10"/>
      <c r="AJ733" s="10"/>
      <c r="AK733" s="10"/>
    </row>
    <row r="734" spans="1:37" ht="15" customHeight="1" x14ac:dyDescent="0.2">
      <c r="B734" s="26" t="s">
        <v>457</v>
      </c>
      <c r="C734" s="15"/>
      <c r="D734" s="15"/>
      <c r="F734" s="8">
        <v>74</v>
      </c>
      <c r="G734" s="8">
        <v>13</v>
      </c>
      <c r="H734" s="8">
        <v>61</v>
      </c>
      <c r="I734" s="8">
        <v>37</v>
      </c>
      <c r="J734" s="50">
        <v>34</v>
      </c>
      <c r="K734" s="8">
        <v>16</v>
      </c>
      <c r="L734" s="85">
        <f t="shared" ref="L734:L739" si="327">F734/L$732*100</f>
        <v>5.4733727810650894</v>
      </c>
      <c r="M734" s="4">
        <f t="shared" si="323"/>
        <v>1.7687074829931975</v>
      </c>
      <c r="N734" s="4">
        <f t="shared" si="323"/>
        <v>9.8865478119935162</v>
      </c>
      <c r="O734" s="4">
        <f t="shared" si="323"/>
        <v>4.3224299065420562</v>
      </c>
      <c r="P734" s="4">
        <f t="shared" si="323"/>
        <v>4.5515394912985272</v>
      </c>
      <c r="Q734" s="4">
        <f t="shared" si="323"/>
        <v>1.8957345971563981</v>
      </c>
      <c r="R734" s="10"/>
      <c r="S734" s="10"/>
      <c r="T734" s="10"/>
      <c r="U734" s="10"/>
      <c r="V734" s="10"/>
      <c r="X734" s="26" t="s">
        <v>457</v>
      </c>
      <c r="Y734" s="15"/>
      <c r="Z734" s="15"/>
      <c r="AB734" s="8">
        <f t="shared" si="324"/>
        <v>16</v>
      </c>
      <c r="AC734" s="8">
        <f t="shared" si="325"/>
        <v>61</v>
      </c>
      <c r="AD734" s="50">
        <f t="shared" si="326"/>
        <v>34</v>
      </c>
      <c r="AE734" s="85">
        <f t="shared" ref="AE734:AE739" si="328">Q734</f>
        <v>1.8957345971563981</v>
      </c>
      <c r="AF734" s="4">
        <f t="shared" ref="AF734:AF739" si="329">N734</f>
        <v>9.8865478119935162</v>
      </c>
      <c r="AG734" s="4">
        <f t="shared" ref="AG734:AG739" si="330">P734</f>
        <v>4.5515394912985272</v>
      </c>
      <c r="AH734" s="10"/>
      <c r="AI734" s="10"/>
      <c r="AJ734" s="10"/>
      <c r="AK734" s="10"/>
    </row>
    <row r="735" spans="1:37" ht="15" customHeight="1" x14ac:dyDescent="0.2">
      <c r="B735" s="26" t="s">
        <v>451</v>
      </c>
      <c r="C735" s="15"/>
      <c r="D735" s="15"/>
      <c r="F735" s="8">
        <v>104</v>
      </c>
      <c r="G735" s="8">
        <v>17</v>
      </c>
      <c r="H735" s="8">
        <v>87</v>
      </c>
      <c r="I735" s="8">
        <v>55</v>
      </c>
      <c r="J735" s="50">
        <v>53</v>
      </c>
      <c r="K735" s="8">
        <v>19</v>
      </c>
      <c r="L735" s="85">
        <f t="shared" si="327"/>
        <v>7.6923076923076925</v>
      </c>
      <c r="M735" s="4">
        <f t="shared" si="323"/>
        <v>2.3129251700680271</v>
      </c>
      <c r="N735" s="4">
        <f t="shared" si="323"/>
        <v>14.100486223662884</v>
      </c>
      <c r="O735" s="4">
        <f t="shared" si="323"/>
        <v>6.4252336448598122</v>
      </c>
      <c r="P735" s="4">
        <f t="shared" si="323"/>
        <v>7.0950468540829981</v>
      </c>
      <c r="Q735" s="4">
        <f t="shared" si="323"/>
        <v>2.2511848341232228</v>
      </c>
      <c r="R735" s="10"/>
      <c r="S735" s="10"/>
      <c r="T735" s="10"/>
      <c r="U735" s="10"/>
      <c r="V735" s="10"/>
      <c r="X735" s="26" t="s">
        <v>451</v>
      </c>
      <c r="Y735" s="15"/>
      <c r="Z735" s="15"/>
      <c r="AB735" s="8">
        <f t="shared" si="324"/>
        <v>19</v>
      </c>
      <c r="AC735" s="8">
        <f t="shared" si="325"/>
        <v>87</v>
      </c>
      <c r="AD735" s="50">
        <f t="shared" si="326"/>
        <v>53</v>
      </c>
      <c r="AE735" s="85">
        <f t="shared" si="328"/>
        <v>2.2511848341232228</v>
      </c>
      <c r="AF735" s="4">
        <f t="shared" si="329"/>
        <v>14.100486223662884</v>
      </c>
      <c r="AG735" s="4">
        <f t="shared" si="330"/>
        <v>7.0950468540829981</v>
      </c>
      <c r="AH735" s="10"/>
      <c r="AI735" s="10"/>
      <c r="AJ735" s="10"/>
      <c r="AK735" s="10"/>
    </row>
    <row r="736" spans="1:37" ht="15" customHeight="1" x14ac:dyDescent="0.2">
      <c r="B736" s="26" t="s">
        <v>452</v>
      </c>
      <c r="C736" s="15"/>
      <c r="D736" s="15"/>
      <c r="F736" s="8">
        <v>72</v>
      </c>
      <c r="G736" s="8">
        <v>8</v>
      </c>
      <c r="H736" s="8">
        <v>64</v>
      </c>
      <c r="I736" s="8">
        <v>40</v>
      </c>
      <c r="J736" s="50">
        <v>37</v>
      </c>
      <c r="K736" s="8">
        <v>11</v>
      </c>
      <c r="L736" s="85">
        <f t="shared" si="327"/>
        <v>5.3254437869822491</v>
      </c>
      <c r="M736" s="4">
        <f t="shared" si="323"/>
        <v>1.0884353741496597</v>
      </c>
      <c r="N736" s="4">
        <f t="shared" si="323"/>
        <v>10.372771474878444</v>
      </c>
      <c r="O736" s="4">
        <f t="shared" si="323"/>
        <v>4.6728971962616823</v>
      </c>
      <c r="P736" s="4">
        <f t="shared" si="323"/>
        <v>4.9531459170013381</v>
      </c>
      <c r="Q736" s="4">
        <f t="shared" si="323"/>
        <v>1.3033175355450237</v>
      </c>
      <c r="R736" s="10"/>
      <c r="S736" s="10"/>
      <c r="T736" s="10"/>
      <c r="U736" s="10"/>
      <c r="V736" s="10"/>
      <c r="X736" s="26" t="s">
        <v>452</v>
      </c>
      <c r="Y736" s="15"/>
      <c r="Z736" s="15"/>
      <c r="AB736" s="8">
        <f t="shared" si="324"/>
        <v>11</v>
      </c>
      <c r="AC736" s="8">
        <f t="shared" si="325"/>
        <v>64</v>
      </c>
      <c r="AD736" s="50">
        <f t="shared" si="326"/>
        <v>37</v>
      </c>
      <c r="AE736" s="85">
        <f t="shared" si="328"/>
        <v>1.3033175355450237</v>
      </c>
      <c r="AF736" s="4">
        <f t="shared" si="329"/>
        <v>10.372771474878444</v>
      </c>
      <c r="AG736" s="4">
        <f t="shared" si="330"/>
        <v>4.9531459170013381</v>
      </c>
      <c r="AH736" s="10"/>
      <c r="AI736" s="10"/>
      <c r="AJ736" s="10"/>
      <c r="AK736" s="10"/>
    </row>
    <row r="737" spans="1:37" ht="15" customHeight="1" x14ac:dyDescent="0.2">
      <c r="B737" s="26" t="s">
        <v>460</v>
      </c>
      <c r="C737" s="15"/>
      <c r="D737" s="15"/>
      <c r="F737" s="8">
        <v>77</v>
      </c>
      <c r="G737" s="8">
        <v>14</v>
      </c>
      <c r="H737" s="8">
        <v>63</v>
      </c>
      <c r="I737" s="8">
        <v>52</v>
      </c>
      <c r="J737" s="50">
        <v>51</v>
      </c>
      <c r="K737" s="8">
        <v>15</v>
      </c>
      <c r="L737" s="85">
        <f t="shared" si="327"/>
        <v>5.6952662721893494</v>
      </c>
      <c r="M737" s="4">
        <f t="shared" si="323"/>
        <v>1.9047619047619049</v>
      </c>
      <c r="N737" s="4">
        <f t="shared" si="323"/>
        <v>10.210696920583469</v>
      </c>
      <c r="O737" s="4">
        <f t="shared" si="323"/>
        <v>6.0747663551401869</v>
      </c>
      <c r="P737" s="4">
        <f t="shared" si="323"/>
        <v>6.8273092369477917</v>
      </c>
      <c r="Q737" s="4">
        <f t="shared" si="323"/>
        <v>1.7772511848341233</v>
      </c>
      <c r="R737" s="10"/>
      <c r="S737" s="10"/>
      <c r="T737" s="10"/>
      <c r="U737" s="10"/>
      <c r="V737" s="10"/>
      <c r="X737" s="26" t="s">
        <v>460</v>
      </c>
      <c r="Y737" s="15"/>
      <c r="Z737" s="15"/>
      <c r="AB737" s="8">
        <f t="shared" si="324"/>
        <v>15</v>
      </c>
      <c r="AC737" s="8">
        <f t="shared" si="325"/>
        <v>63</v>
      </c>
      <c r="AD737" s="50">
        <f t="shared" si="326"/>
        <v>51</v>
      </c>
      <c r="AE737" s="85">
        <f t="shared" si="328"/>
        <v>1.7772511848341233</v>
      </c>
      <c r="AF737" s="4">
        <f t="shared" si="329"/>
        <v>10.210696920583469</v>
      </c>
      <c r="AG737" s="4">
        <f t="shared" si="330"/>
        <v>6.8273092369477917</v>
      </c>
      <c r="AH737" s="10"/>
      <c r="AI737" s="10"/>
      <c r="AJ737" s="10"/>
      <c r="AK737" s="10"/>
    </row>
    <row r="738" spans="1:37" ht="15" customHeight="1" x14ac:dyDescent="0.2">
      <c r="B738" s="26" t="s">
        <v>74</v>
      </c>
      <c r="C738" s="15"/>
      <c r="D738" s="15"/>
      <c r="F738" s="8">
        <v>151</v>
      </c>
      <c r="G738" s="8">
        <v>26</v>
      </c>
      <c r="H738" s="8">
        <v>125</v>
      </c>
      <c r="I738" s="8">
        <v>82</v>
      </c>
      <c r="J738" s="50">
        <v>69</v>
      </c>
      <c r="K738" s="8">
        <v>39</v>
      </c>
      <c r="L738" s="85">
        <f t="shared" si="327"/>
        <v>11.168639053254438</v>
      </c>
      <c r="M738" s="4">
        <f t="shared" si="323"/>
        <v>3.5374149659863949</v>
      </c>
      <c r="N738" s="4">
        <f t="shared" si="323"/>
        <v>20.25931928687196</v>
      </c>
      <c r="O738" s="4">
        <f t="shared" si="323"/>
        <v>9.5794392523364476</v>
      </c>
      <c r="P738" s="4">
        <f t="shared" si="323"/>
        <v>9.236947791164658</v>
      </c>
      <c r="Q738" s="4">
        <f t="shared" si="323"/>
        <v>4.62085308056872</v>
      </c>
      <c r="R738" s="10"/>
      <c r="S738" s="10"/>
      <c r="T738" s="10"/>
      <c r="U738" s="10"/>
      <c r="V738" s="10"/>
      <c r="X738" s="26" t="s">
        <v>74</v>
      </c>
      <c r="Y738" s="15"/>
      <c r="Z738" s="15"/>
      <c r="AB738" s="8">
        <f t="shared" si="324"/>
        <v>39</v>
      </c>
      <c r="AC738" s="8">
        <f t="shared" si="325"/>
        <v>125</v>
      </c>
      <c r="AD738" s="50">
        <f t="shared" si="326"/>
        <v>69</v>
      </c>
      <c r="AE738" s="85">
        <f t="shared" si="328"/>
        <v>4.62085308056872</v>
      </c>
      <c r="AF738" s="4">
        <f t="shared" si="329"/>
        <v>20.25931928687196</v>
      </c>
      <c r="AG738" s="4">
        <f t="shared" si="330"/>
        <v>9.236947791164658</v>
      </c>
      <c r="AH738" s="10"/>
      <c r="AI738" s="10"/>
      <c r="AJ738" s="10"/>
      <c r="AK738" s="10"/>
    </row>
    <row r="739" spans="1:37" ht="15" customHeight="1" x14ac:dyDescent="0.2">
      <c r="B739" s="27" t="s">
        <v>0</v>
      </c>
      <c r="C739" s="68"/>
      <c r="D739" s="68"/>
      <c r="E739" s="28"/>
      <c r="F739" s="9">
        <v>34</v>
      </c>
      <c r="G739" s="9">
        <v>12</v>
      </c>
      <c r="H739" s="9">
        <v>22</v>
      </c>
      <c r="I739" s="9">
        <v>33</v>
      </c>
      <c r="J739" s="55">
        <v>31</v>
      </c>
      <c r="K739" s="9">
        <v>14</v>
      </c>
      <c r="L739" s="87">
        <f t="shared" si="327"/>
        <v>2.5147928994082842</v>
      </c>
      <c r="M739" s="5">
        <f t="shared" si="323"/>
        <v>1.6326530612244898</v>
      </c>
      <c r="N739" s="5">
        <f t="shared" si="323"/>
        <v>3.5656401944894651</v>
      </c>
      <c r="O739" s="5">
        <f t="shared" si="323"/>
        <v>3.8551401869158877</v>
      </c>
      <c r="P739" s="5">
        <f t="shared" si="323"/>
        <v>4.1499330655957163</v>
      </c>
      <c r="Q739" s="5">
        <f t="shared" si="323"/>
        <v>1.6587677725118484</v>
      </c>
      <c r="R739" s="16"/>
      <c r="S739" s="16"/>
      <c r="T739" s="16"/>
      <c r="U739" s="16"/>
      <c r="V739" s="16"/>
      <c r="X739" s="27" t="s">
        <v>0</v>
      </c>
      <c r="Y739" s="68"/>
      <c r="Z739" s="68"/>
      <c r="AA739" s="28"/>
      <c r="AB739" s="9">
        <f t="shared" si="324"/>
        <v>14</v>
      </c>
      <c r="AC739" s="9">
        <f t="shared" si="325"/>
        <v>22</v>
      </c>
      <c r="AD739" s="55">
        <f t="shared" si="326"/>
        <v>31</v>
      </c>
      <c r="AE739" s="87">
        <f t="shared" si="328"/>
        <v>1.6587677725118484</v>
      </c>
      <c r="AF739" s="5">
        <f t="shared" si="329"/>
        <v>3.5656401944894651</v>
      </c>
      <c r="AG739" s="5">
        <f t="shared" si="330"/>
        <v>4.1499330655957163</v>
      </c>
      <c r="AH739" s="16"/>
      <c r="AI739" s="10"/>
      <c r="AJ739" s="16"/>
      <c r="AK739" s="16"/>
    </row>
    <row r="740" spans="1:37" ht="15" customHeight="1" x14ac:dyDescent="0.2">
      <c r="B740" s="30" t="s">
        <v>1</v>
      </c>
      <c r="C740" s="59"/>
      <c r="D740" s="59"/>
      <c r="E740" s="21"/>
      <c r="F740" s="31">
        <f t="shared" ref="F740:K740" si="331">SUM(F733:F739)</f>
        <v>1352</v>
      </c>
      <c r="G740" s="31">
        <f t="shared" si="331"/>
        <v>735</v>
      </c>
      <c r="H740" s="31">
        <f t="shared" si="331"/>
        <v>617</v>
      </c>
      <c r="I740" s="31">
        <f t="shared" si="331"/>
        <v>856</v>
      </c>
      <c r="J740" s="51">
        <f t="shared" si="331"/>
        <v>747</v>
      </c>
      <c r="K740" s="31">
        <f t="shared" si="331"/>
        <v>844</v>
      </c>
      <c r="L740" s="86">
        <f t="shared" ref="L740:Q740" si="332">IF(SUM(L733:L739)&gt;100,"－",SUM(L733:L739))</f>
        <v>99.999999999999986</v>
      </c>
      <c r="M740" s="6">
        <f t="shared" si="332"/>
        <v>99.999999999999986</v>
      </c>
      <c r="N740" s="6">
        <f t="shared" si="332"/>
        <v>100</v>
      </c>
      <c r="O740" s="6">
        <f t="shared" si="332"/>
        <v>100</v>
      </c>
      <c r="P740" s="6">
        <f t="shared" si="332"/>
        <v>100</v>
      </c>
      <c r="Q740" s="6">
        <f t="shared" si="332"/>
        <v>100.00000000000001</v>
      </c>
      <c r="R740" s="16"/>
      <c r="S740" s="16"/>
      <c r="T740" s="16"/>
      <c r="U740" s="16"/>
      <c r="V740" s="16"/>
      <c r="X740" s="30" t="s">
        <v>1</v>
      </c>
      <c r="Y740" s="59"/>
      <c r="Z740" s="59"/>
      <c r="AA740" s="21"/>
      <c r="AB740" s="31">
        <f>SUM(AB733:AB739)</f>
        <v>844</v>
      </c>
      <c r="AC740" s="31">
        <f>SUM(AC733:AC739)</f>
        <v>617</v>
      </c>
      <c r="AD740" s="51">
        <f>SUM(AD733:AD739)</f>
        <v>747</v>
      </c>
      <c r="AE740" s="86">
        <f>IF(SUM(AE733:AE739)&gt;100,"－",SUM(AE733:AE739))</f>
        <v>100.00000000000001</v>
      </c>
      <c r="AF740" s="6">
        <f>IF(SUM(AF733:AF739)&gt;100,"－",SUM(AF733:AF739))</f>
        <v>100</v>
      </c>
      <c r="AG740" s="6">
        <f>IF(SUM(AG733:AG739)&gt;100,"－",SUM(AG733:AG739))</f>
        <v>100</v>
      </c>
      <c r="AH740" s="16"/>
      <c r="AI740" s="16"/>
      <c r="AJ740" s="16"/>
      <c r="AK740" s="16"/>
    </row>
    <row r="741" spans="1:37" ht="15" customHeight="1" x14ac:dyDescent="0.2">
      <c r="B741" s="30" t="s">
        <v>394</v>
      </c>
      <c r="C741" s="59"/>
      <c r="D741" s="59"/>
      <c r="E741" s="22"/>
      <c r="F741" s="33">
        <v>3.0811836115326252</v>
      </c>
      <c r="G741" s="54">
        <v>1.0276625172890732</v>
      </c>
      <c r="H741" s="54">
        <v>5.5764705882352938</v>
      </c>
      <c r="I741" s="54">
        <v>2.6913730255164032</v>
      </c>
      <c r="J741" s="54">
        <v>2.6508379888268156</v>
      </c>
      <c r="K741" s="33">
        <v>1.2771084337349397</v>
      </c>
      <c r="L741" s="10"/>
      <c r="M741" s="10"/>
      <c r="N741" s="10"/>
      <c r="O741" s="10"/>
      <c r="P741" s="10"/>
      <c r="Q741" s="10"/>
      <c r="R741" s="10"/>
      <c r="S741" s="10"/>
      <c r="T741" s="10"/>
      <c r="U741" s="10"/>
      <c r="V741" s="10"/>
      <c r="X741" s="30" t="s">
        <v>394</v>
      </c>
      <c r="Y741" s="59"/>
      <c r="Z741" s="59"/>
      <c r="AA741" s="22"/>
      <c r="AB741" s="33">
        <f>K741</f>
        <v>1.2771084337349397</v>
      </c>
      <c r="AC741" s="54">
        <f>H741</f>
        <v>5.5764705882352938</v>
      </c>
      <c r="AD741" s="54">
        <f>J741</f>
        <v>2.6508379888268156</v>
      </c>
      <c r="AE741" s="10"/>
      <c r="AF741" s="10"/>
      <c r="AG741" s="10"/>
      <c r="AH741" s="10"/>
      <c r="AI741" s="10"/>
      <c r="AJ741" s="10"/>
      <c r="AK741" s="10"/>
    </row>
    <row r="742" spans="1:37" ht="15" customHeight="1" x14ac:dyDescent="0.2">
      <c r="B742" s="30" t="s">
        <v>395</v>
      </c>
      <c r="C742" s="59"/>
      <c r="D742" s="59"/>
      <c r="E742" s="22"/>
      <c r="F742" s="33">
        <v>8.49581589958159</v>
      </c>
      <c r="G742" s="54">
        <v>9.5256410256410255</v>
      </c>
      <c r="H742" s="54">
        <v>8.2949999999999999</v>
      </c>
      <c r="I742" s="54">
        <v>8.3270676691729317</v>
      </c>
      <c r="J742" s="54">
        <v>7.778688524590164</v>
      </c>
      <c r="K742" s="33">
        <v>10.6</v>
      </c>
      <c r="L742" s="10"/>
      <c r="M742" s="10"/>
      <c r="N742" s="10"/>
      <c r="O742" s="10"/>
      <c r="P742" s="10"/>
      <c r="Q742" s="10"/>
      <c r="R742" s="10"/>
      <c r="S742" s="10"/>
      <c r="T742" s="10"/>
      <c r="U742" s="10"/>
      <c r="V742" s="10"/>
      <c r="X742" s="30" t="s">
        <v>395</v>
      </c>
      <c r="Y742" s="59"/>
      <c r="Z742" s="59"/>
      <c r="AA742" s="22"/>
      <c r="AB742" s="33">
        <f>K742</f>
        <v>10.6</v>
      </c>
      <c r="AC742" s="54">
        <f>H742</f>
        <v>8.2949999999999999</v>
      </c>
      <c r="AD742" s="54">
        <f>J742</f>
        <v>7.778688524590164</v>
      </c>
      <c r="AE742" s="10"/>
      <c r="AF742" s="10"/>
      <c r="AG742" s="10"/>
      <c r="AH742" s="10"/>
      <c r="AI742" s="10"/>
      <c r="AJ742" s="10"/>
      <c r="AK742" s="10"/>
    </row>
    <row r="743" spans="1:37" ht="15" customHeight="1" x14ac:dyDescent="0.2">
      <c r="B743" s="30" t="s">
        <v>97</v>
      </c>
      <c r="C743" s="21"/>
      <c r="D743" s="21"/>
      <c r="E743" s="22"/>
      <c r="F743" s="128">
        <v>68</v>
      </c>
      <c r="G743" s="31">
        <v>61</v>
      </c>
      <c r="H743" s="31">
        <v>68</v>
      </c>
      <c r="I743" s="31">
        <v>69</v>
      </c>
      <c r="J743" s="31">
        <v>69</v>
      </c>
      <c r="K743" s="128">
        <v>61</v>
      </c>
      <c r="X743" s="30" t="s">
        <v>97</v>
      </c>
      <c r="Y743" s="59"/>
      <c r="Z743" s="21"/>
      <c r="AA743" s="22"/>
      <c r="AB743" s="128">
        <f>K743</f>
        <v>61</v>
      </c>
      <c r="AC743" s="31">
        <f>H743</f>
        <v>68</v>
      </c>
      <c r="AD743" s="31">
        <f>J743</f>
        <v>69</v>
      </c>
    </row>
    <row r="744" spans="1:37" ht="15" customHeight="1" x14ac:dyDescent="0.2">
      <c r="B744" s="45"/>
      <c r="C744" s="36"/>
      <c r="D744" s="36"/>
      <c r="E744" s="36"/>
      <c r="F744" s="41"/>
      <c r="G744" s="41"/>
      <c r="H744" s="41"/>
      <c r="I744" s="41"/>
      <c r="J744" s="41"/>
      <c r="K744" s="41"/>
      <c r="X744" s="45"/>
      <c r="Y744" s="45"/>
      <c r="Z744" s="36"/>
      <c r="AA744" s="36"/>
      <c r="AB744" s="41"/>
      <c r="AC744" s="41"/>
      <c r="AD744" s="41"/>
    </row>
    <row r="745" spans="1:37" ht="15" customHeight="1" x14ac:dyDescent="0.2">
      <c r="A745" s="1" t="s">
        <v>770</v>
      </c>
      <c r="B745" s="15"/>
      <c r="C745" s="15"/>
      <c r="D745" s="15"/>
      <c r="X745" s="15"/>
      <c r="Y745" s="15"/>
      <c r="Z745" s="15"/>
    </row>
    <row r="746" spans="1:37" ht="13.75" customHeight="1" x14ac:dyDescent="0.2">
      <c r="B746" s="47"/>
      <c r="C746" s="25"/>
      <c r="D746" s="25"/>
      <c r="E746" s="25"/>
      <c r="F746" s="242"/>
      <c r="G746" s="243"/>
      <c r="H746" s="66" t="s">
        <v>2</v>
      </c>
      <c r="I746" s="66"/>
      <c r="J746" s="243"/>
      <c r="K746" s="243"/>
      <c r="L746" s="244"/>
      <c r="M746" s="243"/>
      <c r="N746" s="66" t="s">
        <v>3</v>
      </c>
      <c r="O746" s="66"/>
      <c r="P746" s="243"/>
      <c r="Q746" s="245"/>
      <c r="X746" s="47"/>
      <c r="Y746" s="25"/>
      <c r="Z746" s="25"/>
      <c r="AA746" s="25"/>
      <c r="AB746" s="60"/>
      <c r="AC746" s="63" t="s">
        <v>2</v>
      </c>
      <c r="AD746" s="66"/>
      <c r="AE746" s="82"/>
      <c r="AF746" s="63" t="s">
        <v>3</v>
      </c>
      <c r="AG746" s="64"/>
    </row>
    <row r="747" spans="1:37" ht="19" x14ac:dyDescent="0.2">
      <c r="B747" s="58"/>
      <c r="F747" s="73" t="s">
        <v>356</v>
      </c>
      <c r="G747" s="73" t="s">
        <v>170</v>
      </c>
      <c r="H747" s="73" t="s">
        <v>171</v>
      </c>
      <c r="I747" s="73" t="s">
        <v>357</v>
      </c>
      <c r="J747" s="78" t="s">
        <v>173</v>
      </c>
      <c r="K747" s="73" t="s">
        <v>500</v>
      </c>
      <c r="L747" s="81" t="s">
        <v>356</v>
      </c>
      <c r="M747" s="73" t="s">
        <v>170</v>
      </c>
      <c r="N747" s="73" t="s">
        <v>171</v>
      </c>
      <c r="O747" s="73" t="s">
        <v>357</v>
      </c>
      <c r="P747" s="73" t="s">
        <v>173</v>
      </c>
      <c r="Q747" s="73" t="s">
        <v>500</v>
      </c>
      <c r="X747" s="58"/>
      <c r="AB747" s="73" t="s">
        <v>450</v>
      </c>
      <c r="AC747" s="73" t="s">
        <v>171</v>
      </c>
      <c r="AD747" s="78" t="s">
        <v>173</v>
      </c>
      <c r="AE747" s="81" t="s">
        <v>450</v>
      </c>
      <c r="AF747" s="73" t="s">
        <v>171</v>
      </c>
      <c r="AG747" s="73" t="s">
        <v>173</v>
      </c>
    </row>
    <row r="748" spans="1:37" ht="12" customHeight="1" x14ac:dyDescent="0.2">
      <c r="B748" s="27"/>
      <c r="C748" s="68"/>
      <c r="D748" s="68"/>
      <c r="E748" s="28"/>
      <c r="F748" s="29"/>
      <c r="G748" s="29"/>
      <c r="H748" s="29"/>
      <c r="I748" s="29"/>
      <c r="J748" s="49"/>
      <c r="K748" s="29"/>
      <c r="L748" s="83">
        <f t="shared" ref="L748:Q748" si="333">F$16</f>
        <v>1352</v>
      </c>
      <c r="M748" s="2">
        <f t="shared" si="333"/>
        <v>735</v>
      </c>
      <c r="N748" s="2">
        <f t="shared" si="333"/>
        <v>617</v>
      </c>
      <c r="O748" s="2">
        <f t="shared" si="333"/>
        <v>856</v>
      </c>
      <c r="P748" s="2">
        <f t="shared" si="333"/>
        <v>747</v>
      </c>
      <c r="Q748" s="2">
        <f t="shared" si="333"/>
        <v>844</v>
      </c>
      <c r="R748" s="69"/>
      <c r="S748" s="69"/>
      <c r="T748" s="69"/>
      <c r="U748" s="69"/>
      <c r="V748" s="69"/>
      <c r="X748" s="27"/>
      <c r="Y748" s="68"/>
      <c r="Z748" s="68"/>
      <c r="AA748" s="28"/>
      <c r="AB748" s="29"/>
      <c r="AC748" s="29"/>
      <c r="AD748" s="49"/>
      <c r="AE748" s="83">
        <f>Q748</f>
        <v>844</v>
      </c>
      <c r="AF748" s="2">
        <f>N748</f>
        <v>617</v>
      </c>
      <c r="AG748" s="2">
        <f>P748</f>
        <v>747</v>
      </c>
      <c r="AH748" s="69"/>
      <c r="AI748" s="69"/>
      <c r="AJ748" s="69"/>
      <c r="AK748" s="69"/>
    </row>
    <row r="749" spans="1:37" ht="15" customHeight="1" x14ac:dyDescent="0.2">
      <c r="B749" s="26" t="s">
        <v>154</v>
      </c>
      <c r="C749" s="15"/>
      <c r="D749" s="15"/>
      <c r="F749" s="8">
        <v>839</v>
      </c>
      <c r="G749" s="8">
        <v>644</v>
      </c>
      <c r="H749" s="8">
        <v>195</v>
      </c>
      <c r="I749" s="8">
        <v>556</v>
      </c>
      <c r="J749" s="50">
        <v>471</v>
      </c>
      <c r="K749" s="8">
        <v>729</v>
      </c>
      <c r="L749" s="84">
        <f>F749/L$748*100</f>
        <v>62.056213017751482</v>
      </c>
      <c r="M749" s="4">
        <f t="shared" ref="M749:Q754" si="334">G749/M$748*100</f>
        <v>87.61904761904762</v>
      </c>
      <c r="N749" s="4">
        <f t="shared" si="334"/>
        <v>31.604538087520261</v>
      </c>
      <c r="O749" s="4">
        <f t="shared" si="334"/>
        <v>64.953271028037392</v>
      </c>
      <c r="P749" s="4">
        <f t="shared" si="334"/>
        <v>63.052208835341361</v>
      </c>
      <c r="Q749" s="4">
        <f t="shared" si="334"/>
        <v>86.374407582938389</v>
      </c>
      <c r="R749" s="10"/>
      <c r="S749" s="10"/>
      <c r="T749" s="10"/>
      <c r="U749" s="10"/>
      <c r="V749" s="10"/>
      <c r="X749" s="26" t="s">
        <v>154</v>
      </c>
      <c r="Y749" s="15"/>
      <c r="Z749" s="15"/>
      <c r="AB749" s="8">
        <f t="shared" ref="AB749:AB754" si="335">K749</f>
        <v>729</v>
      </c>
      <c r="AC749" s="8">
        <f t="shared" ref="AC749:AC754" si="336">H749</f>
        <v>195</v>
      </c>
      <c r="AD749" s="50">
        <f t="shared" ref="AD749:AD754" si="337">J749</f>
        <v>471</v>
      </c>
      <c r="AE749" s="84">
        <f>Q749</f>
        <v>86.374407582938389</v>
      </c>
      <c r="AF749" s="4">
        <f>N749</f>
        <v>31.604538087520261</v>
      </c>
      <c r="AG749" s="4">
        <f>P749</f>
        <v>63.052208835341361</v>
      </c>
      <c r="AH749" s="10"/>
      <c r="AI749" s="10"/>
      <c r="AJ749" s="10"/>
      <c r="AK749" s="10"/>
    </row>
    <row r="750" spans="1:37" ht="15" customHeight="1" x14ac:dyDescent="0.2">
      <c r="B750" s="26" t="s">
        <v>118</v>
      </c>
      <c r="C750" s="15"/>
      <c r="D750" s="15"/>
      <c r="F750" s="8">
        <v>189</v>
      </c>
      <c r="G750" s="8">
        <v>45</v>
      </c>
      <c r="H750" s="8">
        <v>144</v>
      </c>
      <c r="I750" s="8">
        <v>130</v>
      </c>
      <c r="J750" s="50">
        <v>119</v>
      </c>
      <c r="K750" s="8">
        <v>56</v>
      </c>
      <c r="L750" s="85">
        <f t="shared" ref="L750:L754" si="338">F750/L$748*100</f>
        <v>13.979289940828401</v>
      </c>
      <c r="M750" s="4">
        <f t="shared" si="334"/>
        <v>6.1224489795918364</v>
      </c>
      <c r="N750" s="4">
        <f t="shared" si="334"/>
        <v>23.338735818476501</v>
      </c>
      <c r="O750" s="4">
        <f t="shared" si="334"/>
        <v>15.186915887850466</v>
      </c>
      <c r="P750" s="4">
        <f t="shared" si="334"/>
        <v>15.930388219544847</v>
      </c>
      <c r="Q750" s="4">
        <f t="shared" si="334"/>
        <v>6.6350710900473935</v>
      </c>
      <c r="R750" s="10"/>
      <c r="S750" s="10"/>
      <c r="T750" s="10"/>
      <c r="U750" s="10"/>
      <c r="V750" s="10"/>
      <c r="X750" s="26" t="s">
        <v>118</v>
      </c>
      <c r="Y750" s="15"/>
      <c r="Z750" s="15"/>
      <c r="AB750" s="8">
        <f t="shared" si="335"/>
        <v>56</v>
      </c>
      <c r="AC750" s="8">
        <f t="shared" si="336"/>
        <v>144</v>
      </c>
      <c r="AD750" s="50">
        <f t="shared" si="337"/>
        <v>119</v>
      </c>
      <c r="AE750" s="85">
        <f t="shared" ref="AE750:AE754" si="339">Q750</f>
        <v>6.6350710900473935</v>
      </c>
      <c r="AF750" s="4">
        <f t="shared" ref="AF750:AF754" si="340">N750</f>
        <v>23.338735818476501</v>
      </c>
      <c r="AG750" s="4">
        <f t="shared" ref="AG750:AG754" si="341">P750</f>
        <v>15.930388219544847</v>
      </c>
      <c r="AH750" s="10"/>
      <c r="AI750" s="10"/>
      <c r="AJ750" s="10"/>
      <c r="AK750" s="10"/>
    </row>
    <row r="751" spans="1:37" ht="15" customHeight="1" x14ac:dyDescent="0.2">
      <c r="B751" s="26" t="s">
        <v>163</v>
      </c>
      <c r="C751" s="15"/>
      <c r="D751" s="15"/>
      <c r="F751" s="8">
        <v>197</v>
      </c>
      <c r="G751" s="8">
        <v>24</v>
      </c>
      <c r="H751" s="8">
        <v>173</v>
      </c>
      <c r="I751" s="8">
        <v>88</v>
      </c>
      <c r="J751" s="50">
        <v>85</v>
      </c>
      <c r="K751" s="8">
        <v>27</v>
      </c>
      <c r="L751" s="85">
        <f t="shared" si="338"/>
        <v>14.571005917159763</v>
      </c>
      <c r="M751" s="4">
        <f t="shared" si="334"/>
        <v>3.2653061224489797</v>
      </c>
      <c r="N751" s="4">
        <f t="shared" si="334"/>
        <v>28.038897893030796</v>
      </c>
      <c r="O751" s="4">
        <f t="shared" si="334"/>
        <v>10.2803738317757</v>
      </c>
      <c r="P751" s="4">
        <f t="shared" si="334"/>
        <v>11.378848728246318</v>
      </c>
      <c r="Q751" s="4">
        <f t="shared" si="334"/>
        <v>3.1990521327014214</v>
      </c>
      <c r="R751" s="10"/>
      <c r="S751" s="10"/>
      <c r="T751" s="10"/>
      <c r="U751" s="10"/>
      <c r="V751" s="10"/>
      <c r="X751" s="26" t="s">
        <v>163</v>
      </c>
      <c r="Y751" s="15"/>
      <c r="Z751" s="15"/>
      <c r="AB751" s="8">
        <f t="shared" si="335"/>
        <v>27</v>
      </c>
      <c r="AC751" s="8">
        <f t="shared" si="336"/>
        <v>173</v>
      </c>
      <c r="AD751" s="50">
        <f t="shared" si="337"/>
        <v>85</v>
      </c>
      <c r="AE751" s="85">
        <f t="shared" si="339"/>
        <v>3.1990521327014214</v>
      </c>
      <c r="AF751" s="4">
        <f t="shared" si="340"/>
        <v>28.038897893030796</v>
      </c>
      <c r="AG751" s="4">
        <f t="shared" si="341"/>
        <v>11.378848728246318</v>
      </c>
      <c r="AH751" s="10"/>
      <c r="AI751" s="10"/>
      <c r="AJ751" s="10"/>
      <c r="AK751" s="10"/>
    </row>
    <row r="752" spans="1:37" ht="15" customHeight="1" x14ac:dyDescent="0.2">
      <c r="B752" s="26" t="s">
        <v>164</v>
      </c>
      <c r="C752" s="15"/>
      <c r="D752" s="15"/>
      <c r="F752" s="8">
        <v>80</v>
      </c>
      <c r="G752" s="8">
        <v>8</v>
      </c>
      <c r="H752" s="8">
        <v>72</v>
      </c>
      <c r="I752" s="8">
        <v>44</v>
      </c>
      <c r="J752" s="50">
        <v>37</v>
      </c>
      <c r="K752" s="8">
        <v>15</v>
      </c>
      <c r="L752" s="85">
        <f t="shared" si="338"/>
        <v>5.9171597633136095</v>
      </c>
      <c r="M752" s="4">
        <f t="shared" si="334"/>
        <v>1.0884353741496597</v>
      </c>
      <c r="N752" s="4">
        <f t="shared" si="334"/>
        <v>11.66936790923825</v>
      </c>
      <c r="O752" s="4">
        <f t="shared" si="334"/>
        <v>5.1401869158878499</v>
      </c>
      <c r="P752" s="4">
        <f t="shared" si="334"/>
        <v>4.9531459170013381</v>
      </c>
      <c r="Q752" s="4">
        <f t="shared" si="334"/>
        <v>1.7772511848341233</v>
      </c>
      <c r="R752" s="10"/>
      <c r="S752" s="10"/>
      <c r="T752" s="10"/>
      <c r="U752" s="10"/>
      <c r="V752" s="10"/>
      <c r="X752" s="26" t="s">
        <v>164</v>
      </c>
      <c r="Y752" s="15"/>
      <c r="Z752" s="15"/>
      <c r="AB752" s="8">
        <f t="shared" si="335"/>
        <v>15</v>
      </c>
      <c r="AC752" s="8">
        <f t="shared" si="336"/>
        <v>72</v>
      </c>
      <c r="AD752" s="50">
        <f t="shared" si="337"/>
        <v>37</v>
      </c>
      <c r="AE752" s="85">
        <f t="shared" si="339"/>
        <v>1.7772511848341233</v>
      </c>
      <c r="AF752" s="4">
        <f t="shared" si="340"/>
        <v>11.66936790923825</v>
      </c>
      <c r="AG752" s="4">
        <f t="shared" si="341"/>
        <v>4.9531459170013381</v>
      </c>
      <c r="AH752" s="10"/>
      <c r="AI752" s="10"/>
      <c r="AJ752" s="10"/>
      <c r="AK752" s="10"/>
    </row>
    <row r="753" spans="1:37" ht="15" customHeight="1" x14ac:dyDescent="0.2">
      <c r="B753" s="26" t="s">
        <v>127</v>
      </c>
      <c r="C753" s="15"/>
      <c r="D753" s="15"/>
      <c r="F753" s="8">
        <v>12</v>
      </c>
      <c r="G753" s="8">
        <v>1</v>
      </c>
      <c r="H753" s="8">
        <v>11</v>
      </c>
      <c r="I753" s="8">
        <v>4</v>
      </c>
      <c r="J753" s="50">
        <v>3</v>
      </c>
      <c r="K753" s="8">
        <v>2</v>
      </c>
      <c r="L753" s="85">
        <f t="shared" si="338"/>
        <v>0.8875739644970414</v>
      </c>
      <c r="M753" s="4">
        <f t="shared" si="334"/>
        <v>0.13605442176870747</v>
      </c>
      <c r="N753" s="4">
        <f t="shared" si="334"/>
        <v>1.7828200972447326</v>
      </c>
      <c r="O753" s="4">
        <f t="shared" si="334"/>
        <v>0.46728971962616817</v>
      </c>
      <c r="P753" s="4">
        <f t="shared" si="334"/>
        <v>0.40160642570281119</v>
      </c>
      <c r="Q753" s="4">
        <f t="shared" si="334"/>
        <v>0.23696682464454977</v>
      </c>
      <c r="R753" s="10"/>
      <c r="S753" s="10"/>
      <c r="T753" s="10"/>
      <c r="U753" s="10"/>
      <c r="V753" s="10"/>
      <c r="X753" s="26" t="s">
        <v>127</v>
      </c>
      <c r="Y753" s="15"/>
      <c r="Z753" s="15"/>
      <c r="AB753" s="8">
        <f t="shared" si="335"/>
        <v>2</v>
      </c>
      <c r="AC753" s="8">
        <f t="shared" si="336"/>
        <v>11</v>
      </c>
      <c r="AD753" s="50">
        <f t="shared" si="337"/>
        <v>3</v>
      </c>
      <c r="AE753" s="85">
        <f t="shared" si="339"/>
        <v>0.23696682464454977</v>
      </c>
      <c r="AF753" s="4">
        <f t="shared" si="340"/>
        <v>1.7828200972447326</v>
      </c>
      <c r="AG753" s="4">
        <f t="shared" si="341"/>
        <v>0.40160642570281119</v>
      </c>
      <c r="AH753" s="10"/>
      <c r="AI753" s="10"/>
      <c r="AJ753" s="10"/>
      <c r="AK753" s="10"/>
    </row>
    <row r="754" spans="1:37" ht="15" customHeight="1" x14ac:dyDescent="0.2">
      <c r="B754" s="27" t="s">
        <v>0</v>
      </c>
      <c r="C754" s="68"/>
      <c r="D754" s="68"/>
      <c r="E754" s="28"/>
      <c r="F754" s="9">
        <v>35</v>
      </c>
      <c r="G754" s="9">
        <v>13</v>
      </c>
      <c r="H754" s="9">
        <v>22</v>
      </c>
      <c r="I754" s="9">
        <v>34</v>
      </c>
      <c r="J754" s="55">
        <v>32</v>
      </c>
      <c r="K754" s="9">
        <v>15</v>
      </c>
      <c r="L754" s="87">
        <f t="shared" si="338"/>
        <v>2.5887573964497044</v>
      </c>
      <c r="M754" s="5">
        <f t="shared" si="334"/>
        <v>1.7687074829931975</v>
      </c>
      <c r="N754" s="5">
        <f t="shared" si="334"/>
        <v>3.5656401944894651</v>
      </c>
      <c r="O754" s="5">
        <f t="shared" si="334"/>
        <v>3.9719626168224296</v>
      </c>
      <c r="P754" s="5">
        <f t="shared" si="334"/>
        <v>4.2838018741633199</v>
      </c>
      <c r="Q754" s="5">
        <f t="shared" si="334"/>
        <v>1.7772511848341233</v>
      </c>
      <c r="R754" s="16"/>
      <c r="S754" s="16"/>
      <c r="T754" s="16"/>
      <c r="U754" s="16"/>
      <c r="V754" s="16"/>
      <c r="X754" s="27" t="s">
        <v>0</v>
      </c>
      <c r="Y754" s="68"/>
      <c r="Z754" s="68"/>
      <c r="AA754" s="28"/>
      <c r="AB754" s="9">
        <f t="shared" si="335"/>
        <v>15</v>
      </c>
      <c r="AC754" s="9">
        <f t="shared" si="336"/>
        <v>22</v>
      </c>
      <c r="AD754" s="55">
        <f t="shared" si="337"/>
        <v>32</v>
      </c>
      <c r="AE754" s="87">
        <f t="shared" si="339"/>
        <v>1.7772511848341233</v>
      </c>
      <c r="AF754" s="5">
        <f t="shared" si="340"/>
        <v>3.5656401944894651</v>
      </c>
      <c r="AG754" s="5">
        <f t="shared" si="341"/>
        <v>4.2838018741633199</v>
      </c>
      <c r="AH754" s="16"/>
      <c r="AI754" s="10"/>
      <c r="AJ754" s="16"/>
      <c r="AK754" s="16"/>
    </row>
    <row r="755" spans="1:37" ht="15" customHeight="1" x14ac:dyDescent="0.2">
      <c r="B755" s="30" t="s">
        <v>1</v>
      </c>
      <c r="C755" s="59"/>
      <c r="D755" s="59"/>
      <c r="E755" s="21"/>
      <c r="F755" s="31">
        <f t="shared" ref="F755:K755" si="342">SUM(F749:F754)</f>
        <v>1352</v>
      </c>
      <c r="G755" s="31">
        <f t="shared" si="342"/>
        <v>735</v>
      </c>
      <c r="H755" s="31">
        <f t="shared" si="342"/>
        <v>617</v>
      </c>
      <c r="I755" s="31">
        <f t="shared" si="342"/>
        <v>856</v>
      </c>
      <c r="J755" s="51">
        <f t="shared" si="342"/>
        <v>747</v>
      </c>
      <c r="K755" s="31">
        <f t="shared" si="342"/>
        <v>844</v>
      </c>
      <c r="L755" s="86">
        <f t="shared" ref="L755:Q755" si="343">IF(SUM(L749:L754)&gt;100,"－",SUM(L749:L754))</f>
        <v>100</v>
      </c>
      <c r="M755" s="6">
        <f t="shared" si="343"/>
        <v>99.999999999999986</v>
      </c>
      <c r="N755" s="6">
        <f t="shared" si="343"/>
        <v>100</v>
      </c>
      <c r="O755" s="6">
        <f t="shared" si="343"/>
        <v>100</v>
      </c>
      <c r="P755" s="6">
        <f t="shared" si="343"/>
        <v>99.999999999999986</v>
      </c>
      <c r="Q755" s="6">
        <f t="shared" si="343"/>
        <v>100.00000000000001</v>
      </c>
      <c r="R755" s="16"/>
      <c r="S755" s="16"/>
      <c r="T755" s="16"/>
      <c r="U755" s="16"/>
      <c r="V755" s="16"/>
      <c r="X755" s="30" t="s">
        <v>1</v>
      </c>
      <c r="Y755" s="59"/>
      <c r="Z755" s="59"/>
      <c r="AA755" s="21"/>
      <c r="AB755" s="31">
        <f>SUM(AB749:AB754)</f>
        <v>844</v>
      </c>
      <c r="AC755" s="31">
        <f>SUM(AC749:AC754)</f>
        <v>617</v>
      </c>
      <c r="AD755" s="51">
        <f>SUM(AD749:AD754)</f>
        <v>747</v>
      </c>
      <c r="AE755" s="86">
        <f>IF(SUM(AE749:AE754)&gt;100,"－",SUM(AE749:AE754))</f>
        <v>100.00000000000001</v>
      </c>
      <c r="AF755" s="6">
        <f>IF(SUM(AF749:AF754)&gt;100,"－",SUM(AF749:AF754))</f>
        <v>100</v>
      </c>
      <c r="AG755" s="6">
        <f>IF(SUM(AG749:AG754)&gt;100,"－",SUM(AG749:AG754))</f>
        <v>99.999999999999986</v>
      </c>
      <c r="AH755" s="16"/>
      <c r="AI755" s="16"/>
      <c r="AJ755" s="16"/>
      <c r="AK755" s="16"/>
    </row>
    <row r="756" spans="1:37" ht="15" customHeight="1" x14ac:dyDescent="0.2">
      <c r="B756" s="30" t="s">
        <v>603</v>
      </c>
      <c r="C756" s="59"/>
      <c r="D756" s="59"/>
      <c r="E756" s="22"/>
      <c r="F756" s="33">
        <v>10.703710505927331</v>
      </c>
      <c r="G756" s="54">
        <v>2.3909501214615996</v>
      </c>
      <c r="H756" s="54">
        <v>20.790791174136171</v>
      </c>
      <c r="I756" s="54">
        <v>8.5902701414518159</v>
      </c>
      <c r="J756" s="54">
        <v>8.8718856327625186</v>
      </c>
      <c r="K756" s="33">
        <v>2.9482144952273424</v>
      </c>
      <c r="L756" s="10"/>
      <c r="M756" s="10"/>
      <c r="N756" s="10"/>
      <c r="O756" s="10"/>
      <c r="P756" s="10"/>
      <c r="Q756" s="10"/>
      <c r="R756" s="10"/>
      <c r="S756" s="10"/>
      <c r="T756" s="10"/>
      <c r="U756" s="10"/>
      <c r="V756" s="10"/>
      <c r="X756" s="30" t="s">
        <v>603</v>
      </c>
      <c r="Y756" s="59"/>
      <c r="Z756" s="59"/>
      <c r="AA756" s="22"/>
      <c r="AB756" s="33">
        <f>K756</f>
        <v>2.9482144952273424</v>
      </c>
      <c r="AC756" s="54">
        <f>H756</f>
        <v>20.790791174136171</v>
      </c>
      <c r="AD756" s="54">
        <f>J756</f>
        <v>8.8718856327625186</v>
      </c>
      <c r="AE756" s="10"/>
      <c r="AF756" s="10"/>
      <c r="AG756" s="10"/>
      <c r="AH756" s="10"/>
      <c r="AI756" s="10"/>
      <c r="AJ756" s="10"/>
      <c r="AK756" s="10"/>
    </row>
    <row r="757" spans="1:37" ht="15" customHeight="1" x14ac:dyDescent="0.2">
      <c r="B757" s="30" t="s">
        <v>604</v>
      </c>
      <c r="C757" s="59"/>
      <c r="D757" s="59"/>
      <c r="E757" s="22"/>
      <c r="F757" s="33">
        <v>29.491185640808148</v>
      </c>
      <c r="G757" s="54">
        <v>22.1316152268625</v>
      </c>
      <c r="H757" s="54">
        <v>30.926301871527553</v>
      </c>
      <c r="I757" s="54">
        <v>26.545872392005233</v>
      </c>
      <c r="J757" s="54">
        <v>25.99753371895574</v>
      </c>
      <c r="K757" s="33">
        <v>24.440698165434668</v>
      </c>
      <c r="L757" s="10"/>
      <c r="M757" s="10"/>
      <c r="N757" s="10"/>
      <c r="O757" s="10"/>
      <c r="P757" s="10"/>
      <c r="Q757" s="10"/>
      <c r="R757" s="10"/>
      <c r="S757" s="10"/>
      <c r="T757" s="10"/>
      <c r="U757" s="10"/>
      <c r="V757" s="10"/>
      <c r="X757" s="30" t="s">
        <v>604</v>
      </c>
      <c r="Y757" s="59"/>
      <c r="Z757" s="59"/>
      <c r="AA757" s="22"/>
      <c r="AB757" s="33">
        <f>K757</f>
        <v>24.440698165434668</v>
      </c>
      <c r="AC757" s="54">
        <f>H757</f>
        <v>30.926301871527553</v>
      </c>
      <c r="AD757" s="54">
        <f>J757</f>
        <v>25.99753371895574</v>
      </c>
      <c r="AE757" s="10"/>
      <c r="AF757" s="10"/>
      <c r="AG757" s="10"/>
      <c r="AH757" s="10"/>
      <c r="AI757" s="10"/>
      <c r="AJ757" s="10"/>
      <c r="AK757" s="10"/>
    </row>
    <row r="758" spans="1:37" ht="15" customHeight="1" x14ac:dyDescent="0.2">
      <c r="B758" s="45"/>
      <c r="C758" s="45"/>
      <c r="D758" s="45"/>
      <c r="E758" s="36"/>
      <c r="F758" s="10"/>
      <c r="G758" s="10"/>
      <c r="H758" s="10"/>
      <c r="I758" s="10"/>
      <c r="J758" s="10"/>
      <c r="K758" s="10"/>
      <c r="L758" s="10"/>
      <c r="M758" s="10"/>
      <c r="N758" s="10"/>
      <c r="O758" s="10"/>
      <c r="P758" s="10"/>
      <c r="Q758" s="10"/>
      <c r="R758" s="10"/>
      <c r="S758" s="10"/>
      <c r="T758" s="10"/>
      <c r="U758" s="10"/>
      <c r="V758" s="10"/>
      <c r="X758" s="45"/>
      <c r="Y758" s="45"/>
      <c r="Z758" s="45"/>
      <c r="AA758" s="36"/>
      <c r="AB758" s="10"/>
      <c r="AC758" s="10"/>
      <c r="AD758" s="10"/>
      <c r="AE758" s="10"/>
      <c r="AF758" s="10"/>
      <c r="AG758" s="10"/>
      <c r="AH758" s="10"/>
      <c r="AI758" s="10"/>
      <c r="AJ758" s="10"/>
      <c r="AK758" s="10"/>
    </row>
    <row r="759" spans="1:37" ht="15" customHeight="1" x14ac:dyDescent="0.2">
      <c r="A759" s="1" t="s">
        <v>779</v>
      </c>
      <c r="B759" s="15"/>
      <c r="C759" s="15"/>
      <c r="D759" s="15"/>
      <c r="X759" s="15"/>
      <c r="Y759" s="15"/>
      <c r="Z759" s="15"/>
    </row>
    <row r="760" spans="1:37" ht="13.75" customHeight="1" x14ac:dyDescent="0.2">
      <c r="B760" s="47"/>
      <c r="C760" s="25"/>
      <c r="D760" s="25"/>
      <c r="E760" s="25"/>
      <c r="F760" s="242"/>
      <c r="G760" s="243"/>
      <c r="H760" s="66" t="s">
        <v>2</v>
      </c>
      <c r="I760" s="66"/>
      <c r="J760" s="243"/>
      <c r="K760" s="243"/>
      <c r="L760" s="244"/>
      <c r="M760" s="243"/>
      <c r="N760" s="66" t="s">
        <v>3</v>
      </c>
      <c r="O760" s="66"/>
      <c r="P760" s="243"/>
      <c r="Q760" s="245"/>
      <c r="X760" s="47"/>
      <c r="Y760" s="25"/>
      <c r="Z760" s="25"/>
      <c r="AA760" s="25"/>
      <c r="AB760" s="60"/>
      <c r="AC760" s="63" t="s">
        <v>2</v>
      </c>
      <c r="AD760" s="66"/>
      <c r="AE760" s="82"/>
      <c r="AF760" s="63" t="s">
        <v>3</v>
      </c>
      <c r="AG760" s="64"/>
    </row>
    <row r="761" spans="1:37" ht="19" x14ac:dyDescent="0.2">
      <c r="B761" s="58"/>
      <c r="F761" s="73" t="s">
        <v>356</v>
      </c>
      <c r="G761" s="73" t="s">
        <v>170</v>
      </c>
      <c r="H761" s="73" t="s">
        <v>171</v>
      </c>
      <c r="I761" s="73" t="s">
        <v>357</v>
      </c>
      <c r="J761" s="78" t="s">
        <v>173</v>
      </c>
      <c r="K761" s="73" t="s">
        <v>500</v>
      </c>
      <c r="L761" s="81" t="s">
        <v>356</v>
      </c>
      <c r="M761" s="73" t="s">
        <v>170</v>
      </c>
      <c r="N761" s="73" t="s">
        <v>171</v>
      </c>
      <c r="O761" s="73" t="s">
        <v>357</v>
      </c>
      <c r="P761" s="73" t="s">
        <v>173</v>
      </c>
      <c r="Q761" s="73" t="s">
        <v>500</v>
      </c>
      <c r="X761" s="58"/>
      <c r="AB761" s="73" t="s">
        <v>450</v>
      </c>
      <c r="AC761" s="73" t="s">
        <v>171</v>
      </c>
      <c r="AD761" s="78" t="s">
        <v>173</v>
      </c>
      <c r="AE761" s="81" t="s">
        <v>450</v>
      </c>
      <c r="AF761" s="73" t="s">
        <v>171</v>
      </c>
      <c r="AG761" s="73" t="s">
        <v>173</v>
      </c>
    </row>
    <row r="762" spans="1:37" ht="12" customHeight="1" x14ac:dyDescent="0.2">
      <c r="B762" s="27"/>
      <c r="C762" s="68"/>
      <c r="D762" s="68"/>
      <c r="E762" s="28"/>
      <c r="F762" s="29"/>
      <c r="G762" s="29"/>
      <c r="H762" s="29"/>
      <c r="I762" s="29"/>
      <c r="J762" s="49"/>
      <c r="K762" s="29"/>
      <c r="L762" s="83">
        <f t="shared" ref="L762" si="344">F$16</f>
        <v>1352</v>
      </c>
      <c r="M762" s="2">
        <f t="shared" ref="M762" si="345">G$16</f>
        <v>735</v>
      </c>
      <c r="N762" s="2">
        <f t="shared" ref="N762" si="346">H$16</f>
        <v>617</v>
      </c>
      <c r="O762" s="2">
        <f t="shared" ref="O762" si="347">I$16</f>
        <v>856</v>
      </c>
      <c r="P762" s="2">
        <f t="shared" ref="P762" si="348">J$16</f>
        <v>747</v>
      </c>
      <c r="Q762" s="2">
        <f t="shared" ref="Q762" si="349">K$16</f>
        <v>844</v>
      </c>
      <c r="R762" s="69"/>
      <c r="S762" s="69"/>
      <c r="T762" s="69"/>
      <c r="U762" s="69"/>
      <c r="V762" s="69"/>
      <c r="X762" s="27"/>
      <c r="Y762" s="68"/>
      <c r="Z762" s="68"/>
      <c r="AA762" s="28"/>
      <c r="AB762" s="29"/>
      <c r="AC762" s="29"/>
      <c r="AD762" s="49"/>
      <c r="AE762" s="83">
        <f>Q762</f>
        <v>844</v>
      </c>
      <c r="AF762" s="2">
        <f>N762</f>
        <v>617</v>
      </c>
      <c r="AG762" s="2">
        <f>P762</f>
        <v>747</v>
      </c>
      <c r="AH762" s="69"/>
      <c r="AI762" s="69"/>
      <c r="AJ762" s="69"/>
      <c r="AK762" s="69"/>
    </row>
    <row r="763" spans="1:37" ht="15" customHeight="1" x14ac:dyDescent="0.2">
      <c r="B763" s="26" t="s">
        <v>155</v>
      </c>
      <c r="C763" s="15"/>
      <c r="D763" s="15"/>
      <c r="F763" s="8">
        <v>926</v>
      </c>
      <c r="G763" s="8">
        <v>704</v>
      </c>
      <c r="H763" s="8">
        <v>222</v>
      </c>
      <c r="I763" s="8">
        <v>290</v>
      </c>
      <c r="J763" s="50">
        <v>194</v>
      </c>
      <c r="K763" s="8">
        <v>800</v>
      </c>
      <c r="L763" s="84">
        <f>F763/L$762*100</f>
        <v>68.491124260355036</v>
      </c>
      <c r="M763" s="4">
        <f t="shared" ref="M763:Q769" si="350">G763/M$762*100</f>
        <v>95.782312925170061</v>
      </c>
      <c r="N763" s="4">
        <f t="shared" si="350"/>
        <v>35.980551053484604</v>
      </c>
      <c r="O763" s="4">
        <f t="shared" si="350"/>
        <v>33.878504672897201</v>
      </c>
      <c r="P763" s="4">
        <f t="shared" si="350"/>
        <v>25.970548862115127</v>
      </c>
      <c r="Q763" s="4">
        <f t="shared" si="350"/>
        <v>94.786729857819907</v>
      </c>
      <c r="R763" s="10"/>
      <c r="S763" s="10"/>
      <c r="T763" s="10"/>
      <c r="U763" s="10"/>
      <c r="V763" s="10"/>
      <c r="X763" s="26" t="s">
        <v>155</v>
      </c>
      <c r="Y763" s="15"/>
      <c r="Z763" s="15"/>
      <c r="AB763" s="8">
        <f t="shared" ref="AB763:AB769" si="351">K763</f>
        <v>800</v>
      </c>
      <c r="AC763" s="8">
        <f t="shared" ref="AC763:AC769" si="352">H763</f>
        <v>222</v>
      </c>
      <c r="AD763" s="50">
        <f t="shared" ref="AD763:AD769" si="353">J763</f>
        <v>194</v>
      </c>
      <c r="AE763" s="84">
        <f>Q763</f>
        <v>94.786729857819907</v>
      </c>
      <c r="AF763" s="4">
        <f>N763</f>
        <v>35.980551053484604</v>
      </c>
      <c r="AG763" s="4">
        <f>P763</f>
        <v>25.970548862115127</v>
      </c>
      <c r="AH763" s="10"/>
      <c r="AI763" s="10"/>
      <c r="AJ763" s="10"/>
      <c r="AK763" s="10"/>
    </row>
    <row r="764" spans="1:37" ht="15" customHeight="1" x14ac:dyDescent="0.2">
      <c r="B764" s="26" t="s">
        <v>908</v>
      </c>
      <c r="C764" s="15"/>
      <c r="D764" s="15"/>
      <c r="F764" s="8">
        <v>13</v>
      </c>
      <c r="G764" s="8">
        <v>4</v>
      </c>
      <c r="H764" s="8">
        <v>9</v>
      </c>
      <c r="I764" s="8">
        <v>10</v>
      </c>
      <c r="J764" s="50">
        <v>9</v>
      </c>
      <c r="K764" s="8">
        <v>5</v>
      </c>
      <c r="L764" s="85">
        <f t="shared" ref="L764:L769" si="354">F764/L$762*100</f>
        <v>0.96153846153846156</v>
      </c>
      <c r="M764" s="4">
        <f t="shared" si="350"/>
        <v>0.54421768707482987</v>
      </c>
      <c r="N764" s="4">
        <f t="shared" si="350"/>
        <v>1.4586709886547813</v>
      </c>
      <c r="O764" s="4">
        <f t="shared" si="350"/>
        <v>1.1682242990654206</v>
      </c>
      <c r="P764" s="4">
        <f t="shared" si="350"/>
        <v>1.2048192771084338</v>
      </c>
      <c r="Q764" s="4">
        <f t="shared" si="350"/>
        <v>0.59241706161137442</v>
      </c>
      <c r="R764" s="10"/>
      <c r="S764" s="10"/>
      <c r="T764" s="10"/>
      <c r="U764" s="10"/>
      <c r="V764" s="10"/>
      <c r="X764" s="26" t="s">
        <v>908</v>
      </c>
      <c r="Y764" s="15"/>
      <c r="Z764" s="15"/>
      <c r="AB764" s="8">
        <f t="shared" si="351"/>
        <v>5</v>
      </c>
      <c r="AC764" s="8">
        <f t="shared" si="352"/>
        <v>9</v>
      </c>
      <c r="AD764" s="50">
        <f t="shared" si="353"/>
        <v>9</v>
      </c>
      <c r="AE764" s="85">
        <f t="shared" ref="AE764:AE769" si="355">Q764</f>
        <v>0.59241706161137442</v>
      </c>
      <c r="AF764" s="4">
        <f t="shared" ref="AF764:AF769" si="356">N764</f>
        <v>1.4586709886547813</v>
      </c>
      <c r="AG764" s="4">
        <f t="shared" ref="AG764:AG769" si="357">P764</f>
        <v>1.2048192771084338</v>
      </c>
      <c r="AH764" s="10"/>
      <c r="AI764" s="10"/>
      <c r="AJ764" s="10"/>
      <c r="AK764" s="10"/>
    </row>
    <row r="765" spans="1:37" ht="15" customHeight="1" x14ac:dyDescent="0.2">
      <c r="B765" s="26" t="s">
        <v>909</v>
      </c>
      <c r="C765" s="15"/>
      <c r="D765" s="15"/>
      <c r="F765" s="8">
        <v>30</v>
      </c>
      <c r="G765" s="8">
        <v>1</v>
      </c>
      <c r="H765" s="8">
        <v>29</v>
      </c>
      <c r="I765" s="8">
        <v>40</v>
      </c>
      <c r="J765" s="50">
        <v>39</v>
      </c>
      <c r="K765" s="8">
        <v>2</v>
      </c>
      <c r="L765" s="85">
        <f t="shared" si="354"/>
        <v>2.2189349112426036</v>
      </c>
      <c r="M765" s="4">
        <f t="shared" si="350"/>
        <v>0.13605442176870747</v>
      </c>
      <c r="N765" s="4">
        <f t="shared" si="350"/>
        <v>4.7001620745542949</v>
      </c>
      <c r="O765" s="4">
        <f t="shared" si="350"/>
        <v>4.6728971962616823</v>
      </c>
      <c r="P765" s="4">
        <f t="shared" si="350"/>
        <v>5.2208835341365463</v>
      </c>
      <c r="Q765" s="4">
        <f t="shared" si="350"/>
        <v>0.23696682464454977</v>
      </c>
      <c r="R765" s="10"/>
      <c r="S765" s="10"/>
      <c r="T765" s="10"/>
      <c r="U765" s="10"/>
      <c r="V765" s="10"/>
      <c r="X765" s="26" t="s">
        <v>909</v>
      </c>
      <c r="Y765" s="15"/>
      <c r="Z765" s="15"/>
      <c r="AB765" s="8">
        <f t="shared" si="351"/>
        <v>2</v>
      </c>
      <c r="AC765" s="8">
        <f t="shared" si="352"/>
        <v>29</v>
      </c>
      <c r="AD765" s="50">
        <f t="shared" si="353"/>
        <v>39</v>
      </c>
      <c r="AE765" s="85">
        <f t="shared" si="355"/>
        <v>0.23696682464454977</v>
      </c>
      <c r="AF765" s="4">
        <f t="shared" si="356"/>
        <v>4.7001620745542949</v>
      </c>
      <c r="AG765" s="4">
        <f t="shared" si="357"/>
        <v>5.2208835341365463</v>
      </c>
      <c r="AH765" s="10"/>
      <c r="AI765" s="10"/>
      <c r="AJ765" s="10"/>
      <c r="AK765" s="10"/>
    </row>
    <row r="766" spans="1:37" ht="15" customHeight="1" x14ac:dyDescent="0.2">
      <c r="B766" s="26" t="s">
        <v>910</v>
      </c>
      <c r="C766" s="15"/>
      <c r="D766" s="15"/>
      <c r="F766" s="8">
        <v>30</v>
      </c>
      <c r="G766" s="8">
        <v>0</v>
      </c>
      <c r="H766" s="8">
        <v>30</v>
      </c>
      <c r="I766" s="8">
        <v>46</v>
      </c>
      <c r="J766" s="50">
        <v>46</v>
      </c>
      <c r="K766" s="8">
        <v>0</v>
      </c>
      <c r="L766" s="85">
        <f t="shared" si="354"/>
        <v>2.2189349112426036</v>
      </c>
      <c r="M766" s="4">
        <f t="shared" si="350"/>
        <v>0</v>
      </c>
      <c r="N766" s="4">
        <f t="shared" si="350"/>
        <v>4.8622366288492707</v>
      </c>
      <c r="O766" s="4">
        <f t="shared" si="350"/>
        <v>5.3738317757009346</v>
      </c>
      <c r="P766" s="4">
        <f t="shared" si="350"/>
        <v>6.1579651941097726</v>
      </c>
      <c r="Q766" s="4">
        <f t="shared" si="350"/>
        <v>0</v>
      </c>
      <c r="R766" s="10"/>
      <c r="S766" s="10"/>
      <c r="T766" s="10"/>
      <c r="U766" s="10"/>
      <c r="V766" s="10"/>
      <c r="X766" s="26" t="s">
        <v>910</v>
      </c>
      <c r="Y766" s="15"/>
      <c r="Z766" s="15"/>
      <c r="AB766" s="8">
        <f t="shared" si="351"/>
        <v>0</v>
      </c>
      <c r="AC766" s="8">
        <f t="shared" si="352"/>
        <v>30</v>
      </c>
      <c r="AD766" s="50">
        <f t="shared" si="353"/>
        <v>46</v>
      </c>
      <c r="AE766" s="85">
        <f t="shared" si="355"/>
        <v>0</v>
      </c>
      <c r="AF766" s="4">
        <f t="shared" si="356"/>
        <v>4.8622366288492707</v>
      </c>
      <c r="AG766" s="4">
        <f t="shared" si="357"/>
        <v>6.1579651941097726</v>
      </c>
      <c r="AH766" s="10"/>
      <c r="AI766" s="10"/>
      <c r="AJ766" s="10"/>
      <c r="AK766" s="10"/>
    </row>
    <row r="767" spans="1:37" ht="15" customHeight="1" x14ac:dyDescent="0.2">
      <c r="B767" s="26" t="s">
        <v>470</v>
      </c>
      <c r="C767" s="15"/>
      <c r="D767" s="15"/>
      <c r="F767" s="8">
        <v>51</v>
      </c>
      <c r="G767" s="8">
        <v>1</v>
      </c>
      <c r="H767" s="8">
        <v>50</v>
      </c>
      <c r="I767" s="8">
        <v>54</v>
      </c>
      <c r="J767" s="50">
        <v>54</v>
      </c>
      <c r="K767" s="8">
        <v>1</v>
      </c>
      <c r="L767" s="85">
        <f t="shared" si="354"/>
        <v>3.7721893491124261</v>
      </c>
      <c r="M767" s="4">
        <f t="shared" si="350"/>
        <v>0.13605442176870747</v>
      </c>
      <c r="N767" s="4">
        <f t="shared" si="350"/>
        <v>8.1037277147487838</v>
      </c>
      <c r="O767" s="4">
        <f t="shared" si="350"/>
        <v>6.3084112149532707</v>
      </c>
      <c r="P767" s="4">
        <f t="shared" si="350"/>
        <v>7.2289156626506017</v>
      </c>
      <c r="Q767" s="4">
        <f t="shared" si="350"/>
        <v>0.11848341232227488</v>
      </c>
      <c r="R767" s="10"/>
      <c r="S767" s="10"/>
      <c r="T767" s="10"/>
      <c r="U767" s="10"/>
      <c r="V767" s="10"/>
      <c r="X767" s="26" t="s">
        <v>470</v>
      </c>
      <c r="Y767" s="15"/>
      <c r="Z767" s="15"/>
      <c r="AB767" s="8">
        <f t="shared" si="351"/>
        <v>1</v>
      </c>
      <c r="AC767" s="8">
        <f t="shared" si="352"/>
        <v>50</v>
      </c>
      <c r="AD767" s="50">
        <f t="shared" si="353"/>
        <v>54</v>
      </c>
      <c r="AE767" s="85">
        <f t="shared" si="355"/>
        <v>0.11848341232227488</v>
      </c>
      <c r="AF767" s="4">
        <f t="shared" si="356"/>
        <v>8.1037277147487838</v>
      </c>
      <c r="AG767" s="4">
        <f t="shared" si="357"/>
        <v>7.2289156626506017</v>
      </c>
      <c r="AH767" s="10"/>
      <c r="AI767" s="10"/>
      <c r="AJ767" s="10"/>
      <c r="AK767" s="10"/>
    </row>
    <row r="768" spans="1:37" ht="15" customHeight="1" x14ac:dyDescent="0.2">
      <c r="B768" s="26" t="s">
        <v>911</v>
      </c>
      <c r="C768" s="15"/>
      <c r="D768" s="15"/>
      <c r="F768" s="8">
        <v>238</v>
      </c>
      <c r="G768" s="8">
        <v>5</v>
      </c>
      <c r="H768" s="8">
        <v>233</v>
      </c>
      <c r="I768" s="8">
        <v>352</v>
      </c>
      <c r="J768" s="50">
        <v>349</v>
      </c>
      <c r="K768" s="8">
        <v>8</v>
      </c>
      <c r="L768" s="85">
        <f t="shared" si="354"/>
        <v>17.603550295857989</v>
      </c>
      <c r="M768" s="4">
        <f t="shared" si="350"/>
        <v>0.68027210884353739</v>
      </c>
      <c r="N768" s="4">
        <f t="shared" si="350"/>
        <v>37.763371150729334</v>
      </c>
      <c r="O768" s="4">
        <f t="shared" si="350"/>
        <v>41.121495327102799</v>
      </c>
      <c r="P768" s="4">
        <f t="shared" si="350"/>
        <v>46.720214190093706</v>
      </c>
      <c r="Q768" s="4">
        <f t="shared" si="350"/>
        <v>0.94786729857819907</v>
      </c>
      <c r="R768" s="10"/>
      <c r="S768" s="10"/>
      <c r="T768" s="10"/>
      <c r="U768" s="10"/>
      <c r="V768" s="10"/>
      <c r="X768" s="26" t="s">
        <v>911</v>
      </c>
      <c r="Y768" s="15"/>
      <c r="Z768" s="15"/>
      <c r="AB768" s="8">
        <f t="shared" si="351"/>
        <v>8</v>
      </c>
      <c r="AC768" s="8">
        <f t="shared" si="352"/>
        <v>233</v>
      </c>
      <c r="AD768" s="50">
        <f t="shared" si="353"/>
        <v>349</v>
      </c>
      <c r="AE768" s="85">
        <f t="shared" si="355"/>
        <v>0.94786729857819907</v>
      </c>
      <c r="AF768" s="4">
        <f t="shared" si="356"/>
        <v>37.763371150729334</v>
      </c>
      <c r="AG768" s="4">
        <f t="shared" si="357"/>
        <v>46.720214190093706</v>
      </c>
      <c r="AH768" s="10"/>
      <c r="AI768" s="10"/>
      <c r="AJ768" s="10"/>
      <c r="AK768" s="10"/>
    </row>
    <row r="769" spans="1:37" ht="15" customHeight="1" x14ac:dyDescent="0.2">
      <c r="B769" s="27" t="s">
        <v>0</v>
      </c>
      <c r="C769" s="68"/>
      <c r="D769" s="68"/>
      <c r="E769" s="28"/>
      <c r="F769" s="9">
        <v>64</v>
      </c>
      <c r="G769" s="9">
        <v>20</v>
      </c>
      <c r="H769" s="9">
        <v>44</v>
      </c>
      <c r="I769" s="9">
        <v>64</v>
      </c>
      <c r="J769" s="55">
        <v>56</v>
      </c>
      <c r="K769" s="9">
        <v>28</v>
      </c>
      <c r="L769" s="87">
        <f t="shared" si="354"/>
        <v>4.7337278106508878</v>
      </c>
      <c r="M769" s="5">
        <f t="shared" si="350"/>
        <v>2.7210884353741496</v>
      </c>
      <c r="N769" s="5">
        <f t="shared" si="350"/>
        <v>7.1312803889789302</v>
      </c>
      <c r="O769" s="5">
        <f t="shared" si="350"/>
        <v>7.4766355140186906</v>
      </c>
      <c r="P769" s="5">
        <f t="shared" si="350"/>
        <v>7.4966532797858099</v>
      </c>
      <c r="Q769" s="5">
        <f t="shared" si="350"/>
        <v>3.3175355450236967</v>
      </c>
      <c r="R769" s="16"/>
      <c r="S769" s="16"/>
      <c r="T769" s="16"/>
      <c r="U769" s="16"/>
      <c r="V769" s="16"/>
      <c r="X769" s="27" t="s">
        <v>0</v>
      </c>
      <c r="Y769" s="68"/>
      <c r="Z769" s="68"/>
      <c r="AA769" s="28"/>
      <c r="AB769" s="9">
        <f t="shared" si="351"/>
        <v>28</v>
      </c>
      <c r="AC769" s="9">
        <f t="shared" si="352"/>
        <v>44</v>
      </c>
      <c r="AD769" s="55">
        <f t="shared" si="353"/>
        <v>56</v>
      </c>
      <c r="AE769" s="87">
        <f t="shared" si="355"/>
        <v>3.3175355450236967</v>
      </c>
      <c r="AF769" s="5">
        <f t="shared" si="356"/>
        <v>7.1312803889789302</v>
      </c>
      <c r="AG769" s="5">
        <f t="shared" si="357"/>
        <v>7.4966532797858099</v>
      </c>
      <c r="AH769" s="16"/>
      <c r="AI769" s="10"/>
      <c r="AJ769" s="16"/>
      <c r="AK769" s="16"/>
    </row>
    <row r="770" spans="1:37" ht="15" customHeight="1" x14ac:dyDescent="0.2">
      <c r="B770" s="30" t="s">
        <v>1</v>
      </c>
      <c r="C770" s="59"/>
      <c r="D770" s="59"/>
      <c r="E770" s="21"/>
      <c r="F770" s="31">
        <f t="shared" ref="F770:K770" si="358">SUM(F763:F769)</f>
        <v>1352</v>
      </c>
      <c r="G770" s="31">
        <f t="shared" si="358"/>
        <v>735</v>
      </c>
      <c r="H770" s="31">
        <f t="shared" si="358"/>
        <v>617</v>
      </c>
      <c r="I770" s="31">
        <f t="shared" si="358"/>
        <v>856</v>
      </c>
      <c r="J770" s="51">
        <f t="shared" si="358"/>
        <v>747</v>
      </c>
      <c r="K770" s="31">
        <f t="shared" si="358"/>
        <v>844</v>
      </c>
      <c r="L770" s="86">
        <f t="shared" ref="L770:Q770" si="359">IF(SUM(L763:L769)&gt;100,"－",SUM(L763:L769))</f>
        <v>100</v>
      </c>
      <c r="M770" s="6">
        <f t="shared" si="359"/>
        <v>100</v>
      </c>
      <c r="N770" s="6">
        <f t="shared" si="359"/>
        <v>100.00000000000001</v>
      </c>
      <c r="O770" s="6">
        <f t="shared" si="359"/>
        <v>100.00000000000001</v>
      </c>
      <c r="P770" s="6">
        <f t="shared" si="359"/>
        <v>99.999999999999986</v>
      </c>
      <c r="Q770" s="6">
        <f t="shared" si="359"/>
        <v>100.00000000000001</v>
      </c>
      <c r="R770" s="16"/>
      <c r="S770" s="16"/>
      <c r="T770" s="16"/>
      <c r="U770" s="16"/>
      <c r="V770" s="16"/>
      <c r="X770" s="30" t="s">
        <v>1</v>
      </c>
      <c r="Y770" s="59"/>
      <c r="Z770" s="59"/>
      <c r="AA770" s="21"/>
      <c r="AB770" s="31">
        <f>SUM(AB763:AB769)</f>
        <v>844</v>
      </c>
      <c r="AC770" s="31">
        <f>SUM(AC763:AC769)</f>
        <v>617</v>
      </c>
      <c r="AD770" s="51">
        <f>SUM(AD763:AD769)</f>
        <v>747</v>
      </c>
      <c r="AE770" s="86">
        <f>IF(SUM(AE763:AE769)&gt;100,"－",SUM(AE763:AE769))</f>
        <v>100.00000000000001</v>
      </c>
      <c r="AF770" s="6">
        <f>IF(SUM(AF763:AF769)&gt;100,"－",SUM(AF763:AF769))</f>
        <v>100.00000000000001</v>
      </c>
      <c r="AG770" s="6">
        <f>IF(SUM(AG763:AG769)&gt;100,"－",SUM(AG763:AG769))</f>
        <v>99.999999999999986</v>
      </c>
      <c r="AH770" s="16"/>
      <c r="AI770" s="16"/>
      <c r="AJ770" s="16"/>
      <c r="AK770" s="16"/>
    </row>
    <row r="771" spans="1:37" ht="15" customHeight="1" x14ac:dyDescent="0.2">
      <c r="B771" s="30" t="s">
        <v>394</v>
      </c>
      <c r="C771" s="59"/>
      <c r="D771" s="59"/>
      <c r="E771" s="22"/>
      <c r="F771" s="33">
        <v>8.0054347826086953</v>
      </c>
      <c r="G771" s="54">
        <v>0.36083916083916084</v>
      </c>
      <c r="H771" s="54">
        <v>17.544502617801047</v>
      </c>
      <c r="I771" s="54">
        <v>17.835858585858585</v>
      </c>
      <c r="J771" s="54">
        <v>20.211287988422576</v>
      </c>
      <c r="K771" s="33">
        <v>0.51225490196078427</v>
      </c>
      <c r="L771" s="10"/>
      <c r="M771" s="10"/>
      <c r="N771" s="10"/>
      <c r="O771" s="10"/>
      <c r="P771" s="10"/>
      <c r="Q771" s="10"/>
      <c r="R771" s="10"/>
      <c r="S771" s="10"/>
      <c r="T771" s="10"/>
      <c r="U771" s="10"/>
      <c r="V771" s="10"/>
      <c r="X771" s="30" t="s">
        <v>394</v>
      </c>
      <c r="Y771" s="59"/>
      <c r="Z771" s="59"/>
      <c r="AA771" s="22"/>
      <c r="AB771" s="33">
        <f>K771</f>
        <v>0.51225490196078427</v>
      </c>
      <c r="AC771" s="54">
        <f>H771</f>
        <v>17.544502617801047</v>
      </c>
      <c r="AD771" s="54">
        <f>J771</f>
        <v>20.211287988422576</v>
      </c>
      <c r="AE771" s="10"/>
      <c r="AF771" s="10"/>
      <c r="AG771" s="10"/>
      <c r="AH771" s="10"/>
      <c r="AI771" s="10"/>
      <c r="AJ771" s="10"/>
      <c r="AK771" s="10"/>
    </row>
    <row r="772" spans="1:37" ht="15" customHeight="1" x14ac:dyDescent="0.2">
      <c r="B772" s="30" t="s">
        <v>395</v>
      </c>
      <c r="C772" s="59"/>
      <c r="D772" s="59"/>
      <c r="E772" s="22"/>
      <c r="F772" s="33">
        <v>28.483425414364643</v>
      </c>
      <c r="G772" s="54">
        <v>23.454545454545453</v>
      </c>
      <c r="H772" s="54">
        <v>28.641025641025642</v>
      </c>
      <c r="I772" s="54">
        <v>28.139442231075698</v>
      </c>
      <c r="J772" s="54">
        <v>28.100603621730382</v>
      </c>
      <c r="K772" s="33">
        <v>26.125</v>
      </c>
      <c r="L772" s="10"/>
      <c r="M772" s="10"/>
      <c r="N772" s="10"/>
      <c r="O772" s="10"/>
      <c r="P772" s="10"/>
      <c r="Q772" s="10"/>
      <c r="R772" s="10"/>
      <c r="S772" s="10"/>
      <c r="T772" s="10"/>
      <c r="U772" s="10"/>
      <c r="V772" s="10"/>
      <c r="X772" s="30" t="s">
        <v>395</v>
      </c>
      <c r="Y772" s="59"/>
      <c r="Z772" s="59"/>
      <c r="AA772" s="22"/>
      <c r="AB772" s="33">
        <f>K772</f>
        <v>26.125</v>
      </c>
      <c r="AC772" s="54">
        <f>H772</f>
        <v>28.641025641025642</v>
      </c>
      <c r="AD772" s="54">
        <f>J772</f>
        <v>28.100603621730382</v>
      </c>
      <c r="AE772" s="10"/>
      <c r="AF772" s="10"/>
      <c r="AG772" s="10"/>
      <c r="AH772" s="10"/>
      <c r="AI772" s="10"/>
      <c r="AJ772" s="10"/>
      <c r="AK772" s="10"/>
    </row>
    <row r="773" spans="1:37" ht="15" customHeight="1" x14ac:dyDescent="0.2">
      <c r="B773" s="30" t="s">
        <v>97</v>
      </c>
      <c r="C773" s="21"/>
      <c r="D773" s="21"/>
      <c r="E773" s="22"/>
      <c r="F773" s="128">
        <v>156</v>
      </c>
      <c r="G773" s="31">
        <v>61</v>
      </c>
      <c r="H773" s="31">
        <v>156</v>
      </c>
      <c r="I773" s="31">
        <v>105</v>
      </c>
      <c r="J773" s="31">
        <v>105</v>
      </c>
      <c r="K773" s="128">
        <v>62</v>
      </c>
      <c r="X773" s="30" t="s">
        <v>97</v>
      </c>
      <c r="Y773" s="59"/>
      <c r="Z773" s="21"/>
      <c r="AA773" s="22"/>
      <c r="AB773" s="128">
        <f>K773</f>
        <v>62</v>
      </c>
      <c r="AC773" s="31">
        <f>H773</f>
        <v>156</v>
      </c>
      <c r="AD773" s="31">
        <f>J773</f>
        <v>105</v>
      </c>
    </row>
    <row r="774" spans="1:37" ht="15" customHeight="1" x14ac:dyDescent="0.2">
      <c r="B774" s="45"/>
      <c r="C774" s="36"/>
      <c r="D774" s="36"/>
      <c r="E774" s="36"/>
      <c r="F774" s="41"/>
      <c r="G774" s="41"/>
      <c r="H774" s="41"/>
      <c r="I774" s="41"/>
      <c r="J774" s="41"/>
      <c r="K774" s="41"/>
      <c r="X774" s="45"/>
      <c r="Y774" s="45"/>
      <c r="Z774" s="36"/>
      <c r="AA774" s="36"/>
      <c r="AB774" s="41"/>
      <c r="AC774" s="41"/>
      <c r="AD774" s="41"/>
    </row>
    <row r="775" spans="1:37" ht="15" customHeight="1" x14ac:dyDescent="0.2">
      <c r="A775" s="1" t="s">
        <v>774</v>
      </c>
      <c r="B775" s="15"/>
      <c r="C775" s="15"/>
      <c r="D775" s="15"/>
      <c r="X775" s="15"/>
      <c r="Y775" s="15"/>
      <c r="Z775" s="15"/>
    </row>
    <row r="776" spans="1:37" ht="13.75" customHeight="1" x14ac:dyDescent="0.2">
      <c r="B776" s="47"/>
      <c r="C776" s="25"/>
      <c r="D776" s="25"/>
      <c r="E776" s="25"/>
      <c r="F776" s="242"/>
      <c r="G776" s="243"/>
      <c r="H776" s="66" t="s">
        <v>2</v>
      </c>
      <c r="I776" s="66"/>
      <c r="J776" s="243"/>
      <c r="K776" s="243"/>
      <c r="L776" s="244"/>
      <c r="M776" s="243"/>
      <c r="N776" s="66" t="s">
        <v>3</v>
      </c>
      <c r="O776" s="66"/>
      <c r="P776" s="243"/>
      <c r="Q776" s="245"/>
      <c r="X776" s="47"/>
      <c r="Y776" s="25"/>
      <c r="Z776" s="25"/>
      <c r="AA776" s="25"/>
      <c r="AB776" s="60"/>
      <c r="AC776" s="63" t="s">
        <v>2</v>
      </c>
      <c r="AD776" s="66"/>
      <c r="AE776" s="82"/>
      <c r="AF776" s="63" t="s">
        <v>3</v>
      </c>
      <c r="AG776" s="64"/>
    </row>
    <row r="777" spans="1:37" ht="19" x14ac:dyDescent="0.2">
      <c r="B777" s="58"/>
      <c r="F777" s="73" t="s">
        <v>356</v>
      </c>
      <c r="G777" s="73" t="s">
        <v>170</v>
      </c>
      <c r="H777" s="73" t="s">
        <v>171</v>
      </c>
      <c r="I777" s="73" t="s">
        <v>357</v>
      </c>
      <c r="J777" s="78" t="s">
        <v>173</v>
      </c>
      <c r="K777" s="73" t="s">
        <v>500</v>
      </c>
      <c r="L777" s="81" t="s">
        <v>356</v>
      </c>
      <c r="M777" s="73" t="s">
        <v>170</v>
      </c>
      <c r="N777" s="73" t="s">
        <v>171</v>
      </c>
      <c r="O777" s="73" t="s">
        <v>357</v>
      </c>
      <c r="P777" s="73" t="s">
        <v>173</v>
      </c>
      <c r="Q777" s="73" t="s">
        <v>500</v>
      </c>
      <c r="X777" s="58"/>
      <c r="AB777" s="73" t="s">
        <v>450</v>
      </c>
      <c r="AC777" s="73" t="s">
        <v>171</v>
      </c>
      <c r="AD777" s="78" t="s">
        <v>173</v>
      </c>
      <c r="AE777" s="81" t="s">
        <v>450</v>
      </c>
      <c r="AF777" s="73" t="s">
        <v>171</v>
      </c>
      <c r="AG777" s="73" t="s">
        <v>173</v>
      </c>
    </row>
    <row r="778" spans="1:37" ht="12" customHeight="1" x14ac:dyDescent="0.2">
      <c r="B778" s="27"/>
      <c r="C778" s="68"/>
      <c r="D778" s="68"/>
      <c r="E778" s="28"/>
      <c r="F778" s="29"/>
      <c r="G778" s="29"/>
      <c r="H778" s="29"/>
      <c r="I778" s="29"/>
      <c r="J778" s="49"/>
      <c r="K778" s="29"/>
      <c r="L778" s="83">
        <f t="shared" ref="L778" si="360">F$16</f>
        <v>1352</v>
      </c>
      <c r="M778" s="2">
        <f t="shared" ref="M778" si="361">G$16</f>
        <v>735</v>
      </c>
      <c r="N778" s="2">
        <f t="shared" ref="N778" si="362">H$16</f>
        <v>617</v>
      </c>
      <c r="O778" s="2">
        <f t="shared" ref="O778" si="363">I$16</f>
        <v>856</v>
      </c>
      <c r="P778" s="2">
        <f t="shared" ref="P778" si="364">J$16</f>
        <v>747</v>
      </c>
      <c r="Q778" s="2">
        <f t="shared" ref="Q778" si="365">K$16</f>
        <v>844</v>
      </c>
      <c r="R778" s="69"/>
      <c r="S778" s="69"/>
      <c r="T778" s="69"/>
      <c r="U778" s="69"/>
      <c r="V778" s="69"/>
      <c r="X778" s="27"/>
      <c r="Y778" s="68"/>
      <c r="Z778" s="68"/>
      <c r="AA778" s="28"/>
      <c r="AB778" s="29"/>
      <c r="AC778" s="29"/>
      <c r="AD778" s="49"/>
      <c r="AE778" s="83">
        <f>Q778</f>
        <v>844</v>
      </c>
      <c r="AF778" s="2">
        <f>N778</f>
        <v>617</v>
      </c>
      <c r="AG778" s="2">
        <f>P778</f>
        <v>747</v>
      </c>
      <c r="AH778" s="69"/>
      <c r="AI778" s="69"/>
      <c r="AJ778" s="69"/>
      <c r="AK778" s="69"/>
    </row>
    <row r="779" spans="1:37" ht="15" customHeight="1" x14ac:dyDescent="0.2">
      <c r="B779" s="26" t="s">
        <v>154</v>
      </c>
      <c r="C779" s="15"/>
      <c r="D779" s="15"/>
      <c r="F779" s="8">
        <v>925</v>
      </c>
      <c r="G779" s="8">
        <v>703</v>
      </c>
      <c r="H779" s="8">
        <v>222</v>
      </c>
      <c r="I779" s="8">
        <v>289</v>
      </c>
      <c r="J779" s="50">
        <v>193</v>
      </c>
      <c r="K779" s="8">
        <v>799</v>
      </c>
      <c r="L779" s="84">
        <f>F779/L$778*100</f>
        <v>68.417159763313606</v>
      </c>
      <c r="M779" s="4">
        <f t="shared" ref="M779:Q784" si="366">G779/M$778*100</f>
        <v>95.646258503401356</v>
      </c>
      <c r="N779" s="4">
        <f t="shared" si="366"/>
        <v>35.980551053484604</v>
      </c>
      <c r="O779" s="4">
        <f t="shared" si="366"/>
        <v>33.761682242990652</v>
      </c>
      <c r="P779" s="4">
        <f t="shared" si="366"/>
        <v>25.836680053547521</v>
      </c>
      <c r="Q779" s="4">
        <f t="shared" si="366"/>
        <v>94.66824644549763</v>
      </c>
      <c r="R779" s="10"/>
      <c r="S779" s="10"/>
      <c r="T779" s="10"/>
      <c r="U779" s="10"/>
      <c r="V779" s="10"/>
      <c r="X779" s="26" t="s">
        <v>154</v>
      </c>
      <c r="Y779" s="15"/>
      <c r="Z779" s="15"/>
      <c r="AB779" s="8">
        <f t="shared" ref="AB779:AB784" si="367">K779</f>
        <v>799</v>
      </c>
      <c r="AC779" s="8">
        <f t="shared" ref="AC779:AC784" si="368">H779</f>
        <v>222</v>
      </c>
      <c r="AD779" s="50">
        <f t="shared" ref="AD779:AD784" si="369">J779</f>
        <v>193</v>
      </c>
      <c r="AE779" s="84">
        <f>Q779</f>
        <v>94.66824644549763</v>
      </c>
      <c r="AF779" s="4">
        <f>N779</f>
        <v>35.980551053484604</v>
      </c>
      <c r="AG779" s="4">
        <f>P779</f>
        <v>25.836680053547521</v>
      </c>
      <c r="AH779" s="10"/>
      <c r="AI779" s="10"/>
      <c r="AJ779" s="10"/>
      <c r="AK779" s="10"/>
    </row>
    <row r="780" spans="1:37" ht="15" customHeight="1" x14ac:dyDescent="0.2">
      <c r="B780" s="26" t="s">
        <v>494</v>
      </c>
      <c r="C780" s="15"/>
      <c r="D780" s="15"/>
      <c r="F780" s="8">
        <v>30</v>
      </c>
      <c r="G780" s="8">
        <v>7</v>
      </c>
      <c r="H780" s="8">
        <v>23</v>
      </c>
      <c r="I780" s="8">
        <v>100</v>
      </c>
      <c r="J780" s="50">
        <v>97</v>
      </c>
      <c r="K780" s="8">
        <v>10</v>
      </c>
      <c r="L780" s="85">
        <f t="shared" ref="L780:L784" si="370">F780/L$778*100</f>
        <v>2.2189349112426036</v>
      </c>
      <c r="M780" s="4">
        <f t="shared" si="366"/>
        <v>0.95238095238095244</v>
      </c>
      <c r="N780" s="4">
        <f t="shared" si="366"/>
        <v>3.7277147487844409</v>
      </c>
      <c r="O780" s="4">
        <f t="shared" si="366"/>
        <v>11.682242990654206</v>
      </c>
      <c r="P780" s="4">
        <f t="shared" si="366"/>
        <v>12.985274431057563</v>
      </c>
      <c r="Q780" s="4">
        <f t="shared" si="366"/>
        <v>1.1848341232227488</v>
      </c>
      <c r="R780" s="10"/>
      <c r="S780" s="10"/>
      <c r="T780" s="10"/>
      <c r="U780" s="10"/>
      <c r="V780" s="10"/>
      <c r="X780" s="26" t="s">
        <v>494</v>
      </c>
      <c r="Y780" s="15"/>
      <c r="Z780" s="15"/>
      <c r="AB780" s="8">
        <f t="shared" si="367"/>
        <v>10</v>
      </c>
      <c r="AC780" s="8">
        <f t="shared" si="368"/>
        <v>23</v>
      </c>
      <c r="AD780" s="50">
        <f t="shared" si="369"/>
        <v>97</v>
      </c>
      <c r="AE780" s="85">
        <f t="shared" ref="AE780:AE784" si="371">Q780</f>
        <v>1.1848341232227488</v>
      </c>
      <c r="AF780" s="4">
        <f t="shared" ref="AF780:AF784" si="372">N780</f>
        <v>3.7277147487844409</v>
      </c>
      <c r="AG780" s="4">
        <f t="shared" ref="AG780:AG784" si="373">P780</f>
        <v>12.985274431057563</v>
      </c>
      <c r="AH780" s="10"/>
      <c r="AI780" s="10"/>
      <c r="AJ780" s="10"/>
      <c r="AK780" s="10"/>
    </row>
    <row r="781" spans="1:37" ht="15" customHeight="1" x14ac:dyDescent="0.2">
      <c r="B781" s="26" t="s">
        <v>169</v>
      </c>
      <c r="C781" s="15"/>
      <c r="D781" s="15"/>
      <c r="F781" s="8">
        <v>14</v>
      </c>
      <c r="G781" s="8">
        <v>0</v>
      </c>
      <c r="H781" s="8">
        <v>14</v>
      </c>
      <c r="I781" s="8">
        <v>87</v>
      </c>
      <c r="J781" s="50">
        <v>87</v>
      </c>
      <c r="K781" s="8">
        <v>0</v>
      </c>
      <c r="L781" s="85">
        <f t="shared" si="370"/>
        <v>1.0355029585798818</v>
      </c>
      <c r="M781" s="4">
        <f t="shared" si="366"/>
        <v>0</v>
      </c>
      <c r="N781" s="4">
        <f t="shared" si="366"/>
        <v>2.2690437601296596</v>
      </c>
      <c r="O781" s="4">
        <f t="shared" si="366"/>
        <v>10.163551401869158</v>
      </c>
      <c r="P781" s="4">
        <f t="shared" si="366"/>
        <v>11.646586345381527</v>
      </c>
      <c r="Q781" s="4">
        <f t="shared" si="366"/>
        <v>0</v>
      </c>
      <c r="R781" s="10"/>
      <c r="S781" s="10"/>
      <c r="T781" s="10"/>
      <c r="U781" s="10"/>
      <c r="V781" s="10"/>
      <c r="X781" s="26" t="s">
        <v>169</v>
      </c>
      <c r="Y781" s="15"/>
      <c r="Z781" s="15"/>
      <c r="AB781" s="8">
        <f t="shared" si="367"/>
        <v>0</v>
      </c>
      <c r="AC781" s="8">
        <f t="shared" si="368"/>
        <v>14</v>
      </c>
      <c r="AD781" s="50">
        <f t="shared" si="369"/>
        <v>87</v>
      </c>
      <c r="AE781" s="85">
        <f t="shared" si="371"/>
        <v>0</v>
      </c>
      <c r="AF781" s="4">
        <f t="shared" si="372"/>
        <v>2.2690437601296596</v>
      </c>
      <c r="AG781" s="4">
        <f t="shared" si="373"/>
        <v>11.646586345381527</v>
      </c>
      <c r="AH781" s="10"/>
      <c r="AI781" s="10"/>
      <c r="AJ781" s="10"/>
      <c r="AK781" s="10"/>
    </row>
    <row r="782" spans="1:37" ht="15" customHeight="1" x14ac:dyDescent="0.2">
      <c r="B782" s="26" t="s">
        <v>148</v>
      </c>
      <c r="C782" s="15"/>
      <c r="D782" s="15"/>
      <c r="F782" s="8">
        <v>54</v>
      </c>
      <c r="G782" s="8">
        <v>1</v>
      </c>
      <c r="H782" s="8">
        <v>53</v>
      </c>
      <c r="I782" s="8">
        <v>100</v>
      </c>
      <c r="J782" s="50">
        <v>100</v>
      </c>
      <c r="K782" s="8">
        <v>1</v>
      </c>
      <c r="L782" s="85">
        <f t="shared" si="370"/>
        <v>3.9940828402366866</v>
      </c>
      <c r="M782" s="4">
        <f t="shared" si="366"/>
        <v>0.13605442176870747</v>
      </c>
      <c r="N782" s="4">
        <f t="shared" si="366"/>
        <v>8.589951377633712</v>
      </c>
      <c r="O782" s="4">
        <f t="shared" si="366"/>
        <v>11.682242990654206</v>
      </c>
      <c r="P782" s="4">
        <f t="shared" si="366"/>
        <v>13.386880856760374</v>
      </c>
      <c r="Q782" s="4">
        <f t="shared" si="366"/>
        <v>0.11848341232227488</v>
      </c>
      <c r="R782" s="10"/>
      <c r="S782" s="10"/>
      <c r="T782" s="10"/>
      <c r="U782" s="10"/>
      <c r="V782" s="10"/>
      <c r="X782" s="26" t="s">
        <v>148</v>
      </c>
      <c r="Y782" s="15"/>
      <c r="Z782" s="15"/>
      <c r="AB782" s="8">
        <f t="shared" si="367"/>
        <v>1</v>
      </c>
      <c r="AC782" s="8">
        <f t="shared" si="368"/>
        <v>53</v>
      </c>
      <c r="AD782" s="50">
        <f t="shared" si="369"/>
        <v>100</v>
      </c>
      <c r="AE782" s="85">
        <f t="shared" si="371"/>
        <v>0.11848341232227488</v>
      </c>
      <c r="AF782" s="4">
        <f t="shared" si="372"/>
        <v>8.589951377633712</v>
      </c>
      <c r="AG782" s="4">
        <f t="shared" si="373"/>
        <v>13.386880856760374</v>
      </c>
      <c r="AH782" s="10"/>
      <c r="AI782" s="10"/>
      <c r="AJ782" s="10"/>
      <c r="AK782" s="10"/>
    </row>
    <row r="783" spans="1:37" ht="15" customHeight="1" x14ac:dyDescent="0.2">
      <c r="B783" s="26" t="s">
        <v>211</v>
      </c>
      <c r="C783" s="15"/>
      <c r="D783" s="15"/>
      <c r="F783" s="8">
        <v>264</v>
      </c>
      <c r="G783" s="8">
        <v>3</v>
      </c>
      <c r="H783" s="8">
        <v>261</v>
      </c>
      <c r="I783" s="8">
        <v>215</v>
      </c>
      <c r="J783" s="50">
        <v>213</v>
      </c>
      <c r="K783" s="8">
        <v>5</v>
      </c>
      <c r="L783" s="85">
        <f t="shared" si="370"/>
        <v>19.526627218934912</v>
      </c>
      <c r="M783" s="4">
        <f t="shared" si="366"/>
        <v>0.40816326530612246</v>
      </c>
      <c r="N783" s="4">
        <f t="shared" si="366"/>
        <v>42.301458670988659</v>
      </c>
      <c r="O783" s="4">
        <f t="shared" si="366"/>
        <v>25.116822429906545</v>
      </c>
      <c r="P783" s="4">
        <f t="shared" si="366"/>
        <v>28.514056224899598</v>
      </c>
      <c r="Q783" s="4">
        <f t="shared" si="366"/>
        <v>0.59241706161137442</v>
      </c>
      <c r="R783" s="10"/>
      <c r="S783" s="10"/>
      <c r="T783" s="10"/>
      <c r="U783" s="10"/>
      <c r="V783" s="10"/>
      <c r="X783" s="26" t="s">
        <v>140</v>
      </c>
      <c r="Y783" s="15"/>
      <c r="Z783" s="15"/>
      <c r="AB783" s="8">
        <f t="shared" si="367"/>
        <v>5</v>
      </c>
      <c r="AC783" s="8">
        <f t="shared" si="368"/>
        <v>261</v>
      </c>
      <c r="AD783" s="50">
        <f t="shared" si="369"/>
        <v>213</v>
      </c>
      <c r="AE783" s="85">
        <f t="shared" si="371"/>
        <v>0.59241706161137442</v>
      </c>
      <c r="AF783" s="4">
        <f t="shared" si="372"/>
        <v>42.301458670988659</v>
      </c>
      <c r="AG783" s="4">
        <f t="shared" si="373"/>
        <v>28.514056224899598</v>
      </c>
      <c r="AH783" s="10"/>
      <c r="AI783" s="10"/>
      <c r="AJ783" s="10"/>
      <c r="AK783" s="10"/>
    </row>
    <row r="784" spans="1:37" ht="15" customHeight="1" x14ac:dyDescent="0.2">
      <c r="B784" s="27" t="s">
        <v>0</v>
      </c>
      <c r="C784" s="68"/>
      <c r="D784" s="68"/>
      <c r="E784" s="28"/>
      <c r="F784" s="9">
        <v>65</v>
      </c>
      <c r="G784" s="9">
        <v>21</v>
      </c>
      <c r="H784" s="9">
        <v>44</v>
      </c>
      <c r="I784" s="9">
        <v>65</v>
      </c>
      <c r="J784" s="55">
        <v>57</v>
      </c>
      <c r="K784" s="9">
        <v>29</v>
      </c>
      <c r="L784" s="87">
        <f t="shared" si="370"/>
        <v>4.8076923076923084</v>
      </c>
      <c r="M784" s="5">
        <f t="shared" si="366"/>
        <v>2.8571428571428572</v>
      </c>
      <c r="N784" s="5">
        <f t="shared" si="366"/>
        <v>7.1312803889789302</v>
      </c>
      <c r="O784" s="5">
        <f t="shared" si="366"/>
        <v>7.593457943925233</v>
      </c>
      <c r="P784" s="5">
        <f t="shared" si="366"/>
        <v>7.6305220883534144</v>
      </c>
      <c r="Q784" s="5">
        <f t="shared" si="366"/>
        <v>3.4360189573459716</v>
      </c>
      <c r="R784" s="16"/>
      <c r="S784" s="16"/>
      <c r="T784" s="16"/>
      <c r="U784" s="16"/>
      <c r="V784" s="16"/>
      <c r="X784" s="27" t="s">
        <v>0</v>
      </c>
      <c r="Y784" s="68"/>
      <c r="Z784" s="68"/>
      <c r="AA784" s="28"/>
      <c r="AB784" s="9">
        <f t="shared" si="367"/>
        <v>29</v>
      </c>
      <c r="AC784" s="9">
        <f t="shared" si="368"/>
        <v>44</v>
      </c>
      <c r="AD784" s="55">
        <f t="shared" si="369"/>
        <v>57</v>
      </c>
      <c r="AE784" s="87">
        <f t="shared" si="371"/>
        <v>3.4360189573459716</v>
      </c>
      <c r="AF784" s="5">
        <f t="shared" si="372"/>
        <v>7.1312803889789302</v>
      </c>
      <c r="AG784" s="5">
        <f t="shared" si="373"/>
        <v>7.6305220883534144</v>
      </c>
      <c r="AH784" s="16"/>
      <c r="AI784" s="10"/>
      <c r="AJ784" s="16"/>
      <c r="AK784" s="16"/>
    </row>
    <row r="785" spans="2:37" ht="15" customHeight="1" x14ac:dyDescent="0.2">
      <c r="B785" s="30" t="s">
        <v>1</v>
      </c>
      <c r="C785" s="59"/>
      <c r="D785" s="59"/>
      <c r="E785" s="21"/>
      <c r="F785" s="31">
        <f t="shared" ref="F785:K785" si="374">SUM(F779:F784)</f>
        <v>1352</v>
      </c>
      <c r="G785" s="31">
        <f t="shared" si="374"/>
        <v>735</v>
      </c>
      <c r="H785" s="31">
        <f t="shared" si="374"/>
        <v>617</v>
      </c>
      <c r="I785" s="31">
        <f t="shared" si="374"/>
        <v>856</v>
      </c>
      <c r="J785" s="51">
        <f t="shared" si="374"/>
        <v>747</v>
      </c>
      <c r="K785" s="31">
        <f t="shared" si="374"/>
        <v>844</v>
      </c>
      <c r="L785" s="86">
        <f t="shared" ref="L785:Q785" si="375">IF(SUM(L779:L784)&gt;100,"－",SUM(L779:L784))</f>
        <v>99.999999999999986</v>
      </c>
      <c r="M785" s="6">
        <f t="shared" si="375"/>
        <v>100</v>
      </c>
      <c r="N785" s="6">
        <f t="shared" si="375"/>
        <v>100.00000000000001</v>
      </c>
      <c r="O785" s="6">
        <f t="shared" si="375"/>
        <v>100</v>
      </c>
      <c r="P785" s="6">
        <f t="shared" si="375"/>
        <v>100</v>
      </c>
      <c r="Q785" s="6">
        <f t="shared" si="375"/>
        <v>99.999999999999986</v>
      </c>
      <c r="R785" s="16"/>
      <c r="S785" s="16"/>
      <c r="T785" s="16"/>
      <c r="U785" s="16"/>
      <c r="V785" s="16"/>
      <c r="X785" s="30" t="s">
        <v>1</v>
      </c>
      <c r="Y785" s="59"/>
      <c r="Z785" s="59"/>
      <c r="AA785" s="21"/>
      <c r="AB785" s="31">
        <f>SUM(AB779:AB784)</f>
        <v>844</v>
      </c>
      <c r="AC785" s="31">
        <f>SUM(AC779:AC784)</f>
        <v>617</v>
      </c>
      <c r="AD785" s="51">
        <f>SUM(AD779:AD784)</f>
        <v>747</v>
      </c>
      <c r="AE785" s="86">
        <f>IF(SUM(AE779:AE784)&gt;100,"－",SUM(AE779:AE784))</f>
        <v>99.999999999999986</v>
      </c>
      <c r="AF785" s="6">
        <f>IF(SUM(AF779:AF784)&gt;100,"－",SUM(AF779:AF784))</f>
        <v>100.00000000000001</v>
      </c>
      <c r="AG785" s="6">
        <f>IF(SUM(AG779:AG784)&gt;100,"－",SUM(AG779:AG784))</f>
        <v>100</v>
      </c>
      <c r="AH785" s="16"/>
      <c r="AI785" s="16"/>
      <c r="AJ785" s="16"/>
      <c r="AK785" s="16"/>
    </row>
    <row r="786" spans="2:37" ht="15" customHeight="1" x14ac:dyDescent="0.2">
      <c r="B786" s="30" t="s">
        <v>603</v>
      </c>
      <c r="C786" s="59"/>
      <c r="D786" s="59"/>
      <c r="E786" s="22"/>
      <c r="F786" s="33">
        <v>25.929965298967026</v>
      </c>
      <c r="G786" s="54">
        <v>0.71392883397876727</v>
      </c>
      <c r="H786" s="54">
        <v>57.350995030208949</v>
      </c>
      <c r="I786" s="54">
        <v>51.633252192576244</v>
      </c>
      <c r="J786" s="54">
        <v>58.828995961601017</v>
      </c>
      <c r="K786" s="33">
        <v>0.93207418194349168</v>
      </c>
      <c r="L786" s="10"/>
      <c r="M786" s="10"/>
      <c r="N786" s="10"/>
      <c r="O786" s="10"/>
      <c r="P786" s="10"/>
      <c r="Q786" s="10"/>
      <c r="R786" s="10"/>
      <c r="S786" s="10"/>
      <c r="T786" s="10"/>
      <c r="U786" s="10"/>
      <c r="V786" s="10"/>
      <c r="X786" s="30" t="s">
        <v>603</v>
      </c>
      <c r="Y786" s="59"/>
      <c r="Z786" s="59"/>
      <c r="AA786" s="22"/>
      <c r="AB786" s="33">
        <f>K786</f>
        <v>0.93207418194349168</v>
      </c>
      <c r="AC786" s="54">
        <f>H786</f>
        <v>57.350995030208949</v>
      </c>
      <c r="AD786" s="54">
        <f>J786</f>
        <v>58.828995961601017</v>
      </c>
      <c r="AE786" s="10"/>
      <c r="AF786" s="10"/>
      <c r="AG786" s="10"/>
      <c r="AH786" s="10"/>
      <c r="AI786" s="10"/>
      <c r="AJ786" s="10"/>
      <c r="AK786" s="10"/>
    </row>
    <row r="787" spans="2:37" ht="15" customHeight="1" x14ac:dyDescent="0.2">
      <c r="B787" s="30" t="s">
        <v>604</v>
      </c>
      <c r="C787" s="59"/>
      <c r="D787" s="59"/>
      <c r="E787" s="22"/>
      <c r="F787" s="33">
        <v>92.187473314283324</v>
      </c>
      <c r="G787" s="54">
        <v>46.340471587349079</v>
      </c>
      <c r="H787" s="54">
        <v>93.624273938204354</v>
      </c>
      <c r="I787" s="54">
        <v>81.358371482724721</v>
      </c>
      <c r="J787" s="54">
        <v>81.674058779687527</v>
      </c>
      <c r="K787" s="33">
        <v>47.477528642746606</v>
      </c>
      <c r="L787" s="10"/>
      <c r="M787" s="10"/>
      <c r="N787" s="10"/>
      <c r="O787" s="10"/>
      <c r="P787" s="10"/>
      <c r="Q787" s="10"/>
      <c r="R787" s="10"/>
      <c r="S787" s="10"/>
      <c r="T787" s="10"/>
      <c r="U787" s="10"/>
      <c r="V787" s="10"/>
      <c r="X787" s="30" t="s">
        <v>604</v>
      </c>
      <c r="Y787" s="59"/>
      <c r="Z787" s="59"/>
      <c r="AA787" s="22"/>
      <c r="AB787" s="33">
        <f>K787</f>
        <v>47.477528642746606</v>
      </c>
      <c r="AC787" s="54">
        <f>H787</f>
        <v>93.624273938204354</v>
      </c>
      <c r="AD787" s="54">
        <f>J787</f>
        <v>81.674058779687527</v>
      </c>
      <c r="AE787" s="10"/>
      <c r="AF787" s="10"/>
      <c r="AG787" s="10"/>
      <c r="AH787" s="10"/>
      <c r="AI787" s="10"/>
      <c r="AJ787" s="10"/>
      <c r="AK787" s="10"/>
    </row>
    <row r="788" spans="2:37" ht="15" customHeight="1" x14ac:dyDescent="0.2">
      <c r="B788" s="45"/>
      <c r="C788" s="45"/>
      <c r="D788" s="45"/>
      <c r="E788" s="36"/>
      <c r="F788" s="10"/>
      <c r="G788" s="10"/>
      <c r="H788" s="10"/>
      <c r="I788" s="10"/>
      <c r="J788" s="10"/>
      <c r="K788" s="10"/>
      <c r="L788" s="10"/>
      <c r="M788" s="10"/>
      <c r="N788" s="10"/>
      <c r="O788" s="10"/>
      <c r="P788" s="10"/>
      <c r="Q788" s="10"/>
      <c r="R788" s="10"/>
      <c r="S788" s="10"/>
      <c r="T788" s="10"/>
      <c r="U788" s="10"/>
      <c r="V788" s="10"/>
      <c r="X788" s="45"/>
      <c r="Y788" s="45"/>
      <c r="Z788" s="45"/>
      <c r="AA788" s="36"/>
      <c r="AB788" s="10"/>
      <c r="AC788" s="10"/>
      <c r="AD788" s="10"/>
      <c r="AE788" s="10"/>
      <c r="AF788" s="10"/>
      <c r="AG788" s="10"/>
      <c r="AH788" s="10"/>
      <c r="AI788" s="10"/>
      <c r="AJ788" s="10"/>
      <c r="AK788" s="10"/>
    </row>
    <row r="789" spans="2:37" ht="15" customHeight="1" x14ac:dyDescent="0.2">
      <c r="X789" s="15"/>
    </row>
    <row r="790" spans="2:37" ht="15" customHeight="1" x14ac:dyDescent="0.2">
      <c r="X790" s="15"/>
    </row>
    <row r="791" spans="2:37" ht="15" customHeight="1" x14ac:dyDescent="0.2">
      <c r="X791" s="15"/>
    </row>
  </sheetData>
  <mergeCells count="38">
    <mergeCell ref="C554:G554"/>
    <mergeCell ref="E388:J388"/>
    <mergeCell ref="E390:J390"/>
    <mergeCell ref="X606:Z606"/>
    <mergeCell ref="C347:G347"/>
    <mergeCell ref="C362:G362"/>
    <mergeCell ref="E368:J368"/>
    <mergeCell ref="B606:D606"/>
    <mergeCell ref="C408:G408"/>
    <mergeCell ref="C423:G423"/>
    <mergeCell ref="C440:G440"/>
    <mergeCell ref="C455:G455"/>
    <mergeCell ref="C473:G473"/>
    <mergeCell ref="C571:G571"/>
    <mergeCell ref="C586:G586"/>
    <mergeCell ref="C488:G488"/>
    <mergeCell ref="C506:G506"/>
    <mergeCell ref="C521:G521"/>
    <mergeCell ref="C539:G539"/>
    <mergeCell ref="C184:G184"/>
    <mergeCell ref="C199:G199"/>
    <mergeCell ref="C216:G216"/>
    <mergeCell ref="C231:G231"/>
    <mergeCell ref="C249:G249"/>
    <mergeCell ref="C264:G264"/>
    <mergeCell ref="E380:J380"/>
    <mergeCell ref="E382:J382"/>
    <mergeCell ref="E384:J384"/>
    <mergeCell ref="E386:J386"/>
    <mergeCell ref="E374:J374"/>
    <mergeCell ref="E376:J376"/>
    <mergeCell ref="E378:J378"/>
    <mergeCell ref="C282:G282"/>
    <mergeCell ref="C297:G297"/>
    <mergeCell ref="E370:J370"/>
    <mergeCell ref="E372:J372"/>
    <mergeCell ref="C315:G315"/>
    <mergeCell ref="C330:G330"/>
  </mergeCells>
  <phoneticPr fontId="1"/>
  <printOptions horizontalCentered="1"/>
  <pageMargins left="0.19685039370078741" right="0.19685039370078741" top="0.47244094488188981" bottom="0.27559055118110237" header="0.19685039370078741" footer="0.11811023622047245"/>
  <pageSetup paperSize="9" scale="60" orientation="portrait"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11" manualBreakCount="11">
    <brk id="85" max="16383" man="1"/>
    <brk id="167" max="16383" man="1"/>
    <brk id="232" max="16383" man="1"/>
    <brk id="298" max="16383" man="1"/>
    <brk id="363" max="16383" man="1"/>
    <brk id="391" max="21" man="1"/>
    <brk id="456" max="21" man="1"/>
    <brk id="522" max="21" man="1"/>
    <brk id="587" max="21" man="1"/>
    <brk id="668" max="16383" man="1"/>
    <brk id="758" max="16383" man="1"/>
  </rowBreaks>
  <ignoredErrors>
    <ignoredError sqref="F101:K101 F120:K1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99"/>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22" width="8.69921875" style="1" customWidth="1"/>
    <col min="23" max="23" width="2.69921875" style="1" customWidth="1"/>
    <col min="24" max="24" width="5.69921875" style="1" customWidth="1"/>
    <col min="25" max="41" width="8.69921875" style="1" customWidth="1"/>
    <col min="42" max="16384" width="9.09765625" style="1"/>
  </cols>
  <sheetData>
    <row r="1" spans="1:40" ht="15" customHeight="1" x14ac:dyDescent="0.2">
      <c r="A1" s="350" t="s">
        <v>780</v>
      </c>
    </row>
    <row r="2" spans="1:40" ht="15" customHeight="1" x14ac:dyDescent="0.2">
      <c r="A2" s="1" t="s">
        <v>801</v>
      </c>
    </row>
    <row r="3" spans="1:40" ht="13.75" customHeight="1" x14ac:dyDescent="0.2">
      <c r="B3" s="47"/>
      <c r="C3" s="25"/>
      <c r="D3" s="25"/>
      <c r="E3" s="25"/>
      <c r="F3" s="25"/>
      <c r="G3" s="25"/>
      <c r="H3" s="25"/>
      <c r="I3" s="242"/>
      <c r="J3" s="243"/>
      <c r="K3" s="66" t="s">
        <v>2</v>
      </c>
      <c r="L3" s="66"/>
      <c r="M3" s="243"/>
      <c r="N3" s="243"/>
      <c r="O3" s="244"/>
      <c r="P3" s="243"/>
      <c r="Q3" s="66" t="s">
        <v>3</v>
      </c>
      <c r="R3" s="66"/>
      <c r="S3" s="243"/>
      <c r="T3" s="245"/>
      <c r="X3" s="47"/>
      <c r="Y3" s="25"/>
      <c r="Z3" s="25"/>
      <c r="AA3" s="25"/>
      <c r="AB3" s="25"/>
      <c r="AC3" s="25"/>
      <c r="AD3" s="25"/>
      <c r="AE3" s="60"/>
      <c r="AF3" s="63" t="s">
        <v>2</v>
      </c>
      <c r="AG3" s="66"/>
      <c r="AH3" s="82"/>
      <c r="AI3" s="63" t="s">
        <v>3</v>
      </c>
      <c r="AJ3" s="64"/>
    </row>
    <row r="4" spans="1:40" ht="19" x14ac:dyDescent="0.2">
      <c r="B4" s="58"/>
      <c r="I4" s="73" t="s">
        <v>356</v>
      </c>
      <c r="J4" s="73" t="s">
        <v>170</v>
      </c>
      <c r="K4" s="73" t="s">
        <v>171</v>
      </c>
      <c r="L4" s="73" t="s">
        <v>357</v>
      </c>
      <c r="M4" s="78" t="s">
        <v>173</v>
      </c>
      <c r="N4" s="73" t="s">
        <v>500</v>
      </c>
      <c r="O4" s="81" t="s">
        <v>356</v>
      </c>
      <c r="P4" s="73" t="s">
        <v>170</v>
      </c>
      <c r="Q4" s="73" t="s">
        <v>171</v>
      </c>
      <c r="R4" s="73" t="s">
        <v>357</v>
      </c>
      <c r="S4" s="73" t="s">
        <v>173</v>
      </c>
      <c r="T4" s="73" t="s">
        <v>500</v>
      </c>
      <c r="X4" s="58"/>
      <c r="AE4" s="73" t="s">
        <v>471</v>
      </c>
      <c r="AF4" s="73" t="s">
        <v>171</v>
      </c>
      <c r="AG4" s="78" t="s">
        <v>173</v>
      </c>
      <c r="AH4" s="81" t="s">
        <v>471</v>
      </c>
      <c r="AI4" s="73" t="s">
        <v>171</v>
      </c>
      <c r="AJ4" s="73" t="s">
        <v>173</v>
      </c>
    </row>
    <row r="5" spans="1:40" ht="12" customHeight="1" x14ac:dyDescent="0.2">
      <c r="B5" s="27"/>
      <c r="C5" s="68"/>
      <c r="D5" s="68"/>
      <c r="E5" s="68"/>
      <c r="F5" s="68"/>
      <c r="G5" s="68"/>
      <c r="H5" s="28"/>
      <c r="I5" s="29"/>
      <c r="J5" s="29"/>
      <c r="K5" s="29"/>
      <c r="L5" s="29"/>
      <c r="M5" s="49"/>
      <c r="N5" s="29"/>
      <c r="O5" s="83">
        <f t="shared" ref="O5:T5" si="0">I$69</f>
        <v>1352</v>
      </c>
      <c r="P5" s="2">
        <f t="shared" si="0"/>
        <v>735</v>
      </c>
      <c r="Q5" s="2">
        <f t="shared" si="0"/>
        <v>617</v>
      </c>
      <c r="R5" s="2">
        <f t="shared" si="0"/>
        <v>856</v>
      </c>
      <c r="S5" s="2">
        <f t="shared" si="0"/>
        <v>747</v>
      </c>
      <c r="T5" s="2">
        <f t="shared" si="0"/>
        <v>844</v>
      </c>
      <c r="U5" s="69"/>
      <c r="V5" s="69"/>
      <c r="W5" s="69"/>
      <c r="X5" s="27"/>
      <c r="Y5" s="68"/>
      <c r="Z5" s="68"/>
      <c r="AA5" s="68"/>
      <c r="AB5" s="68"/>
      <c r="AC5" s="68"/>
      <c r="AD5" s="28"/>
      <c r="AE5" s="29"/>
      <c r="AF5" s="29"/>
      <c r="AG5" s="49"/>
      <c r="AH5" s="83">
        <f>T5</f>
        <v>844</v>
      </c>
      <c r="AI5" s="2">
        <f>Q5</f>
        <v>617</v>
      </c>
      <c r="AJ5" s="2">
        <f>S5</f>
        <v>747</v>
      </c>
      <c r="AK5" s="69"/>
      <c r="AL5" s="69"/>
      <c r="AM5" s="69"/>
      <c r="AN5" s="69"/>
    </row>
    <row r="6" spans="1:40" ht="14.65" customHeight="1" x14ac:dyDescent="0.2">
      <c r="B6" s="26" t="s">
        <v>781</v>
      </c>
      <c r="C6" s="15"/>
      <c r="D6" s="15"/>
      <c r="E6" s="15"/>
      <c r="F6" s="15"/>
      <c r="G6" s="15"/>
      <c r="I6" s="8">
        <v>1263</v>
      </c>
      <c r="J6" s="8">
        <v>720</v>
      </c>
      <c r="K6" s="8">
        <v>543</v>
      </c>
      <c r="L6" s="8">
        <v>821</v>
      </c>
      <c r="M6" s="50">
        <v>714</v>
      </c>
      <c r="N6" s="8">
        <v>827</v>
      </c>
      <c r="O6" s="85">
        <f>I6/O$5*100</f>
        <v>93.417159763313606</v>
      </c>
      <c r="P6" s="4">
        <f t="shared" ref="P6:T6" si="1">J6/P$5*100</f>
        <v>97.959183673469383</v>
      </c>
      <c r="Q6" s="4">
        <f t="shared" si="1"/>
        <v>88.006482982171804</v>
      </c>
      <c r="R6" s="4">
        <f t="shared" si="1"/>
        <v>95.911214953271028</v>
      </c>
      <c r="S6" s="4">
        <f t="shared" si="1"/>
        <v>95.582329317269071</v>
      </c>
      <c r="T6" s="4">
        <f t="shared" si="1"/>
        <v>97.985781990521332</v>
      </c>
      <c r="U6" s="10"/>
      <c r="V6" s="10"/>
      <c r="W6" s="10"/>
      <c r="X6" s="26" t="s">
        <v>781</v>
      </c>
      <c r="Y6" s="15"/>
      <c r="Z6" s="15"/>
      <c r="AA6" s="15"/>
      <c r="AB6" s="15"/>
      <c r="AC6" s="15"/>
      <c r="AE6" s="8">
        <f>N6</f>
        <v>827</v>
      </c>
      <c r="AF6" s="8">
        <f>K6</f>
        <v>543</v>
      </c>
      <c r="AG6" s="50">
        <f>M6</f>
        <v>714</v>
      </c>
      <c r="AH6" s="85">
        <f>T6</f>
        <v>97.985781990521332</v>
      </c>
      <c r="AI6" s="4">
        <f>Q6</f>
        <v>88.006482982171804</v>
      </c>
      <c r="AJ6" s="4">
        <f>S6</f>
        <v>95.582329317269071</v>
      </c>
      <c r="AK6" s="10"/>
      <c r="AM6" s="10"/>
      <c r="AN6" s="10"/>
    </row>
    <row r="7" spans="1:40" ht="14.65" customHeight="1" x14ac:dyDescent="0.2">
      <c r="B7" s="26" t="s">
        <v>782</v>
      </c>
      <c r="C7" s="15"/>
      <c r="D7" s="15"/>
      <c r="E7" s="15"/>
      <c r="F7" s="15"/>
      <c r="G7" s="15"/>
      <c r="I7" s="8">
        <v>1140</v>
      </c>
      <c r="J7" s="8">
        <v>693</v>
      </c>
      <c r="K7" s="8">
        <v>447</v>
      </c>
      <c r="L7" s="8">
        <v>762</v>
      </c>
      <c r="M7" s="50">
        <v>661</v>
      </c>
      <c r="N7" s="8">
        <v>794</v>
      </c>
      <c r="O7" s="85">
        <f t="shared" ref="O7:O18" si="2">I7/O$5*100</f>
        <v>84.319526627218934</v>
      </c>
      <c r="P7" s="4">
        <f t="shared" ref="P7:P18" si="3">J7/P$5*100</f>
        <v>94.285714285714278</v>
      </c>
      <c r="Q7" s="4">
        <f t="shared" ref="Q7:Q18" si="4">K7/Q$5*100</f>
        <v>72.447325769854132</v>
      </c>
      <c r="R7" s="4">
        <f t="shared" ref="R7:R18" si="5">L7/R$5*100</f>
        <v>89.018691588785046</v>
      </c>
      <c r="S7" s="4">
        <f t="shared" ref="S7:S18" si="6">M7/S$5*100</f>
        <v>88.487282463186077</v>
      </c>
      <c r="T7" s="4">
        <f t="shared" ref="T7:T18" si="7">N7/T$5*100</f>
        <v>94.075829383886258</v>
      </c>
      <c r="U7" s="10"/>
      <c r="V7" s="10"/>
      <c r="W7" s="10"/>
      <c r="X7" s="26" t="s">
        <v>782</v>
      </c>
      <c r="Y7" s="15"/>
      <c r="Z7" s="15"/>
      <c r="AA7" s="15"/>
      <c r="AB7" s="15"/>
      <c r="AC7" s="15"/>
      <c r="AE7" s="8">
        <f t="shared" ref="AE7:AE18" si="8">N7</f>
        <v>794</v>
      </c>
      <c r="AF7" s="8">
        <f t="shared" ref="AF7:AF18" si="9">K7</f>
        <v>447</v>
      </c>
      <c r="AG7" s="50">
        <f t="shared" ref="AG7:AG18" si="10">M7</f>
        <v>661</v>
      </c>
      <c r="AH7" s="85">
        <f t="shared" ref="AH7:AH18" si="11">T7</f>
        <v>94.075829383886258</v>
      </c>
      <c r="AI7" s="4">
        <f t="shared" ref="AI7:AI18" si="12">Q7</f>
        <v>72.447325769854132</v>
      </c>
      <c r="AJ7" s="4">
        <f t="shared" ref="AJ7:AJ18" si="13">S7</f>
        <v>88.487282463186077</v>
      </c>
      <c r="AK7" s="10"/>
      <c r="AL7" s="10"/>
      <c r="AM7" s="10"/>
      <c r="AN7" s="10"/>
    </row>
    <row r="8" spans="1:40" ht="14.65" customHeight="1" x14ac:dyDescent="0.2">
      <c r="B8" s="26" t="s">
        <v>783</v>
      </c>
      <c r="C8" s="15"/>
      <c r="D8" s="15"/>
      <c r="E8" s="15"/>
      <c r="F8" s="15"/>
      <c r="G8" s="15"/>
      <c r="I8" s="8">
        <v>751</v>
      </c>
      <c r="J8" s="8">
        <v>499</v>
      </c>
      <c r="K8" s="8">
        <v>252</v>
      </c>
      <c r="L8" s="8">
        <v>403</v>
      </c>
      <c r="M8" s="50">
        <v>331</v>
      </c>
      <c r="N8" s="8">
        <v>571</v>
      </c>
      <c r="O8" s="85">
        <f t="shared" si="2"/>
        <v>55.547337278106511</v>
      </c>
      <c r="P8" s="4">
        <f t="shared" si="3"/>
        <v>67.89115646258503</v>
      </c>
      <c r="Q8" s="4">
        <f t="shared" si="4"/>
        <v>40.842787682333878</v>
      </c>
      <c r="R8" s="4">
        <f t="shared" si="5"/>
        <v>47.079439252336449</v>
      </c>
      <c r="S8" s="4">
        <f t="shared" si="6"/>
        <v>44.310575635876845</v>
      </c>
      <c r="T8" s="4">
        <f t="shared" si="7"/>
        <v>67.654028436018947</v>
      </c>
      <c r="U8" s="10"/>
      <c r="V8" s="10"/>
      <c r="W8" s="10"/>
      <c r="X8" s="26" t="s">
        <v>783</v>
      </c>
      <c r="Y8" s="15"/>
      <c r="Z8" s="15"/>
      <c r="AA8" s="15"/>
      <c r="AB8" s="15"/>
      <c r="AC8" s="15"/>
      <c r="AE8" s="8">
        <f t="shared" si="8"/>
        <v>571</v>
      </c>
      <c r="AF8" s="8">
        <f t="shared" si="9"/>
        <v>252</v>
      </c>
      <c r="AG8" s="50">
        <f t="shared" si="10"/>
        <v>331</v>
      </c>
      <c r="AH8" s="85">
        <f t="shared" si="11"/>
        <v>67.654028436018947</v>
      </c>
      <c r="AI8" s="4">
        <f t="shared" si="12"/>
        <v>40.842787682333878</v>
      </c>
      <c r="AJ8" s="4">
        <f t="shared" si="13"/>
        <v>44.310575635876845</v>
      </c>
      <c r="AK8" s="10"/>
      <c r="AL8" s="10"/>
      <c r="AM8" s="10"/>
      <c r="AN8" s="10"/>
    </row>
    <row r="9" spans="1:40" ht="14.65" customHeight="1" x14ac:dyDescent="0.2">
      <c r="B9" s="26" t="s">
        <v>784</v>
      </c>
      <c r="C9" s="15"/>
      <c r="D9" s="15"/>
      <c r="E9" s="15"/>
      <c r="F9" s="15"/>
      <c r="G9" s="15"/>
      <c r="I9" s="8">
        <v>908</v>
      </c>
      <c r="J9" s="8">
        <v>625</v>
      </c>
      <c r="K9" s="8">
        <v>283</v>
      </c>
      <c r="L9" s="8">
        <v>498</v>
      </c>
      <c r="M9" s="50">
        <v>422</v>
      </c>
      <c r="N9" s="8">
        <v>701</v>
      </c>
      <c r="O9" s="85">
        <f t="shared" si="2"/>
        <v>67.15976331360946</v>
      </c>
      <c r="P9" s="4">
        <f t="shared" si="3"/>
        <v>85.034013605442169</v>
      </c>
      <c r="Q9" s="4">
        <f t="shared" si="4"/>
        <v>45.86709886547812</v>
      </c>
      <c r="R9" s="4">
        <f t="shared" si="5"/>
        <v>58.177570093457945</v>
      </c>
      <c r="S9" s="4">
        <f t="shared" si="6"/>
        <v>56.492637215528788</v>
      </c>
      <c r="T9" s="4">
        <f t="shared" si="7"/>
        <v>83.056872037914701</v>
      </c>
      <c r="U9" s="10"/>
      <c r="V9" s="10"/>
      <c r="W9" s="10"/>
      <c r="X9" s="26" t="s">
        <v>784</v>
      </c>
      <c r="Y9" s="15"/>
      <c r="Z9" s="15"/>
      <c r="AA9" s="15"/>
      <c r="AB9" s="15"/>
      <c r="AC9" s="15"/>
      <c r="AE9" s="8">
        <f t="shared" si="8"/>
        <v>701</v>
      </c>
      <c r="AF9" s="8">
        <f t="shared" si="9"/>
        <v>283</v>
      </c>
      <c r="AG9" s="50">
        <f t="shared" si="10"/>
        <v>422</v>
      </c>
      <c r="AH9" s="85">
        <f t="shared" si="11"/>
        <v>83.056872037914701</v>
      </c>
      <c r="AI9" s="4">
        <f t="shared" si="12"/>
        <v>45.86709886547812</v>
      </c>
      <c r="AJ9" s="4">
        <f t="shared" si="13"/>
        <v>56.492637215528788</v>
      </c>
      <c r="AK9" s="10"/>
      <c r="AL9" s="10"/>
      <c r="AM9" s="10"/>
      <c r="AN9" s="10"/>
    </row>
    <row r="10" spans="1:40" ht="14.65" customHeight="1" x14ac:dyDescent="0.2">
      <c r="B10" s="26" t="s">
        <v>785</v>
      </c>
      <c r="C10" s="15"/>
      <c r="D10" s="15"/>
      <c r="E10" s="15"/>
      <c r="F10" s="15"/>
      <c r="G10" s="15"/>
      <c r="I10" s="8">
        <v>479</v>
      </c>
      <c r="J10" s="8">
        <v>348</v>
      </c>
      <c r="K10" s="8">
        <v>131</v>
      </c>
      <c r="L10" s="8">
        <v>202</v>
      </c>
      <c r="M10" s="50">
        <v>174</v>
      </c>
      <c r="N10" s="8">
        <v>376</v>
      </c>
      <c r="O10" s="85">
        <f t="shared" si="2"/>
        <v>35.428994082840234</v>
      </c>
      <c r="P10" s="4">
        <f t="shared" si="3"/>
        <v>47.346938775510203</v>
      </c>
      <c r="Q10" s="4">
        <f t="shared" si="4"/>
        <v>21.231766612641813</v>
      </c>
      <c r="R10" s="4">
        <f t="shared" si="5"/>
        <v>23.598130841121495</v>
      </c>
      <c r="S10" s="4">
        <f t="shared" si="6"/>
        <v>23.293172690763054</v>
      </c>
      <c r="T10" s="4">
        <f t="shared" si="7"/>
        <v>44.549763033175353</v>
      </c>
      <c r="U10" s="10"/>
      <c r="V10" s="10"/>
      <c r="W10" s="10"/>
      <c r="X10" s="26" t="s">
        <v>785</v>
      </c>
      <c r="Y10" s="15"/>
      <c r="Z10" s="15"/>
      <c r="AA10" s="15"/>
      <c r="AB10" s="15"/>
      <c r="AC10" s="15"/>
      <c r="AE10" s="8">
        <f t="shared" si="8"/>
        <v>376</v>
      </c>
      <c r="AF10" s="8">
        <f t="shared" si="9"/>
        <v>131</v>
      </c>
      <c r="AG10" s="50">
        <f t="shared" si="10"/>
        <v>174</v>
      </c>
      <c r="AH10" s="85">
        <f t="shared" si="11"/>
        <v>44.549763033175353</v>
      </c>
      <c r="AI10" s="4">
        <f t="shared" si="12"/>
        <v>21.231766612641813</v>
      </c>
      <c r="AJ10" s="4">
        <f t="shared" si="13"/>
        <v>23.293172690763054</v>
      </c>
      <c r="AK10" s="10"/>
      <c r="AL10" s="10"/>
      <c r="AM10" s="10"/>
      <c r="AN10" s="10"/>
    </row>
    <row r="11" spans="1:40" ht="14.65" customHeight="1" x14ac:dyDescent="0.2">
      <c r="B11" s="26" t="s">
        <v>786</v>
      </c>
      <c r="C11" s="15"/>
      <c r="D11" s="15"/>
      <c r="E11" s="15"/>
      <c r="F11" s="15"/>
      <c r="G11" s="15"/>
      <c r="I11" s="8">
        <v>1051</v>
      </c>
      <c r="J11" s="8">
        <v>668</v>
      </c>
      <c r="K11" s="8">
        <v>383</v>
      </c>
      <c r="L11" s="8">
        <v>666</v>
      </c>
      <c r="M11" s="50">
        <v>576</v>
      </c>
      <c r="N11" s="8">
        <v>758</v>
      </c>
      <c r="O11" s="85">
        <f t="shared" si="2"/>
        <v>77.73668639053254</v>
      </c>
      <c r="P11" s="4">
        <f t="shared" si="3"/>
        <v>90.884353741496611</v>
      </c>
      <c r="Q11" s="4">
        <f t="shared" si="4"/>
        <v>62.074554294975691</v>
      </c>
      <c r="R11" s="4">
        <f t="shared" si="5"/>
        <v>77.803738317757009</v>
      </c>
      <c r="S11" s="4">
        <f t="shared" si="6"/>
        <v>77.108433734939766</v>
      </c>
      <c r="T11" s="4">
        <f t="shared" si="7"/>
        <v>89.810426540284354</v>
      </c>
      <c r="U11" s="10"/>
      <c r="V11" s="10"/>
      <c r="W11" s="10"/>
      <c r="X11" s="26" t="s">
        <v>786</v>
      </c>
      <c r="Y11" s="15"/>
      <c r="Z11" s="15"/>
      <c r="AA11" s="15"/>
      <c r="AB11" s="15"/>
      <c r="AC11" s="15"/>
      <c r="AE11" s="8">
        <f t="shared" si="8"/>
        <v>758</v>
      </c>
      <c r="AF11" s="8">
        <f t="shared" si="9"/>
        <v>383</v>
      </c>
      <c r="AG11" s="50">
        <f t="shared" si="10"/>
        <v>576</v>
      </c>
      <c r="AH11" s="85">
        <f t="shared" si="11"/>
        <v>89.810426540284354</v>
      </c>
      <c r="AI11" s="4">
        <f t="shared" si="12"/>
        <v>62.074554294975691</v>
      </c>
      <c r="AJ11" s="4">
        <f t="shared" si="13"/>
        <v>77.108433734939766</v>
      </c>
      <c r="AK11" s="10"/>
      <c r="AL11" s="10"/>
      <c r="AM11" s="10"/>
      <c r="AN11" s="10"/>
    </row>
    <row r="12" spans="1:40" ht="14.65" customHeight="1" x14ac:dyDescent="0.2">
      <c r="B12" s="26" t="s">
        <v>787</v>
      </c>
      <c r="C12" s="15"/>
      <c r="D12" s="15"/>
      <c r="E12" s="15"/>
      <c r="F12" s="15"/>
      <c r="G12" s="15"/>
      <c r="I12" s="8">
        <v>1097</v>
      </c>
      <c r="J12" s="8">
        <v>682</v>
      </c>
      <c r="K12" s="8">
        <v>415</v>
      </c>
      <c r="L12" s="8">
        <v>725</v>
      </c>
      <c r="M12" s="50">
        <v>628</v>
      </c>
      <c r="N12" s="8">
        <v>779</v>
      </c>
      <c r="O12" s="85">
        <f t="shared" si="2"/>
        <v>81.139053254437869</v>
      </c>
      <c r="P12" s="4">
        <f t="shared" si="3"/>
        <v>92.789115646258509</v>
      </c>
      <c r="Q12" s="4">
        <f t="shared" si="4"/>
        <v>67.260940032414908</v>
      </c>
      <c r="R12" s="4">
        <f t="shared" si="5"/>
        <v>84.696261682242991</v>
      </c>
      <c r="S12" s="4">
        <f t="shared" si="6"/>
        <v>84.069611780455162</v>
      </c>
      <c r="T12" s="4">
        <f t="shared" si="7"/>
        <v>92.29857819905213</v>
      </c>
      <c r="U12" s="10"/>
      <c r="V12" s="10"/>
      <c r="W12" s="10"/>
      <c r="X12" s="26" t="s">
        <v>787</v>
      </c>
      <c r="Y12" s="15"/>
      <c r="Z12" s="15"/>
      <c r="AA12" s="15"/>
      <c r="AB12" s="15"/>
      <c r="AC12" s="15"/>
      <c r="AE12" s="8">
        <f t="shared" si="8"/>
        <v>779</v>
      </c>
      <c r="AF12" s="8">
        <f t="shared" si="9"/>
        <v>415</v>
      </c>
      <c r="AG12" s="50">
        <f t="shared" si="10"/>
        <v>628</v>
      </c>
      <c r="AH12" s="85">
        <f t="shared" si="11"/>
        <v>92.29857819905213</v>
      </c>
      <c r="AI12" s="4">
        <f t="shared" si="12"/>
        <v>67.260940032414908</v>
      </c>
      <c r="AJ12" s="4">
        <f t="shared" si="13"/>
        <v>84.069611780455162</v>
      </c>
      <c r="AK12" s="10"/>
      <c r="AL12" s="10"/>
      <c r="AM12" s="10"/>
      <c r="AN12" s="10"/>
    </row>
    <row r="13" spans="1:40" ht="14.65" customHeight="1" x14ac:dyDescent="0.2">
      <c r="B13" s="26" t="s">
        <v>788</v>
      </c>
      <c r="C13" s="15"/>
      <c r="D13" s="15"/>
      <c r="E13" s="15"/>
      <c r="F13" s="15"/>
      <c r="G13" s="15"/>
      <c r="I13" s="8">
        <v>624</v>
      </c>
      <c r="J13" s="8">
        <v>420</v>
      </c>
      <c r="K13" s="8">
        <v>204</v>
      </c>
      <c r="L13" s="8">
        <v>377</v>
      </c>
      <c r="M13" s="50">
        <v>316</v>
      </c>
      <c r="N13" s="8">
        <v>481</v>
      </c>
      <c r="O13" s="85">
        <f t="shared" si="2"/>
        <v>46.153846153846153</v>
      </c>
      <c r="P13" s="4">
        <f t="shared" si="3"/>
        <v>57.142857142857139</v>
      </c>
      <c r="Q13" s="4">
        <f t="shared" si="4"/>
        <v>33.063209076175042</v>
      </c>
      <c r="R13" s="4">
        <f t="shared" si="5"/>
        <v>44.042056074766357</v>
      </c>
      <c r="S13" s="4">
        <f t="shared" si="6"/>
        <v>42.302543507362785</v>
      </c>
      <c r="T13" s="4">
        <f t="shared" si="7"/>
        <v>56.990521327014221</v>
      </c>
      <c r="U13" s="10"/>
      <c r="V13" s="10"/>
      <c r="W13" s="10"/>
      <c r="X13" s="26" t="s">
        <v>788</v>
      </c>
      <c r="Y13" s="15"/>
      <c r="Z13" s="15"/>
      <c r="AA13" s="15"/>
      <c r="AB13" s="15"/>
      <c r="AC13" s="15"/>
      <c r="AE13" s="8">
        <f t="shared" si="8"/>
        <v>481</v>
      </c>
      <c r="AF13" s="8">
        <f t="shared" si="9"/>
        <v>204</v>
      </c>
      <c r="AG13" s="50">
        <f t="shared" si="10"/>
        <v>316</v>
      </c>
      <c r="AH13" s="85">
        <f t="shared" si="11"/>
        <v>56.990521327014221</v>
      </c>
      <c r="AI13" s="4">
        <f t="shared" si="12"/>
        <v>33.063209076175042</v>
      </c>
      <c r="AJ13" s="4">
        <f t="shared" si="13"/>
        <v>42.302543507362785</v>
      </c>
      <c r="AK13" s="10"/>
      <c r="AL13" s="10"/>
      <c r="AM13" s="10"/>
      <c r="AN13" s="10"/>
    </row>
    <row r="14" spans="1:40" ht="14.65" customHeight="1" x14ac:dyDescent="0.2">
      <c r="B14" s="26" t="s">
        <v>789</v>
      </c>
      <c r="C14" s="15"/>
      <c r="D14" s="15"/>
      <c r="E14" s="15"/>
      <c r="F14" s="15"/>
      <c r="G14" s="15"/>
      <c r="I14" s="8">
        <v>1076</v>
      </c>
      <c r="J14" s="8">
        <v>668</v>
      </c>
      <c r="K14" s="8">
        <v>408</v>
      </c>
      <c r="L14" s="8">
        <v>663</v>
      </c>
      <c r="M14" s="50">
        <v>573</v>
      </c>
      <c r="N14" s="8">
        <v>758</v>
      </c>
      <c r="O14" s="85">
        <f t="shared" si="2"/>
        <v>79.585798816568044</v>
      </c>
      <c r="P14" s="4">
        <f t="shared" si="3"/>
        <v>90.884353741496611</v>
      </c>
      <c r="Q14" s="4">
        <f t="shared" si="4"/>
        <v>66.126418152350084</v>
      </c>
      <c r="R14" s="4">
        <f t="shared" si="5"/>
        <v>77.453271028037392</v>
      </c>
      <c r="S14" s="4">
        <f t="shared" si="6"/>
        <v>76.706827309236942</v>
      </c>
      <c r="T14" s="4">
        <f t="shared" si="7"/>
        <v>89.810426540284354</v>
      </c>
      <c r="U14" s="10"/>
      <c r="V14" s="10"/>
      <c r="W14" s="10"/>
      <c r="X14" s="26" t="s">
        <v>789</v>
      </c>
      <c r="Y14" s="15"/>
      <c r="Z14" s="15"/>
      <c r="AA14" s="15"/>
      <c r="AB14" s="15"/>
      <c r="AC14" s="15"/>
      <c r="AE14" s="8">
        <f t="shared" si="8"/>
        <v>758</v>
      </c>
      <c r="AF14" s="8">
        <f t="shared" si="9"/>
        <v>408</v>
      </c>
      <c r="AG14" s="50">
        <f t="shared" si="10"/>
        <v>573</v>
      </c>
      <c r="AH14" s="85">
        <f t="shared" si="11"/>
        <v>89.810426540284354</v>
      </c>
      <c r="AI14" s="4">
        <f t="shared" si="12"/>
        <v>66.126418152350084</v>
      </c>
      <c r="AJ14" s="4">
        <f t="shared" si="13"/>
        <v>76.706827309236942</v>
      </c>
      <c r="AK14" s="10"/>
      <c r="AL14" s="10"/>
      <c r="AM14" s="10"/>
      <c r="AN14" s="10"/>
    </row>
    <row r="15" spans="1:40" ht="14.65" customHeight="1" x14ac:dyDescent="0.2">
      <c r="B15" s="26" t="s">
        <v>790</v>
      </c>
      <c r="C15" s="15"/>
      <c r="D15" s="15"/>
      <c r="E15" s="15"/>
      <c r="F15" s="15"/>
      <c r="G15" s="15"/>
      <c r="I15" s="8">
        <v>695</v>
      </c>
      <c r="J15" s="8">
        <v>464</v>
      </c>
      <c r="K15" s="8">
        <v>231</v>
      </c>
      <c r="L15" s="8">
        <v>364</v>
      </c>
      <c r="M15" s="50">
        <v>301</v>
      </c>
      <c r="N15" s="8">
        <v>527</v>
      </c>
      <c r="O15" s="85">
        <f t="shared" si="2"/>
        <v>51.405325443786985</v>
      </c>
      <c r="P15" s="4">
        <f t="shared" si="3"/>
        <v>63.129251700680264</v>
      </c>
      <c r="Q15" s="4">
        <f t="shared" si="4"/>
        <v>37.439222042139384</v>
      </c>
      <c r="R15" s="4">
        <f t="shared" si="5"/>
        <v>42.523364485981304</v>
      </c>
      <c r="S15" s="4">
        <f t="shared" si="6"/>
        <v>40.294511378848732</v>
      </c>
      <c r="T15" s="4">
        <f t="shared" si="7"/>
        <v>62.440758293838861</v>
      </c>
      <c r="U15" s="10"/>
      <c r="V15" s="10"/>
      <c r="W15" s="10"/>
      <c r="X15" s="26" t="s">
        <v>790</v>
      </c>
      <c r="Y15" s="15"/>
      <c r="Z15" s="15"/>
      <c r="AA15" s="15"/>
      <c r="AB15" s="15"/>
      <c r="AC15" s="15"/>
      <c r="AE15" s="8">
        <f t="shared" si="8"/>
        <v>527</v>
      </c>
      <c r="AF15" s="8">
        <f t="shared" si="9"/>
        <v>231</v>
      </c>
      <c r="AG15" s="50">
        <f t="shared" si="10"/>
        <v>301</v>
      </c>
      <c r="AH15" s="85">
        <f t="shared" si="11"/>
        <v>62.440758293838861</v>
      </c>
      <c r="AI15" s="4">
        <f t="shared" si="12"/>
        <v>37.439222042139384</v>
      </c>
      <c r="AJ15" s="4">
        <f t="shared" si="13"/>
        <v>40.294511378848732</v>
      </c>
      <c r="AK15" s="10"/>
      <c r="AL15" s="10"/>
      <c r="AM15" s="10"/>
      <c r="AN15" s="10"/>
    </row>
    <row r="16" spans="1:40" ht="14.65" customHeight="1" x14ac:dyDescent="0.2">
      <c r="B16" s="26" t="s">
        <v>791</v>
      </c>
      <c r="C16" s="15"/>
      <c r="D16" s="15"/>
      <c r="E16" s="15"/>
      <c r="F16" s="15"/>
      <c r="G16" s="15"/>
      <c r="I16" s="8">
        <v>726</v>
      </c>
      <c r="J16" s="8">
        <v>489</v>
      </c>
      <c r="K16" s="8">
        <v>237</v>
      </c>
      <c r="L16" s="8">
        <v>363</v>
      </c>
      <c r="M16" s="50">
        <v>295</v>
      </c>
      <c r="N16" s="8">
        <v>557</v>
      </c>
      <c r="O16" s="85">
        <f t="shared" si="2"/>
        <v>53.698224852071007</v>
      </c>
      <c r="P16" s="4">
        <f t="shared" si="3"/>
        <v>66.530612244897952</v>
      </c>
      <c r="Q16" s="4">
        <f t="shared" si="4"/>
        <v>38.411669367909241</v>
      </c>
      <c r="R16" s="4">
        <f t="shared" si="5"/>
        <v>42.406542056074763</v>
      </c>
      <c r="S16" s="4">
        <f t="shared" si="6"/>
        <v>39.491298527443107</v>
      </c>
      <c r="T16" s="4">
        <f t="shared" si="7"/>
        <v>65.995260663507111</v>
      </c>
      <c r="U16" s="10"/>
      <c r="V16" s="10"/>
      <c r="W16" s="10"/>
      <c r="X16" s="26" t="s">
        <v>791</v>
      </c>
      <c r="Y16" s="15"/>
      <c r="Z16" s="15"/>
      <c r="AA16" s="15"/>
      <c r="AB16" s="15"/>
      <c r="AC16" s="15"/>
      <c r="AE16" s="8">
        <f t="shared" si="8"/>
        <v>557</v>
      </c>
      <c r="AF16" s="8">
        <f t="shared" si="9"/>
        <v>237</v>
      </c>
      <c r="AG16" s="50">
        <f t="shared" si="10"/>
        <v>295</v>
      </c>
      <c r="AH16" s="85">
        <f t="shared" si="11"/>
        <v>65.995260663507111</v>
      </c>
      <c r="AI16" s="4">
        <f t="shared" si="12"/>
        <v>38.411669367909241</v>
      </c>
      <c r="AJ16" s="4">
        <f t="shared" si="13"/>
        <v>39.491298527443107</v>
      </c>
      <c r="AK16" s="10"/>
      <c r="AL16" s="10"/>
      <c r="AM16" s="10"/>
      <c r="AN16" s="10"/>
    </row>
    <row r="17" spans="1:40" ht="14.65" customHeight="1" x14ac:dyDescent="0.2">
      <c r="B17" s="26" t="s">
        <v>382</v>
      </c>
      <c r="C17" s="15"/>
      <c r="D17" s="15"/>
      <c r="E17" s="15"/>
      <c r="F17" s="15"/>
      <c r="G17" s="15"/>
      <c r="I17" s="8">
        <v>55</v>
      </c>
      <c r="J17" s="8">
        <v>30</v>
      </c>
      <c r="K17" s="8">
        <v>25</v>
      </c>
      <c r="L17" s="8">
        <v>39</v>
      </c>
      <c r="M17" s="50">
        <v>36</v>
      </c>
      <c r="N17" s="8">
        <v>33</v>
      </c>
      <c r="O17" s="85">
        <f t="shared" si="2"/>
        <v>4.0680473372781067</v>
      </c>
      <c r="P17" s="4">
        <f t="shared" si="3"/>
        <v>4.0816326530612246</v>
      </c>
      <c r="Q17" s="4">
        <f t="shared" si="4"/>
        <v>4.0518638573743919</v>
      </c>
      <c r="R17" s="4">
        <f t="shared" si="5"/>
        <v>4.55607476635514</v>
      </c>
      <c r="S17" s="4">
        <f t="shared" si="6"/>
        <v>4.8192771084337354</v>
      </c>
      <c r="T17" s="4">
        <f t="shared" si="7"/>
        <v>3.9099526066350712</v>
      </c>
      <c r="U17" s="10"/>
      <c r="V17" s="10"/>
      <c r="W17" s="10"/>
      <c r="X17" s="26" t="s">
        <v>382</v>
      </c>
      <c r="Y17" s="15"/>
      <c r="Z17" s="15"/>
      <c r="AA17" s="15"/>
      <c r="AB17" s="15"/>
      <c r="AC17" s="15"/>
      <c r="AE17" s="8">
        <f t="shared" si="8"/>
        <v>33</v>
      </c>
      <c r="AF17" s="8">
        <f t="shared" si="9"/>
        <v>25</v>
      </c>
      <c r="AG17" s="50">
        <f t="shared" si="10"/>
        <v>36</v>
      </c>
      <c r="AH17" s="85">
        <f t="shared" si="11"/>
        <v>3.9099526066350712</v>
      </c>
      <c r="AI17" s="4">
        <f t="shared" si="12"/>
        <v>4.0518638573743919</v>
      </c>
      <c r="AJ17" s="4">
        <f t="shared" si="13"/>
        <v>4.8192771084337354</v>
      </c>
      <c r="AK17" s="10"/>
      <c r="AL17" s="10"/>
      <c r="AM17" s="10"/>
      <c r="AN17" s="10"/>
    </row>
    <row r="18" spans="1:40" ht="14.65" customHeight="1" x14ac:dyDescent="0.2">
      <c r="B18" s="27" t="s">
        <v>0</v>
      </c>
      <c r="C18" s="68"/>
      <c r="D18" s="68"/>
      <c r="E18" s="68"/>
      <c r="F18" s="68"/>
      <c r="G18" s="68"/>
      <c r="H18" s="28"/>
      <c r="I18" s="9">
        <v>64</v>
      </c>
      <c r="J18" s="9">
        <v>9</v>
      </c>
      <c r="K18" s="9">
        <v>55</v>
      </c>
      <c r="L18" s="9">
        <v>27</v>
      </c>
      <c r="M18" s="55">
        <v>25</v>
      </c>
      <c r="N18" s="9">
        <v>11</v>
      </c>
      <c r="O18" s="87">
        <f t="shared" si="2"/>
        <v>4.7337278106508878</v>
      </c>
      <c r="P18" s="5">
        <f t="shared" si="3"/>
        <v>1.2244897959183674</v>
      </c>
      <c r="Q18" s="5">
        <f t="shared" si="4"/>
        <v>8.9141004862236617</v>
      </c>
      <c r="R18" s="5">
        <f t="shared" si="5"/>
        <v>3.1542056074766354</v>
      </c>
      <c r="S18" s="5">
        <f t="shared" si="6"/>
        <v>3.3467202141900936</v>
      </c>
      <c r="T18" s="5">
        <f t="shared" si="7"/>
        <v>1.3033175355450237</v>
      </c>
      <c r="U18" s="16"/>
      <c r="V18" s="16"/>
      <c r="W18" s="16"/>
      <c r="X18" s="27" t="s">
        <v>0</v>
      </c>
      <c r="Y18" s="68"/>
      <c r="Z18" s="68"/>
      <c r="AA18" s="68"/>
      <c r="AB18" s="68"/>
      <c r="AC18" s="68"/>
      <c r="AD18" s="28"/>
      <c r="AE18" s="9">
        <f t="shared" si="8"/>
        <v>11</v>
      </c>
      <c r="AF18" s="9">
        <f t="shared" si="9"/>
        <v>55</v>
      </c>
      <c r="AG18" s="55">
        <f t="shared" si="10"/>
        <v>25</v>
      </c>
      <c r="AH18" s="87">
        <f t="shared" si="11"/>
        <v>1.3033175355450237</v>
      </c>
      <c r="AI18" s="5">
        <f t="shared" si="12"/>
        <v>8.9141004862236617</v>
      </c>
      <c r="AJ18" s="5">
        <f t="shared" si="13"/>
        <v>3.3467202141900936</v>
      </c>
      <c r="AK18" s="16"/>
      <c r="AL18" s="16"/>
      <c r="AM18" s="16"/>
      <c r="AN18" s="16"/>
    </row>
    <row r="19" spans="1:40" ht="15" customHeight="1" x14ac:dyDescent="0.2">
      <c r="B19" s="30" t="s">
        <v>1</v>
      </c>
      <c r="C19" s="59"/>
      <c r="D19" s="59"/>
      <c r="E19" s="59"/>
      <c r="F19" s="59"/>
      <c r="G19" s="59"/>
      <c r="H19" s="21"/>
      <c r="I19" s="31">
        <f t="shared" ref="I19:N19" si="14">SUM(I6:I18)</f>
        <v>9929</v>
      </c>
      <c r="J19" s="31">
        <f t="shared" si="14"/>
        <v>6315</v>
      </c>
      <c r="K19" s="31">
        <f t="shared" si="14"/>
        <v>3614</v>
      </c>
      <c r="L19" s="31">
        <f t="shared" si="14"/>
        <v>5910</v>
      </c>
      <c r="M19" s="51">
        <f t="shared" si="14"/>
        <v>5052</v>
      </c>
      <c r="N19" s="31">
        <f t="shared" si="14"/>
        <v>7173</v>
      </c>
      <c r="O19" s="86" t="str">
        <f t="shared" ref="O19:T19" si="15">IF(SUM(O6:O18)&gt;100,"－",SUM(O6:O18))</f>
        <v>－</v>
      </c>
      <c r="P19" s="6" t="str">
        <f t="shared" si="15"/>
        <v>－</v>
      </c>
      <c r="Q19" s="6" t="str">
        <f t="shared" si="15"/>
        <v>－</v>
      </c>
      <c r="R19" s="6" t="str">
        <f t="shared" si="15"/>
        <v>－</v>
      </c>
      <c r="S19" s="6" t="str">
        <f t="shared" si="15"/>
        <v>－</v>
      </c>
      <c r="T19" s="6" t="str">
        <f t="shared" si="15"/>
        <v>－</v>
      </c>
      <c r="U19" s="16"/>
      <c r="V19" s="16"/>
      <c r="W19" s="16"/>
      <c r="X19" s="30" t="s">
        <v>1</v>
      </c>
      <c r="Y19" s="59"/>
      <c r="Z19" s="59"/>
      <c r="AA19" s="59"/>
      <c r="AB19" s="59"/>
      <c r="AC19" s="59"/>
      <c r="AD19" s="21"/>
      <c r="AE19" s="31">
        <f>SUM(AE6:AE18)</f>
        <v>7173</v>
      </c>
      <c r="AF19" s="31">
        <f>SUM(AF6:AF18)</f>
        <v>3614</v>
      </c>
      <c r="AG19" s="51">
        <f>SUM(AG6:AG18)</f>
        <v>5052</v>
      </c>
      <c r="AH19" s="86" t="str">
        <f>IF(SUM(AH6:AH18)&gt;100,"－",SUM(AH6:AH18))</f>
        <v>－</v>
      </c>
      <c r="AI19" s="6" t="str">
        <f>IF(SUM(AI6:AI18)&gt;100,"－",SUM(AI6:AI18))</f>
        <v>－</v>
      </c>
      <c r="AJ19" s="6" t="str">
        <f>IF(SUM(AJ6:AJ18)&gt;100,"－",SUM(AJ6:AJ18))</f>
        <v>－</v>
      </c>
      <c r="AK19" s="16"/>
      <c r="AL19" s="16"/>
      <c r="AM19" s="16"/>
      <c r="AN19" s="16"/>
    </row>
    <row r="20" spans="1:40" ht="15" customHeight="1" x14ac:dyDescent="0.2">
      <c r="W20" s="10"/>
    </row>
    <row r="21" spans="1:40" ht="15" customHeight="1" x14ac:dyDescent="0.2">
      <c r="A21" s="1" t="s">
        <v>802</v>
      </c>
    </row>
    <row r="22" spans="1:40" ht="13.75" customHeight="1" x14ac:dyDescent="0.2">
      <c r="B22" s="47"/>
      <c r="C22" s="25"/>
      <c r="D22" s="25"/>
      <c r="E22" s="25"/>
      <c r="F22" s="25"/>
      <c r="G22" s="25"/>
      <c r="H22" s="25"/>
      <c r="I22" s="242"/>
      <c r="J22" s="243"/>
      <c r="K22" s="66" t="s">
        <v>2</v>
      </c>
      <c r="L22" s="66"/>
      <c r="M22" s="243"/>
      <c r="N22" s="243"/>
      <c r="O22" s="244"/>
      <c r="P22" s="243"/>
      <c r="Q22" s="66" t="s">
        <v>3</v>
      </c>
      <c r="R22" s="66"/>
      <c r="S22" s="243"/>
      <c r="T22" s="245"/>
      <c r="X22" s="47"/>
      <c r="Y22" s="25"/>
      <c r="Z22" s="25"/>
      <c r="AA22" s="25"/>
      <c r="AB22" s="25"/>
      <c r="AC22" s="25"/>
      <c r="AD22" s="25"/>
      <c r="AE22" s="60"/>
      <c r="AF22" s="63" t="s">
        <v>2</v>
      </c>
      <c r="AG22" s="66"/>
      <c r="AH22" s="82"/>
      <c r="AI22" s="63" t="s">
        <v>3</v>
      </c>
      <c r="AJ22" s="64"/>
    </row>
    <row r="23" spans="1:40" ht="19" x14ac:dyDescent="0.2">
      <c r="B23" s="58"/>
      <c r="I23" s="73" t="s">
        <v>356</v>
      </c>
      <c r="J23" s="73" t="s">
        <v>170</v>
      </c>
      <c r="K23" s="73" t="s">
        <v>171</v>
      </c>
      <c r="L23" s="73" t="s">
        <v>357</v>
      </c>
      <c r="M23" s="78" t="s">
        <v>173</v>
      </c>
      <c r="N23" s="73" t="s">
        <v>500</v>
      </c>
      <c r="O23" s="81" t="s">
        <v>356</v>
      </c>
      <c r="P23" s="73" t="s">
        <v>170</v>
      </c>
      <c r="Q23" s="73" t="s">
        <v>171</v>
      </c>
      <c r="R23" s="73" t="s">
        <v>357</v>
      </c>
      <c r="S23" s="73" t="s">
        <v>173</v>
      </c>
      <c r="T23" s="73" t="s">
        <v>500</v>
      </c>
      <c r="X23" s="58"/>
      <c r="AE23" s="73" t="s">
        <v>471</v>
      </c>
      <c r="AF23" s="73" t="s">
        <v>171</v>
      </c>
      <c r="AG23" s="78" t="s">
        <v>173</v>
      </c>
      <c r="AH23" s="81" t="s">
        <v>471</v>
      </c>
      <c r="AI23" s="73" t="s">
        <v>171</v>
      </c>
      <c r="AJ23" s="73" t="s">
        <v>173</v>
      </c>
    </row>
    <row r="24" spans="1:40" ht="12" customHeight="1" x14ac:dyDescent="0.2">
      <c r="B24" s="27"/>
      <c r="C24" s="68"/>
      <c r="D24" s="68"/>
      <c r="E24" s="68"/>
      <c r="F24" s="68"/>
      <c r="G24" s="68"/>
      <c r="H24" s="28"/>
      <c r="I24" s="29"/>
      <c r="J24" s="29"/>
      <c r="K24" s="29"/>
      <c r="L24" s="29"/>
      <c r="M24" s="49"/>
      <c r="N24" s="29"/>
      <c r="O24" s="83">
        <f t="shared" ref="O24:T24" si="16">I$69</f>
        <v>1352</v>
      </c>
      <c r="P24" s="2">
        <f t="shared" si="16"/>
        <v>735</v>
      </c>
      <c r="Q24" s="2">
        <f t="shared" si="16"/>
        <v>617</v>
      </c>
      <c r="R24" s="2">
        <f t="shared" si="16"/>
        <v>856</v>
      </c>
      <c r="S24" s="2">
        <f t="shared" si="16"/>
        <v>747</v>
      </c>
      <c r="T24" s="2">
        <f t="shared" si="16"/>
        <v>844</v>
      </c>
      <c r="U24" s="69"/>
      <c r="V24" s="69"/>
      <c r="W24" s="69"/>
      <c r="X24" s="27"/>
      <c r="Y24" s="68"/>
      <c r="Z24" s="68"/>
      <c r="AA24" s="68"/>
      <c r="AB24" s="68"/>
      <c r="AC24" s="68"/>
      <c r="AD24" s="28"/>
      <c r="AE24" s="29"/>
      <c r="AF24" s="29"/>
      <c r="AG24" s="49"/>
      <c r="AH24" s="83">
        <f>T24</f>
        <v>844</v>
      </c>
      <c r="AI24" s="2">
        <f>Q24</f>
        <v>617</v>
      </c>
      <c r="AJ24" s="2">
        <f>S24</f>
        <v>747</v>
      </c>
      <c r="AK24" s="69"/>
      <c r="AL24" s="69"/>
      <c r="AM24" s="69"/>
      <c r="AN24" s="69"/>
    </row>
    <row r="25" spans="1:40" ht="14.65" customHeight="1" x14ac:dyDescent="0.2">
      <c r="B25" s="26" t="s">
        <v>781</v>
      </c>
      <c r="C25" s="15"/>
      <c r="D25" s="15"/>
      <c r="E25" s="15"/>
      <c r="F25" s="15"/>
      <c r="G25" s="15"/>
      <c r="I25" s="8">
        <v>1033</v>
      </c>
      <c r="J25" s="8">
        <v>628</v>
      </c>
      <c r="K25" s="8">
        <v>405</v>
      </c>
      <c r="L25" s="8">
        <v>632</v>
      </c>
      <c r="M25" s="50">
        <v>550</v>
      </c>
      <c r="N25" s="8">
        <v>710</v>
      </c>
      <c r="O25" s="85">
        <f>I25/O$24*100</f>
        <v>76.405325443786992</v>
      </c>
      <c r="P25" s="4">
        <f t="shared" ref="P25:T25" si="17">J25/P$24*100</f>
        <v>85.442176870748298</v>
      </c>
      <c r="Q25" s="4">
        <f t="shared" si="17"/>
        <v>65.640194489465159</v>
      </c>
      <c r="R25" s="4">
        <f t="shared" si="17"/>
        <v>73.831775700934571</v>
      </c>
      <c r="S25" s="4">
        <f t="shared" si="17"/>
        <v>73.627844712182068</v>
      </c>
      <c r="T25" s="4">
        <f t="shared" si="17"/>
        <v>84.123222748815166</v>
      </c>
      <c r="U25" s="10"/>
      <c r="V25" s="10"/>
      <c r="W25" s="10"/>
      <c r="X25" s="26" t="s">
        <v>781</v>
      </c>
      <c r="Y25" s="15"/>
      <c r="Z25" s="15"/>
      <c r="AA25" s="15"/>
      <c r="AB25" s="15"/>
      <c r="AC25" s="15"/>
      <c r="AE25" s="8">
        <f>N25</f>
        <v>710</v>
      </c>
      <c r="AF25" s="8">
        <f>K25</f>
        <v>405</v>
      </c>
      <c r="AG25" s="50">
        <f>M25</f>
        <v>550</v>
      </c>
      <c r="AH25" s="85">
        <f>T25</f>
        <v>84.123222748815166</v>
      </c>
      <c r="AI25" s="4">
        <f>Q25</f>
        <v>65.640194489465159</v>
      </c>
      <c r="AJ25" s="4">
        <f>S25</f>
        <v>73.627844712182068</v>
      </c>
      <c r="AK25" s="10"/>
      <c r="AM25" s="10"/>
      <c r="AN25" s="10"/>
    </row>
    <row r="26" spans="1:40" ht="14.65" customHeight="1" x14ac:dyDescent="0.2">
      <c r="B26" s="26" t="s">
        <v>782</v>
      </c>
      <c r="C26" s="15"/>
      <c r="D26" s="15"/>
      <c r="E26" s="15"/>
      <c r="F26" s="15"/>
      <c r="G26" s="15"/>
      <c r="I26" s="8">
        <v>1094</v>
      </c>
      <c r="J26" s="8">
        <v>641</v>
      </c>
      <c r="K26" s="8">
        <v>453</v>
      </c>
      <c r="L26" s="8">
        <v>655</v>
      </c>
      <c r="M26" s="50">
        <v>569</v>
      </c>
      <c r="N26" s="8">
        <v>727</v>
      </c>
      <c r="O26" s="85">
        <f t="shared" ref="O26:O37" si="18">I26/O$24*100</f>
        <v>80.917159763313606</v>
      </c>
      <c r="P26" s="4">
        <f t="shared" ref="P26:P37" si="19">J26/P$24*100</f>
        <v>87.210884353741491</v>
      </c>
      <c r="Q26" s="4">
        <f t="shared" ref="Q26:Q37" si="20">K26/Q$24*100</f>
        <v>73.419773095623981</v>
      </c>
      <c r="R26" s="4">
        <f t="shared" ref="R26:R37" si="21">L26/R$24*100</f>
        <v>76.518691588785046</v>
      </c>
      <c r="S26" s="4">
        <f t="shared" ref="S26:S37" si="22">M26/S$24*100</f>
        <v>76.171352074966535</v>
      </c>
      <c r="T26" s="4">
        <f t="shared" ref="T26:T37" si="23">N26/T$24*100</f>
        <v>86.137440758293835</v>
      </c>
      <c r="U26" s="10"/>
      <c r="V26" s="10"/>
      <c r="W26" s="10"/>
      <c r="X26" s="26" t="s">
        <v>782</v>
      </c>
      <c r="Y26" s="15"/>
      <c r="Z26" s="15"/>
      <c r="AA26" s="15"/>
      <c r="AB26" s="15"/>
      <c r="AC26" s="15"/>
      <c r="AE26" s="8">
        <f t="shared" ref="AE26:AE37" si="24">N26</f>
        <v>727</v>
      </c>
      <c r="AF26" s="8">
        <f t="shared" ref="AF26:AF37" si="25">K26</f>
        <v>453</v>
      </c>
      <c r="AG26" s="50">
        <f t="shared" ref="AG26:AG37" si="26">M26</f>
        <v>569</v>
      </c>
      <c r="AH26" s="85">
        <f t="shared" ref="AH26:AH37" si="27">T26</f>
        <v>86.137440758293835</v>
      </c>
      <c r="AI26" s="4">
        <f t="shared" ref="AI26:AI37" si="28">Q26</f>
        <v>73.419773095623981</v>
      </c>
      <c r="AJ26" s="4">
        <f t="shared" ref="AJ26:AJ37" si="29">S26</f>
        <v>76.171352074966535</v>
      </c>
      <c r="AK26" s="10"/>
      <c r="AL26" s="10"/>
      <c r="AM26" s="10"/>
      <c r="AN26" s="10"/>
    </row>
    <row r="27" spans="1:40" ht="14.65" customHeight="1" x14ac:dyDescent="0.2">
      <c r="B27" s="26" t="s">
        <v>783</v>
      </c>
      <c r="C27" s="15"/>
      <c r="D27" s="15"/>
      <c r="E27" s="15"/>
      <c r="F27" s="15"/>
      <c r="G27" s="15"/>
      <c r="I27" s="8">
        <v>1006</v>
      </c>
      <c r="J27" s="8">
        <v>615</v>
      </c>
      <c r="K27" s="8">
        <v>391</v>
      </c>
      <c r="L27" s="8">
        <v>621</v>
      </c>
      <c r="M27" s="50">
        <v>541</v>
      </c>
      <c r="N27" s="8">
        <v>695</v>
      </c>
      <c r="O27" s="85">
        <f t="shared" si="18"/>
        <v>74.408284023668642</v>
      </c>
      <c r="P27" s="4">
        <f t="shared" si="19"/>
        <v>83.673469387755105</v>
      </c>
      <c r="Q27" s="4">
        <f t="shared" si="20"/>
        <v>63.37115072933549</v>
      </c>
      <c r="R27" s="4">
        <f t="shared" si="21"/>
        <v>72.546728971962608</v>
      </c>
      <c r="S27" s="4">
        <f t="shared" si="22"/>
        <v>72.423025435073626</v>
      </c>
      <c r="T27" s="4">
        <f t="shared" si="23"/>
        <v>82.345971563981053</v>
      </c>
      <c r="U27" s="10"/>
      <c r="V27" s="10"/>
      <c r="W27" s="10"/>
      <c r="X27" s="26" t="s">
        <v>783</v>
      </c>
      <c r="Y27" s="15"/>
      <c r="Z27" s="15"/>
      <c r="AA27" s="15"/>
      <c r="AB27" s="15"/>
      <c r="AC27" s="15"/>
      <c r="AE27" s="8">
        <f t="shared" si="24"/>
        <v>695</v>
      </c>
      <c r="AF27" s="8">
        <f t="shared" si="25"/>
        <v>391</v>
      </c>
      <c r="AG27" s="50">
        <f t="shared" si="26"/>
        <v>541</v>
      </c>
      <c r="AH27" s="85">
        <f t="shared" si="27"/>
        <v>82.345971563981053</v>
      </c>
      <c r="AI27" s="4">
        <f t="shared" si="28"/>
        <v>63.37115072933549</v>
      </c>
      <c r="AJ27" s="4">
        <f t="shared" si="29"/>
        <v>72.423025435073626</v>
      </c>
      <c r="AK27" s="10"/>
      <c r="AL27" s="10"/>
      <c r="AM27" s="10"/>
      <c r="AN27" s="10"/>
    </row>
    <row r="28" spans="1:40" ht="14.65" customHeight="1" x14ac:dyDescent="0.2">
      <c r="B28" s="26" t="s">
        <v>784</v>
      </c>
      <c r="C28" s="15"/>
      <c r="D28" s="15"/>
      <c r="E28" s="15"/>
      <c r="F28" s="15"/>
      <c r="G28" s="15"/>
      <c r="I28" s="8">
        <v>1144</v>
      </c>
      <c r="J28" s="8">
        <v>661</v>
      </c>
      <c r="K28" s="8">
        <v>483</v>
      </c>
      <c r="L28" s="8">
        <v>712</v>
      </c>
      <c r="M28" s="50">
        <v>622</v>
      </c>
      <c r="N28" s="8">
        <v>751</v>
      </c>
      <c r="O28" s="85">
        <f t="shared" si="18"/>
        <v>84.615384615384613</v>
      </c>
      <c r="P28" s="4">
        <f t="shared" si="19"/>
        <v>89.931972789115648</v>
      </c>
      <c r="Q28" s="4">
        <f t="shared" si="20"/>
        <v>78.282009724473255</v>
      </c>
      <c r="R28" s="4">
        <f t="shared" si="21"/>
        <v>83.177570093457945</v>
      </c>
      <c r="S28" s="4">
        <f t="shared" si="22"/>
        <v>83.266398929049529</v>
      </c>
      <c r="T28" s="4">
        <f t="shared" si="23"/>
        <v>88.981042654028428</v>
      </c>
      <c r="U28" s="10"/>
      <c r="V28" s="10"/>
      <c r="W28" s="10"/>
      <c r="X28" s="26" t="s">
        <v>784</v>
      </c>
      <c r="Y28" s="15"/>
      <c r="Z28" s="15"/>
      <c r="AA28" s="15"/>
      <c r="AB28" s="15"/>
      <c r="AC28" s="15"/>
      <c r="AE28" s="8">
        <f t="shared" si="24"/>
        <v>751</v>
      </c>
      <c r="AF28" s="8">
        <f t="shared" si="25"/>
        <v>483</v>
      </c>
      <c r="AG28" s="50">
        <f t="shared" si="26"/>
        <v>622</v>
      </c>
      <c r="AH28" s="85">
        <f t="shared" si="27"/>
        <v>88.981042654028428</v>
      </c>
      <c r="AI28" s="4">
        <f t="shared" si="28"/>
        <v>78.282009724473255</v>
      </c>
      <c r="AJ28" s="4">
        <f t="shared" si="29"/>
        <v>83.266398929049529</v>
      </c>
      <c r="AK28" s="10"/>
      <c r="AL28" s="10"/>
      <c r="AM28" s="10"/>
      <c r="AN28" s="10"/>
    </row>
    <row r="29" spans="1:40" ht="14.65" customHeight="1" x14ac:dyDescent="0.2">
      <c r="B29" s="26" t="s">
        <v>785</v>
      </c>
      <c r="C29" s="15"/>
      <c r="D29" s="15"/>
      <c r="E29" s="15"/>
      <c r="F29" s="15"/>
      <c r="G29" s="15"/>
      <c r="I29" s="8">
        <v>843</v>
      </c>
      <c r="J29" s="8">
        <v>472</v>
      </c>
      <c r="K29" s="8">
        <v>371</v>
      </c>
      <c r="L29" s="8">
        <v>533</v>
      </c>
      <c r="M29" s="50">
        <v>455</v>
      </c>
      <c r="N29" s="8">
        <v>550</v>
      </c>
      <c r="O29" s="85">
        <f t="shared" si="18"/>
        <v>62.352071005917168</v>
      </c>
      <c r="P29" s="4">
        <f t="shared" si="19"/>
        <v>64.217687074829939</v>
      </c>
      <c r="Q29" s="4">
        <f t="shared" si="20"/>
        <v>60.129659643435986</v>
      </c>
      <c r="R29" s="4">
        <f t="shared" si="21"/>
        <v>62.26635514018691</v>
      </c>
      <c r="S29" s="4">
        <f t="shared" si="22"/>
        <v>60.91030789825971</v>
      </c>
      <c r="T29" s="4">
        <f t="shared" si="23"/>
        <v>65.165876777251185</v>
      </c>
      <c r="U29" s="10"/>
      <c r="V29" s="10"/>
      <c r="W29" s="10"/>
      <c r="X29" s="26" t="s">
        <v>785</v>
      </c>
      <c r="Y29" s="15"/>
      <c r="Z29" s="15"/>
      <c r="AA29" s="15"/>
      <c r="AB29" s="15"/>
      <c r="AC29" s="15"/>
      <c r="AE29" s="8">
        <f t="shared" si="24"/>
        <v>550</v>
      </c>
      <c r="AF29" s="8">
        <f t="shared" si="25"/>
        <v>371</v>
      </c>
      <c r="AG29" s="50">
        <f t="shared" si="26"/>
        <v>455</v>
      </c>
      <c r="AH29" s="85">
        <f t="shared" si="27"/>
        <v>65.165876777251185</v>
      </c>
      <c r="AI29" s="4">
        <f t="shared" si="28"/>
        <v>60.129659643435986</v>
      </c>
      <c r="AJ29" s="4">
        <f t="shared" si="29"/>
        <v>60.91030789825971</v>
      </c>
      <c r="AK29" s="10"/>
      <c r="AL29" s="10"/>
      <c r="AM29" s="10"/>
      <c r="AN29" s="10"/>
    </row>
    <row r="30" spans="1:40" ht="14.65" customHeight="1" x14ac:dyDescent="0.2">
      <c r="B30" s="26" t="s">
        <v>786</v>
      </c>
      <c r="C30" s="15"/>
      <c r="D30" s="15"/>
      <c r="E30" s="15"/>
      <c r="F30" s="15"/>
      <c r="G30" s="15"/>
      <c r="I30" s="8">
        <v>1105</v>
      </c>
      <c r="J30" s="8">
        <v>649</v>
      </c>
      <c r="K30" s="8">
        <v>456</v>
      </c>
      <c r="L30" s="8">
        <v>683</v>
      </c>
      <c r="M30" s="50">
        <v>594</v>
      </c>
      <c r="N30" s="8">
        <v>738</v>
      </c>
      <c r="O30" s="85">
        <f t="shared" si="18"/>
        <v>81.730769230769226</v>
      </c>
      <c r="P30" s="4">
        <f t="shared" si="19"/>
        <v>88.299319727891159</v>
      </c>
      <c r="Q30" s="4">
        <f t="shared" si="20"/>
        <v>73.90599675850892</v>
      </c>
      <c r="R30" s="4">
        <f t="shared" si="21"/>
        <v>79.789719626168221</v>
      </c>
      <c r="S30" s="4">
        <f t="shared" si="22"/>
        <v>79.518072289156621</v>
      </c>
      <c r="T30" s="4">
        <f t="shared" si="23"/>
        <v>87.440758293838854</v>
      </c>
      <c r="U30" s="10"/>
      <c r="V30" s="10"/>
      <c r="W30" s="10"/>
      <c r="X30" s="26" t="s">
        <v>786</v>
      </c>
      <c r="Y30" s="15"/>
      <c r="Z30" s="15"/>
      <c r="AA30" s="15"/>
      <c r="AB30" s="15"/>
      <c r="AC30" s="15"/>
      <c r="AE30" s="8">
        <f t="shared" si="24"/>
        <v>738</v>
      </c>
      <c r="AF30" s="8">
        <f t="shared" si="25"/>
        <v>456</v>
      </c>
      <c r="AG30" s="50">
        <f t="shared" si="26"/>
        <v>594</v>
      </c>
      <c r="AH30" s="85">
        <f t="shared" si="27"/>
        <v>87.440758293838854</v>
      </c>
      <c r="AI30" s="4">
        <f t="shared" si="28"/>
        <v>73.90599675850892</v>
      </c>
      <c r="AJ30" s="4">
        <f t="shared" si="29"/>
        <v>79.518072289156621</v>
      </c>
      <c r="AK30" s="10"/>
      <c r="AL30" s="10"/>
      <c r="AM30" s="10"/>
      <c r="AN30" s="10"/>
    </row>
    <row r="31" spans="1:40" ht="14.65" customHeight="1" x14ac:dyDescent="0.2">
      <c r="B31" s="26" t="s">
        <v>787</v>
      </c>
      <c r="C31" s="15"/>
      <c r="D31" s="15"/>
      <c r="E31" s="15"/>
      <c r="F31" s="15"/>
      <c r="G31" s="15"/>
      <c r="I31" s="8">
        <v>1137</v>
      </c>
      <c r="J31" s="8">
        <v>655</v>
      </c>
      <c r="K31" s="8">
        <v>482</v>
      </c>
      <c r="L31" s="8">
        <v>683</v>
      </c>
      <c r="M31" s="50">
        <v>595</v>
      </c>
      <c r="N31" s="8">
        <v>743</v>
      </c>
      <c r="O31" s="85">
        <f t="shared" si="18"/>
        <v>84.097633136094672</v>
      </c>
      <c r="P31" s="4">
        <f t="shared" si="19"/>
        <v>89.115646258503403</v>
      </c>
      <c r="Q31" s="4">
        <f t="shared" si="20"/>
        <v>78.11993517017828</v>
      </c>
      <c r="R31" s="4">
        <f t="shared" si="21"/>
        <v>79.789719626168221</v>
      </c>
      <c r="S31" s="4">
        <f t="shared" si="22"/>
        <v>79.651941097724233</v>
      </c>
      <c r="T31" s="4">
        <f t="shared" si="23"/>
        <v>88.033175355450226</v>
      </c>
      <c r="U31" s="10"/>
      <c r="V31" s="10"/>
      <c r="W31" s="10"/>
      <c r="X31" s="26" t="s">
        <v>787</v>
      </c>
      <c r="Y31" s="15"/>
      <c r="Z31" s="15"/>
      <c r="AA31" s="15"/>
      <c r="AB31" s="15"/>
      <c r="AC31" s="15"/>
      <c r="AE31" s="8">
        <f t="shared" si="24"/>
        <v>743</v>
      </c>
      <c r="AF31" s="8">
        <f t="shared" si="25"/>
        <v>482</v>
      </c>
      <c r="AG31" s="50">
        <f t="shared" si="26"/>
        <v>595</v>
      </c>
      <c r="AH31" s="85">
        <f t="shared" si="27"/>
        <v>88.033175355450226</v>
      </c>
      <c r="AI31" s="4">
        <f t="shared" si="28"/>
        <v>78.11993517017828</v>
      </c>
      <c r="AJ31" s="4">
        <f t="shared" si="29"/>
        <v>79.651941097724233</v>
      </c>
      <c r="AK31" s="10"/>
      <c r="AL31" s="10"/>
      <c r="AM31" s="10"/>
      <c r="AN31" s="10"/>
    </row>
    <row r="32" spans="1:40" ht="14.65" customHeight="1" x14ac:dyDescent="0.2">
      <c r="B32" s="26" t="s">
        <v>788</v>
      </c>
      <c r="C32" s="15"/>
      <c r="D32" s="15"/>
      <c r="E32" s="15"/>
      <c r="F32" s="15"/>
      <c r="G32" s="15"/>
      <c r="I32" s="8">
        <v>1098</v>
      </c>
      <c r="J32" s="8">
        <v>654</v>
      </c>
      <c r="K32" s="8">
        <v>444</v>
      </c>
      <c r="L32" s="8">
        <v>701</v>
      </c>
      <c r="M32" s="50">
        <v>604</v>
      </c>
      <c r="N32" s="8">
        <v>751</v>
      </c>
      <c r="O32" s="85">
        <f t="shared" si="18"/>
        <v>81.213017751479285</v>
      </c>
      <c r="P32" s="4">
        <f t="shared" si="19"/>
        <v>88.979591836734699</v>
      </c>
      <c r="Q32" s="4">
        <f t="shared" si="20"/>
        <v>71.961102106969207</v>
      </c>
      <c r="R32" s="4">
        <f t="shared" si="21"/>
        <v>81.892523364485982</v>
      </c>
      <c r="S32" s="4">
        <f t="shared" si="22"/>
        <v>80.85676037483266</v>
      </c>
      <c r="T32" s="4">
        <f t="shared" si="23"/>
        <v>88.981042654028428</v>
      </c>
      <c r="U32" s="10"/>
      <c r="V32" s="10"/>
      <c r="W32" s="10"/>
      <c r="X32" s="26" t="s">
        <v>788</v>
      </c>
      <c r="Y32" s="15"/>
      <c r="Z32" s="15"/>
      <c r="AA32" s="15"/>
      <c r="AB32" s="15"/>
      <c r="AC32" s="15"/>
      <c r="AE32" s="8">
        <f t="shared" si="24"/>
        <v>751</v>
      </c>
      <c r="AF32" s="8">
        <f t="shared" si="25"/>
        <v>444</v>
      </c>
      <c r="AG32" s="50">
        <f t="shared" si="26"/>
        <v>604</v>
      </c>
      <c r="AH32" s="85">
        <f t="shared" si="27"/>
        <v>88.981042654028428</v>
      </c>
      <c r="AI32" s="4">
        <f t="shared" si="28"/>
        <v>71.961102106969207</v>
      </c>
      <c r="AJ32" s="4">
        <f t="shared" si="29"/>
        <v>80.85676037483266</v>
      </c>
      <c r="AK32" s="10"/>
      <c r="AL32" s="10"/>
      <c r="AM32" s="10"/>
      <c r="AN32" s="10"/>
    </row>
    <row r="33" spans="1:40" ht="14.65" customHeight="1" x14ac:dyDescent="0.2">
      <c r="B33" s="26" t="s">
        <v>789</v>
      </c>
      <c r="C33" s="15"/>
      <c r="D33" s="15"/>
      <c r="E33" s="15"/>
      <c r="F33" s="15"/>
      <c r="G33" s="15"/>
      <c r="I33" s="8">
        <v>1143</v>
      </c>
      <c r="J33" s="8">
        <v>656</v>
      </c>
      <c r="K33" s="8">
        <v>487</v>
      </c>
      <c r="L33" s="8">
        <v>701</v>
      </c>
      <c r="M33" s="50">
        <v>609</v>
      </c>
      <c r="N33" s="8">
        <v>748</v>
      </c>
      <c r="O33" s="85">
        <f t="shared" si="18"/>
        <v>84.541420118343197</v>
      </c>
      <c r="P33" s="4">
        <f t="shared" si="19"/>
        <v>89.251700680272108</v>
      </c>
      <c r="Q33" s="4">
        <f t="shared" si="20"/>
        <v>78.930307941653155</v>
      </c>
      <c r="R33" s="4">
        <f t="shared" si="21"/>
        <v>81.892523364485982</v>
      </c>
      <c r="S33" s="4">
        <f t="shared" si="22"/>
        <v>81.52610441767068</v>
      </c>
      <c r="T33" s="4">
        <f t="shared" si="23"/>
        <v>88.625592417061611</v>
      </c>
      <c r="U33" s="10"/>
      <c r="V33" s="10"/>
      <c r="W33" s="10"/>
      <c r="X33" s="26" t="s">
        <v>789</v>
      </c>
      <c r="Y33" s="15"/>
      <c r="Z33" s="15"/>
      <c r="AA33" s="15"/>
      <c r="AB33" s="15"/>
      <c r="AC33" s="15"/>
      <c r="AE33" s="8">
        <f t="shared" si="24"/>
        <v>748</v>
      </c>
      <c r="AF33" s="8">
        <f t="shared" si="25"/>
        <v>487</v>
      </c>
      <c r="AG33" s="50">
        <f t="shared" si="26"/>
        <v>609</v>
      </c>
      <c r="AH33" s="85">
        <f t="shared" si="27"/>
        <v>88.625592417061611</v>
      </c>
      <c r="AI33" s="4">
        <f t="shared" si="28"/>
        <v>78.930307941653155</v>
      </c>
      <c r="AJ33" s="4">
        <f t="shared" si="29"/>
        <v>81.52610441767068</v>
      </c>
      <c r="AK33" s="10"/>
      <c r="AL33" s="10"/>
      <c r="AM33" s="10"/>
      <c r="AN33" s="10"/>
    </row>
    <row r="34" spans="1:40" ht="14.65" customHeight="1" x14ac:dyDescent="0.2">
      <c r="B34" s="26" t="s">
        <v>790</v>
      </c>
      <c r="C34" s="15"/>
      <c r="D34" s="15"/>
      <c r="E34" s="15"/>
      <c r="F34" s="15"/>
      <c r="G34" s="15"/>
      <c r="I34" s="8">
        <v>1143</v>
      </c>
      <c r="J34" s="8">
        <v>643</v>
      </c>
      <c r="K34" s="8">
        <v>500</v>
      </c>
      <c r="L34" s="8">
        <v>713</v>
      </c>
      <c r="M34" s="50">
        <v>621</v>
      </c>
      <c r="N34" s="8">
        <v>735</v>
      </c>
      <c r="O34" s="85">
        <f t="shared" si="18"/>
        <v>84.541420118343197</v>
      </c>
      <c r="P34" s="4">
        <f t="shared" si="19"/>
        <v>87.482993197278915</v>
      </c>
      <c r="Q34" s="4">
        <f t="shared" si="20"/>
        <v>81.037277147487842</v>
      </c>
      <c r="R34" s="4">
        <f t="shared" si="21"/>
        <v>83.294392523364493</v>
      </c>
      <c r="S34" s="4">
        <f t="shared" si="22"/>
        <v>83.132530120481931</v>
      </c>
      <c r="T34" s="4">
        <f t="shared" si="23"/>
        <v>87.085308056872037</v>
      </c>
      <c r="U34" s="10"/>
      <c r="V34" s="10"/>
      <c r="W34" s="10"/>
      <c r="X34" s="26" t="s">
        <v>790</v>
      </c>
      <c r="Y34" s="15"/>
      <c r="Z34" s="15"/>
      <c r="AA34" s="15"/>
      <c r="AB34" s="15"/>
      <c r="AC34" s="15"/>
      <c r="AE34" s="8">
        <f t="shared" si="24"/>
        <v>735</v>
      </c>
      <c r="AF34" s="8">
        <f t="shared" si="25"/>
        <v>500</v>
      </c>
      <c r="AG34" s="50">
        <f t="shared" si="26"/>
        <v>621</v>
      </c>
      <c r="AH34" s="85">
        <f t="shared" si="27"/>
        <v>87.085308056872037</v>
      </c>
      <c r="AI34" s="4">
        <f t="shared" si="28"/>
        <v>81.037277147487842</v>
      </c>
      <c r="AJ34" s="4">
        <f t="shared" si="29"/>
        <v>83.132530120481931</v>
      </c>
      <c r="AK34" s="10"/>
      <c r="AL34" s="10"/>
      <c r="AM34" s="10"/>
      <c r="AN34" s="10"/>
    </row>
    <row r="35" spans="1:40" ht="14.65" customHeight="1" x14ac:dyDescent="0.2">
      <c r="B35" s="26" t="s">
        <v>791</v>
      </c>
      <c r="C35" s="15"/>
      <c r="D35" s="15"/>
      <c r="E35" s="15"/>
      <c r="F35" s="15"/>
      <c r="G35" s="15"/>
      <c r="I35" s="8">
        <v>1128</v>
      </c>
      <c r="J35" s="8">
        <v>659</v>
      </c>
      <c r="K35" s="8">
        <v>469</v>
      </c>
      <c r="L35" s="8">
        <v>694</v>
      </c>
      <c r="M35" s="50">
        <v>600</v>
      </c>
      <c r="N35" s="8">
        <v>753</v>
      </c>
      <c r="O35" s="85">
        <f t="shared" si="18"/>
        <v>83.431952662721898</v>
      </c>
      <c r="P35" s="4">
        <f t="shared" si="19"/>
        <v>89.659863945578238</v>
      </c>
      <c r="Q35" s="4">
        <f t="shared" si="20"/>
        <v>76.012965964343593</v>
      </c>
      <c r="R35" s="4">
        <f t="shared" si="21"/>
        <v>81.074766355140184</v>
      </c>
      <c r="S35" s="4">
        <f t="shared" si="22"/>
        <v>80.321285140562253</v>
      </c>
      <c r="T35" s="4">
        <f t="shared" si="23"/>
        <v>89.218009478672982</v>
      </c>
      <c r="U35" s="10"/>
      <c r="V35" s="10"/>
      <c r="W35" s="10"/>
      <c r="X35" s="26" t="s">
        <v>791</v>
      </c>
      <c r="Y35" s="15"/>
      <c r="Z35" s="15"/>
      <c r="AA35" s="15"/>
      <c r="AB35" s="15"/>
      <c r="AC35" s="15"/>
      <c r="AE35" s="8">
        <f t="shared" si="24"/>
        <v>753</v>
      </c>
      <c r="AF35" s="8">
        <f t="shared" si="25"/>
        <v>469</v>
      </c>
      <c r="AG35" s="50">
        <f t="shared" si="26"/>
        <v>600</v>
      </c>
      <c r="AH35" s="85">
        <f t="shared" si="27"/>
        <v>89.218009478672982</v>
      </c>
      <c r="AI35" s="4">
        <f t="shared" si="28"/>
        <v>76.012965964343593</v>
      </c>
      <c r="AJ35" s="4">
        <f t="shared" si="29"/>
        <v>80.321285140562253</v>
      </c>
      <c r="AK35" s="10"/>
      <c r="AL35" s="10"/>
      <c r="AM35" s="10"/>
      <c r="AN35" s="10"/>
    </row>
    <row r="36" spans="1:40" ht="14.65" customHeight="1" x14ac:dyDescent="0.2">
      <c r="B36" s="26" t="s">
        <v>382</v>
      </c>
      <c r="C36" s="15"/>
      <c r="D36" s="15"/>
      <c r="E36" s="15"/>
      <c r="F36" s="15"/>
      <c r="G36" s="15"/>
      <c r="I36" s="8">
        <v>157</v>
      </c>
      <c r="J36" s="8">
        <v>75</v>
      </c>
      <c r="K36" s="8">
        <v>82</v>
      </c>
      <c r="L36" s="8">
        <v>100</v>
      </c>
      <c r="M36" s="50">
        <v>80</v>
      </c>
      <c r="N36" s="8">
        <v>95</v>
      </c>
      <c r="O36" s="85">
        <f t="shared" si="18"/>
        <v>11.612426035502958</v>
      </c>
      <c r="P36" s="4">
        <f t="shared" si="19"/>
        <v>10.204081632653061</v>
      </c>
      <c r="Q36" s="4">
        <f t="shared" si="20"/>
        <v>13.290113452188008</v>
      </c>
      <c r="R36" s="4">
        <f t="shared" si="21"/>
        <v>11.682242990654206</v>
      </c>
      <c r="S36" s="4">
        <f t="shared" si="22"/>
        <v>10.7095046854083</v>
      </c>
      <c r="T36" s="4">
        <f t="shared" si="23"/>
        <v>11.255924170616113</v>
      </c>
      <c r="U36" s="10"/>
      <c r="V36" s="10"/>
      <c r="W36" s="10"/>
      <c r="X36" s="26" t="s">
        <v>382</v>
      </c>
      <c r="Y36" s="15"/>
      <c r="Z36" s="15"/>
      <c r="AA36" s="15"/>
      <c r="AB36" s="15"/>
      <c r="AC36" s="15"/>
      <c r="AE36" s="8">
        <f t="shared" si="24"/>
        <v>95</v>
      </c>
      <c r="AF36" s="8">
        <f t="shared" si="25"/>
        <v>82</v>
      </c>
      <c r="AG36" s="50">
        <f t="shared" si="26"/>
        <v>80</v>
      </c>
      <c r="AH36" s="85">
        <f t="shared" si="27"/>
        <v>11.255924170616113</v>
      </c>
      <c r="AI36" s="4">
        <f t="shared" si="28"/>
        <v>13.290113452188008</v>
      </c>
      <c r="AJ36" s="4">
        <f t="shared" si="29"/>
        <v>10.7095046854083</v>
      </c>
      <c r="AK36" s="10"/>
      <c r="AL36" s="10"/>
      <c r="AM36" s="10"/>
      <c r="AN36" s="10"/>
    </row>
    <row r="37" spans="1:40" ht="14.65" customHeight="1" x14ac:dyDescent="0.2">
      <c r="B37" s="27" t="s">
        <v>0</v>
      </c>
      <c r="C37" s="68"/>
      <c r="D37" s="68"/>
      <c r="E37" s="68"/>
      <c r="F37" s="68"/>
      <c r="G37" s="68"/>
      <c r="H37" s="28"/>
      <c r="I37" s="9">
        <v>63</v>
      </c>
      <c r="J37" s="9">
        <v>25</v>
      </c>
      <c r="K37" s="9">
        <v>38</v>
      </c>
      <c r="L37" s="9">
        <v>27</v>
      </c>
      <c r="M37" s="55">
        <v>25</v>
      </c>
      <c r="N37" s="9">
        <v>27</v>
      </c>
      <c r="O37" s="87">
        <f t="shared" si="18"/>
        <v>4.659763313609468</v>
      </c>
      <c r="P37" s="5">
        <f t="shared" si="19"/>
        <v>3.4013605442176873</v>
      </c>
      <c r="Q37" s="5">
        <f t="shared" si="20"/>
        <v>6.1588330632090758</v>
      </c>
      <c r="R37" s="5">
        <f t="shared" si="21"/>
        <v>3.1542056074766354</v>
      </c>
      <c r="S37" s="5">
        <f t="shared" si="22"/>
        <v>3.3467202141900936</v>
      </c>
      <c r="T37" s="5">
        <f t="shared" si="23"/>
        <v>3.1990521327014214</v>
      </c>
      <c r="U37" s="16"/>
      <c r="V37" s="16"/>
      <c r="W37" s="16"/>
      <c r="X37" s="27" t="s">
        <v>0</v>
      </c>
      <c r="Y37" s="68"/>
      <c r="Z37" s="68"/>
      <c r="AA37" s="68"/>
      <c r="AB37" s="68"/>
      <c r="AC37" s="68"/>
      <c r="AD37" s="28"/>
      <c r="AE37" s="9">
        <f t="shared" si="24"/>
        <v>27</v>
      </c>
      <c r="AF37" s="9">
        <f t="shared" si="25"/>
        <v>38</v>
      </c>
      <c r="AG37" s="55">
        <f t="shared" si="26"/>
        <v>25</v>
      </c>
      <c r="AH37" s="87">
        <f t="shared" si="27"/>
        <v>3.1990521327014214</v>
      </c>
      <c r="AI37" s="5">
        <f t="shared" si="28"/>
        <v>6.1588330632090758</v>
      </c>
      <c r="AJ37" s="5">
        <f t="shared" si="29"/>
        <v>3.3467202141900936</v>
      </c>
      <c r="AK37" s="16"/>
      <c r="AL37" s="16"/>
      <c r="AM37" s="16"/>
      <c r="AN37" s="16"/>
    </row>
    <row r="38" spans="1:40" ht="15" customHeight="1" x14ac:dyDescent="0.2">
      <c r="B38" s="30" t="s">
        <v>1</v>
      </c>
      <c r="C38" s="59"/>
      <c r="D38" s="59"/>
      <c r="E38" s="59"/>
      <c r="F38" s="59"/>
      <c r="G38" s="59"/>
      <c r="H38" s="21"/>
      <c r="I38" s="31">
        <f t="shared" ref="I38:N38" si="30">SUM(I25:I37)</f>
        <v>12094</v>
      </c>
      <c r="J38" s="31">
        <f t="shared" si="30"/>
        <v>7033</v>
      </c>
      <c r="K38" s="31">
        <f t="shared" si="30"/>
        <v>5061</v>
      </c>
      <c r="L38" s="31">
        <f t="shared" si="30"/>
        <v>7455</v>
      </c>
      <c r="M38" s="51">
        <f t="shared" si="30"/>
        <v>6465</v>
      </c>
      <c r="N38" s="31">
        <f t="shared" si="30"/>
        <v>8023</v>
      </c>
      <c r="O38" s="86" t="str">
        <f t="shared" ref="O38:T38" si="31">IF(SUM(O25:O37)&gt;100,"－",SUM(O25:O37))</f>
        <v>－</v>
      </c>
      <c r="P38" s="6" t="str">
        <f t="shared" si="31"/>
        <v>－</v>
      </c>
      <c r="Q38" s="6" t="str">
        <f t="shared" si="31"/>
        <v>－</v>
      </c>
      <c r="R38" s="6" t="str">
        <f t="shared" si="31"/>
        <v>－</v>
      </c>
      <c r="S38" s="6" t="str">
        <f t="shared" si="31"/>
        <v>－</v>
      </c>
      <c r="T38" s="6" t="str">
        <f t="shared" si="31"/>
        <v>－</v>
      </c>
      <c r="U38" s="16"/>
      <c r="V38" s="16"/>
      <c r="W38" s="16"/>
      <c r="X38" s="30" t="s">
        <v>1</v>
      </c>
      <c r="Y38" s="59"/>
      <c r="Z38" s="59"/>
      <c r="AA38" s="59"/>
      <c r="AB38" s="59"/>
      <c r="AC38" s="59"/>
      <c r="AD38" s="21"/>
      <c r="AE38" s="31">
        <f>SUM(AE25:AE37)</f>
        <v>8023</v>
      </c>
      <c r="AF38" s="31">
        <f>SUM(AF25:AF37)</f>
        <v>5061</v>
      </c>
      <c r="AG38" s="51">
        <f>SUM(AG25:AG37)</f>
        <v>6465</v>
      </c>
      <c r="AH38" s="86" t="str">
        <f>IF(SUM(AH25:AH37)&gt;100,"－",SUM(AH25:AH37))</f>
        <v>－</v>
      </c>
      <c r="AI38" s="6" t="str">
        <f>IF(SUM(AI25:AI37)&gt;100,"－",SUM(AI25:AI37))</f>
        <v>－</v>
      </c>
      <c r="AJ38" s="6" t="str">
        <f>IF(SUM(AJ25:AJ37)&gt;100,"－",SUM(AJ25:AJ37))</f>
        <v>－</v>
      </c>
      <c r="AK38" s="16"/>
      <c r="AL38" s="16"/>
      <c r="AM38" s="16"/>
      <c r="AN38" s="16"/>
    </row>
    <row r="39" spans="1:40" ht="15" customHeight="1" x14ac:dyDescent="0.2">
      <c r="W39" s="10"/>
    </row>
    <row r="40" spans="1:40" ht="15" customHeight="1" x14ac:dyDescent="0.2">
      <c r="A40" s="1" t="s">
        <v>803</v>
      </c>
    </row>
    <row r="41" spans="1:40" ht="13.75" customHeight="1" x14ac:dyDescent="0.2">
      <c r="B41" s="47"/>
      <c r="C41" s="25"/>
      <c r="D41" s="25"/>
      <c r="E41" s="25"/>
      <c r="F41" s="25"/>
      <c r="G41" s="25"/>
      <c r="H41" s="25"/>
      <c r="I41" s="242"/>
      <c r="J41" s="243"/>
      <c r="K41" s="66" t="s">
        <v>2</v>
      </c>
      <c r="L41" s="66"/>
      <c r="M41" s="243"/>
      <c r="N41" s="243"/>
      <c r="O41" s="244"/>
      <c r="P41" s="243"/>
      <c r="Q41" s="66" t="s">
        <v>3</v>
      </c>
      <c r="R41" s="66"/>
      <c r="S41" s="243"/>
      <c r="T41" s="245"/>
      <c r="X41" s="47"/>
      <c r="Y41" s="25"/>
      <c r="Z41" s="25"/>
      <c r="AA41" s="25"/>
      <c r="AB41" s="25"/>
      <c r="AC41" s="25"/>
      <c r="AD41" s="25"/>
      <c r="AE41" s="60"/>
      <c r="AF41" s="63" t="s">
        <v>2</v>
      </c>
      <c r="AG41" s="66"/>
      <c r="AH41" s="82"/>
      <c r="AI41" s="63" t="s">
        <v>3</v>
      </c>
      <c r="AJ41" s="64"/>
    </row>
    <row r="42" spans="1:40" ht="19" x14ac:dyDescent="0.2">
      <c r="B42" s="58"/>
      <c r="I42" s="73" t="s">
        <v>356</v>
      </c>
      <c r="J42" s="73" t="s">
        <v>170</v>
      </c>
      <c r="K42" s="73" t="s">
        <v>171</v>
      </c>
      <c r="L42" s="73" t="s">
        <v>357</v>
      </c>
      <c r="M42" s="78" t="s">
        <v>173</v>
      </c>
      <c r="N42" s="73" t="s">
        <v>500</v>
      </c>
      <c r="O42" s="81" t="s">
        <v>356</v>
      </c>
      <c r="P42" s="73" t="s">
        <v>170</v>
      </c>
      <c r="Q42" s="73" t="s">
        <v>171</v>
      </c>
      <c r="R42" s="73" t="s">
        <v>357</v>
      </c>
      <c r="S42" s="73" t="s">
        <v>173</v>
      </c>
      <c r="T42" s="73" t="s">
        <v>500</v>
      </c>
      <c r="X42" s="58"/>
      <c r="AE42" s="73" t="s">
        <v>471</v>
      </c>
      <c r="AF42" s="73" t="s">
        <v>171</v>
      </c>
      <c r="AG42" s="78" t="s">
        <v>173</v>
      </c>
      <c r="AH42" s="81" t="s">
        <v>471</v>
      </c>
      <c r="AI42" s="73" t="s">
        <v>171</v>
      </c>
      <c r="AJ42" s="73" t="s">
        <v>173</v>
      </c>
    </row>
    <row r="43" spans="1:40" ht="12" customHeight="1" x14ac:dyDescent="0.2">
      <c r="B43" s="27"/>
      <c r="C43" s="68"/>
      <c r="D43" s="68"/>
      <c r="E43" s="68"/>
      <c r="F43" s="68"/>
      <c r="G43" s="68"/>
      <c r="H43" s="28"/>
      <c r="I43" s="29"/>
      <c r="J43" s="29"/>
      <c r="K43" s="29"/>
      <c r="L43" s="29"/>
      <c r="M43" s="49"/>
      <c r="N43" s="29"/>
      <c r="O43" s="83">
        <f t="shared" ref="O43:T43" si="32">I$69</f>
        <v>1352</v>
      </c>
      <c r="P43" s="2">
        <f t="shared" si="32"/>
        <v>735</v>
      </c>
      <c r="Q43" s="2">
        <f t="shared" si="32"/>
        <v>617</v>
      </c>
      <c r="R43" s="2">
        <f t="shared" si="32"/>
        <v>856</v>
      </c>
      <c r="S43" s="2">
        <f t="shared" si="32"/>
        <v>747</v>
      </c>
      <c r="T43" s="2">
        <f t="shared" si="32"/>
        <v>844</v>
      </c>
      <c r="U43" s="69"/>
      <c r="V43" s="69"/>
      <c r="W43" s="69"/>
      <c r="X43" s="27"/>
      <c r="Y43" s="68"/>
      <c r="Z43" s="68"/>
      <c r="AA43" s="68"/>
      <c r="AB43" s="68"/>
      <c r="AC43" s="68"/>
      <c r="AD43" s="28"/>
      <c r="AE43" s="29"/>
      <c r="AF43" s="29"/>
      <c r="AG43" s="49"/>
      <c r="AH43" s="83">
        <f>T43</f>
        <v>844</v>
      </c>
      <c r="AI43" s="2">
        <f>Q43</f>
        <v>617</v>
      </c>
      <c r="AJ43" s="2">
        <f>S43</f>
        <v>747</v>
      </c>
      <c r="AK43" s="69"/>
      <c r="AL43" s="69"/>
      <c r="AM43" s="69"/>
      <c r="AN43" s="69"/>
    </row>
    <row r="44" spans="1:40" ht="14.65" customHeight="1" x14ac:dyDescent="0.2">
      <c r="B44" s="26" t="s">
        <v>781</v>
      </c>
      <c r="C44" s="15"/>
      <c r="D44" s="15"/>
      <c r="E44" s="15"/>
      <c r="F44" s="15"/>
      <c r="G44" s="15"/>
      <c r="I44" s="8">
        <v>855</v>
      </c>
      <c r="J44" s="8">
        <v>481</v>
      </c>
      <c r="K44" s="8">
        <v>374</v>
      </c>
      <c r="L44" s="8">
        <v>561</v>
      </c>
      <c r="M44" s="50">
        <v>479</v>
      </c>
      <c r="N44" s="8">
        <v>563</v>
      </c>
      <c r="O44" s="85">
        <f>I44/O$43*100</f>
        <v>63.239644970414197</v>
      </c>
      <c r="P44" s="4">
        <f t="shared" ref="P44:T44" si="33">J44/P$43*100</f>
        <v>65.442176870748298</v>
      </c>
      <c r="Q44" s="4">
        <f t="shared" si="33"/>
        <v>60.615883306320903</v>
      </c>
      <c r="R44" s="4">
        <f t="shared" si="33"/>
        <v>65.537383177570092</v>
      </c>
      <c r="S44" s="4">
        <f t="shared" si="33"/>
        <v>64.12315930388219</v>
      </c>
      <c r="T44" s="4">
        <f t="shared" si="33"/>
        <v>66.706161137440759</v>
      </c>
      <c r="U44" s="10"/>
      <c r="V44" s="10"/>
      <c r="W44" s="10"/>
      <c r="X44" s="26" t="s">
        <v>781</v>
      </c>
      <c r="Y44" s="15"/>
      <c r="Z44" s="15"/>
      <c r="AA44" s="15"/>
      <c r="AB44" s="15"/>
      <c r="AC44" s="15"/>
      <c r="AE44" s="8">
        <f>N44</f>
        <v>563</v>
      </c>
      <c r="AF44" s="8">
        <f>K44</f>
        <v>374</v>
      </c>
      <c r="AG44" s="50">
        <f>M44</f>
        <v>479</v>
      </c>
      <c r="AH44" s="85">
        <f>T44</f>
        <v>66.706161137440759</v>
      </c>
      <c r="AI44" s="4">
        <f>Q44</f>
        <v>60.615883306320903</v>
      </c>
      <c r="AJ44" s="4">
        <f>S44</f>
        <v>64.12315930388219</v>
      </c>
      <c r="AK44" s="10"/>
      <c r="AM44" s="10"/>
      <c r="AN44" s="10"/>
    </row>
    <row r="45" spans="1:40" ht="14.65" customHeight="1" x14ac:dyDescent="0.2">
      <c r="B45" s="26" t="s">
        <v>782</v>
      </c>
      <c r="C45" s="15"/>
      <c r="D45" s="15"/>
      <c r="E45" s="15"/>
      <c r="F45" s="15"/>
      <c r="G45" s="15"/>
      <c r="I45" s="8">
        <v>971</v>
      </c>
      <c r="J45" s="8">
        <v>595</v>
      </c>
      <c r="K45" s="8">
        <v>376</v>
      </c>
      <c r="L45" s="8">
        <v>618</v>
      </c>
      <c r="M45" s="50">
        <v>535</v>
      </c>
      <c r="N45" s="8">
        <v>678</v>
      </c>
      <c r="O45" s="85">
        <f t="shared" ref="O45:O56" si="34">I45/O$43*100</f>
        <v>71.819526627218934</v>
      </c>
      <c r="P45" s="4">
        <f t="shared" ref="P45:P56" si="35">J45/P$43*100</f>
        <v>80.952380952380949</v>
      </c>
      <c r="Q45" s="4">
        <f t="shared" ref="Q45:Q56" si="36">K45/Q$43*100</f>
        <v>60.94003241491086</v>
      </c>
      <c r="R45" s="4">
        <f t="shared" ref="R45:R56" si="37">L45/R$43*100</f>
        <v>72.196261682242991</v>
      </c>
      <c r="S45" s="4">
        <f t="shared" ref="S45:S56" si="38">M45/S$43*100</f>
        <v>71.619812583668008</v>
      </c>
      <c r="T45" s="4">
        <f t="shared" ref="T45:T56" si="39">N45/T$43*100</f>
        <v>80.33175355450237</v>
      </c>
      <c r="U45" s="10"/>
      <c r="V45" s="10"/>
      <c r="W45" s="10"/>
      <c r="X45" s="26" t="s">
        <v>782</v>
      </c>
      <c r="Y45" s="15"/>
      <c r="Z45" s="15"/>
      <c r="AA45" s="15"/>
      <c r="AB45" s="15"/>
      <c r="AC45" s="15"/>
      <c r="AE45" s="8">
        <f t="shared" ref="AE45:AE56" si="40">N45</f>
        <v>678</v>
      </c>
      <c r="AF45" s="8">
        <f t="shared" ref="AF45:AF56" si="41">K45</f>
        <v>376</v>
      </c>
      <c r="AG45" s="50">
        <f t="shared" ref="AG45:AG56" si="42">M45</f>
        <v>535</v>
      </c>
      <c r="AH45" s="85">
        <f t="shared" ref="AH45:AH56" si="43">T45</f>
        <v>80.33175355450237</v>
      </c>
      <c r="AI45" s="4">
        <f t="shared" ref="AI45:AI56" si="44">Q45</f>
        <v>60.94003241491086</v>
      </c>
      <c r="AJ45" s="4">
        <f t="shared" ref="AJ45:AJ56" si="45">S45</f>
        <v>71.619812583668008</v>
      </c>
      <c r="AK45" s="10"/>
      <c r="AL45" s="10"/>
      <c r="AM45" s="10"/>
      <c r="AN45" s="10"/>
    </row>
    <row r="46" spans="1:40" ht="14.65" customHeight="1" x14ac:dyDescent="0.2">
      <c r="B46" s="26" t="s">
        <v>783</v>
      </c>
      <c r="C46" s="15"/>
      <c r="D46" s="15"/>
      <c r="E46" s="15"/>
      <c r="F46" s="15"/>
      <c r="G46" s="15"/>
      <c r="I46" s="8">
        <v>948</v>
      </c>
      <c r="J46" s="8">
        <v>522</v>
      </c>
      <c r="K46" s="8">
        <v>426</v>
      </c>
      <c r="L46" s="8">
        <v>598</v>
      </c>
      <c r="M46" s="50">
        <v>510</v>
      </c>
      <c r="N46" s="8">
        <v>610</v>
      </c>
      <c r="O46" s="85">
        <f t="shared" si="34"/>
        <v>70.118343195266277</v>
      </c>
      <c r="P46" s="4">
        <f t="shared" si="35"/>
        <v>71.020408163265301</v>
      </c>
      <c r="Q46" s="4">
        <f t="shared" si="36"/>
        <v>69.043760129659645</v>
      </c>
      <c r="R46" s="4">
        <f t="shared" si="37"/>
        <v>69.859813084112147</v>
      </c>
      <c r="S46" s="4">
        <f t="shared" si="38"/>
        <v>68.273092369477922</v>
      </c>
      <c r="T46" s="4">
        <f t="shared" si="39"/>
        <v>72.274881516587669</v>
      </c>
      <c r="U46" s="10"/>
      <c r="V46" s="10"/>
      <c r="W46" s="10"/>
      <c r="X46" s="26" t="s">
        <v>783</v>
      </c>
      <c r="Y46" s="15"/>
      <c r="Z46" s="15"/>
      <c r="AA46" s="15"/>
      <c r="AB46" s="15"/>
      <c r="AC46" s="15"/>
      <c r="AE46" s="8">
        <f t="shared" si="40"/>
        <v>610</v>
      </c>
      <c r="AF46" s="8">
        <f t="shared" si="41"/>
        <v>426</v>
      </c>
      <c r="AG46" s="50">
        <f t="shared" si="42"/>
        <v>510</v>
      </c>
      <c r="AH46" s="85">
        <f t="shared" si="43"/>
        <v>72.274881516587669</v>
      </c>
      <c r="AI46" s="4">
        <f t="shared" si="44"/>
        <v>69.043760129659645</v>
      </c>
      <c r="AJ46" s="4">
        <f t="shared" si="45"/>
        <v>68.273092369477922</v>
      </c>
      <c r="AK46" s="10"/>
      <c r="AL46" s="10"/>
      <c r="AM46" s="10"/>
      <c r="AN46" s="10"/>
    </row>
    <row r="47" spans="1:40" ht="14.65" customHeight="1" x14ac:dyDescent="0.2">
      <c r="B47" s="26" t="s">
        <v>784</v>
      </c>
      <c r="C47" s="15"/>
      <c r="D47" s="15"/>
      <c r="E47" s="15"/>
      <c r="F47" s="15"/>
      <c r="G47" s="15"/>
      <c r="I47" s="8">
        <v>845</v>
      </c>
      <c r="J47" s="8">
        <v>482</v>
      </c>
      <c r="K47" s="8">
        <v>363</v>
      </c>
      <c r="L47" s="8">
        <v>552</v>
      </c>
      <c r="M47" s="50">
        <v>474</v>
      </c>
      <c r="N47" s="8">
        <v>560</v>
      </c>
      <c r="O47" s="85">
        <f t="shared" si="34"/>
        <v>62.5</v>
      </c>
      <c r="P47" s="4">
        <f t="shared" si="35"/>
        <v>65.578231292517003</v>
      </c>
      <c r="Q47" s="4">
        <f t="shared" si="36"/>
        <v>58.833063209076172</v>
      </c>
      <c r="R47" s="4">
        <f t="shared" si="37"/>
        <v>64.485981308411212</v>
      </c>
      <c r="S47" s="4">
        <f t="shared" si="38"/>
        <v>63.453815261044177</v>
      </c>
      <c r="T47" s="4">
        <f t="shared" si="39"/>
        <v>66.350710900473928</v>
      </c>
      <c r="U47" s="10"/>
      <c r="V47" s="10"/>
      <c r="W47" s="10"/>
      <c r="X47" s="26" t="s">
        <v>784</v>
      </c>
      <c r="Y47" s="15"/>
      <c r="Z47" s="15"/>
      <c r="AA47" s="15"/>
      <c r="AB47" s="15"/>
      <c r="AC47" s="15"/>
      <c r="AE47" s="8">
        <f t="shared" si="40"/>
        <v>560</v>
      </c>
      <c r="AF47" s="8">
        <f t="shared" si="41"/>
        <v>363</v>
      </c>
      <c r="AG47" s="50">
        <f t="shared" si="42"/>
        <v>474</v>
      </c>
      <c r="AH47" s="85">
        <f t="shared" si="43"/>
        <v>66.350710900473928</v>
      </c>
      <c r="AI47" s="4">
        <f t="shared" si="44"/>
        <v>58.833063209076172</v>
      </c>
      <c r="AJ47" s="4">
        <f t="shared" si="45"/>
        <v>63.453815261044177</v>
      </c>
      <c r="AK47" s="10"/>
      <c r="AL47" s="10"/>
      <c r="AM47" s="10"/>
      <c r="AN47" s="10"/>
    </row>
    <row r="48" spans="1:40" ht="14.65" customHeight="1" x14ac:dyDescent="0.2">
      <c r="B48" s="26" t="s">
        <v>785</v>
      </c>
      <c r="C48" s="15"/>
      <c r="D48" s="15"/>
      <c r="E48" s="15"/>
      <c r="F48" s="15"/>
      <c r="G48" s="15"/>
      <c r="I48" s="8">
        <v>1095</v>
      </c>
      <c r="J48" s="8">
        <v>643</v>
      </c>
      <c r="K48" s="8">
        <v>452</v>
      </c>
      <c r="L48" s="8">
        <v>671</v>
      </c>
      <c r="M48" s="50">
        <v>580</v>
      </c>
      <c r="N48" s="8">
        <v>734</v>
      </c>
      <c r="O48" s="85">
        <f t="shared" si="34"/>
        <v>80.991124260355036</v>
      </c>
      <c r="P48" s="4">
        <f t="shared" si="35"/>
        <v>87.482993197278915</v>
      </c>
      <c r="Q48" s="4">
        <f t="shared" si="36"/>
        <v>73.257698541329006</v>
      </c>
      <c r="R48" s="4">
        <f t="shared" si="37"/>
        <v>78.387850467289724</v>
      </c>
      <c r="S48" s="4">
        <f t="shared" si="38"/>
        <v>77.643908969210173</v>
      </c>
      <c r="T48" s="4">
        <f t="shared" si="39"/>
        <v>86.966824644549774</v>
      </c>
      <c r="U48" s="10"/>
      <c r="V48" s="10"/>
      <c r="W48" s="10"/>
      <c r="X48" s="26" t="s">
        <v>785</v>
      </c>
      <c r="Y48" s="15"/>
      <c r="Z48" s="15"/>
      <c r="AA48" s="15"/>
      <c r="AB48" s="15"/>
      <c r="AC48" s="15"/>
      <c r="AE48" s="8">
        <f t="shared" si="40"/>
        <v>734</v>
      </c>
      <c r="AF48" s="8">
        <f t="shared" si="41"/>
        <v>452</v>
      </c>
      <c r="AG48" s="50">
        <f t="shared" si="42"/>
        <v>580</v>
      </c>
      <c r="AH48" s="85">
        <f t="shared" si="43"/>
        <v>86.966824644549774</v>
      </c>
      <c r="AI48" s="4">
        <f t="shared" si="44"/>
        <v>73.257698541329006</v>
      </c>
      <c r="AJ48" s="4">
        <f t="shared" si="45"/>
        <v>77.643908969210173</v>
      </c>
      <c r="AK48" s="10"/>
      <c r="AL48" s="10"/>
      <c r="AM48" s="10"/>
      <c r="AN48" s="10"/>
    </row>
    <row r="49" spans="1:40" ht="14.65" customHeight="1" x14ac:dyDescent="0.2">
      <c r="B49" s="26" t="s">
        <v>786</v>
      </c>
      <c r="C49" s="15"/>
      <c r="D49" s="15"/>
      <c r="E49" s="15"/>
      <c r="F49" s="15"/>
      <c r="G49" s="15"/>
      <c r="I49" s="8">
        <v>846</v>
      </c>
      <c r="J49" s="8">
        <v>482</v>
      </c>
      <c r="K49" s="8">
        <v>364</v>
      </c>
      <c r="L49" s="8">
        <v>575</v>
      </c>
      <c r="M49" s="50">
        <v>492</v>
      </c>
      <c r="N49" s="8">
        <v>565</v>
      </c>
      <c r="O49" s="85">
        <f t="shared" si="34"/>
        <v>62.573964497041423</v>
      </c>
      <c r="P49" s="4">
        <f t="shared" si="35"/>
        <v>65.578231292517003</v>
      </c>
      <c r="Q49" s="4">
        <f t="shared" si="36"/>
        <v>58.995137763371154</v>
      </c>
      <c r="R49" s="4">
        <f t="shared" si="37"/>
        <v>67.172897196261687</v>
      </c>
      <c r="S49" s="4">
        <f t="shared" si="38"/>
        <v>65.863453815261039</v>
      </c>
      <c r="T49" s="4">
        <f t="shared" si="39"/>
        <v>66.943127962085299</v>
      </c>
      <c r="U49" s="10"/>
      <c r="V49" s="10"/>
      <c r="W49" s="10"/>
      <c r="X49" s="26" t="s">
        <v>786</v>
      </c>
      <c r="Y49" s="15"/>
      <c r="Z49" s="15"/>
      <c r="AA49" s="15"/>
      <c r="AB49" s="15"/>
      <c r="AC49" s="15"/>
      <c r="AE49" s="8">
        <f t="shared" si="40"/>
        <v>565</v>
      </c>
      <c r="AF49" s="8">
        <f t="shared" si="41"/>
        <v>364</v>
      </c>
      <c r="AG49" s="50">
        <f t="shared" si="42"/>
        <v>492</v>
      </c>
      <c r="AH49" s="85">
        <f t="shared" si="43"/>
        <v>66.943127962085299</v>
      </c>
      <c r="AI49" s="4">
        <f t="shared" si="44"/>
        <v>58.995137763371154</v>
      </c>
      <c r="AJ49" s="4">
        <f t="shared" si="45"/>
        <v>65.863453815261039</v>
      </c>
      <c r="AK49" s="10"/>
      <c r="AL49" s="10"/>
      <c r="AM49" s="10"/>
      <c r="AN49" s="10"/>
    </row>
    <row r="50" spans="1:40" ht="14.65" customHeight="1" x14ac:dyDescent="0.2">
      <c r="B50" s="26" t="s">
        <v>787</v>
      </c>
      <c r="C50" s="15"/>
      <c r="D50" s="15"/>
      <c r="E50" s="15"/>
      <c r="F50" s="15"/>
      <c r="G50" s="15"/>
      <c r="I50" s="8">
        <v>991</v>
      </c>
      <c r="J50" s="8">
        <v>596</v>
      </c>
      <c r="K50" s="8">
        <v>395</v>
      </c>
      <c r="L50" s="8">
        <v>638</v>
      </c>
      <c r="M50" s="50">
        <v>556</v>
      </c>
      <c r="N50" s="8">
        <v>678</v>
      </c>
      <c r="O50" s="85">
        <f t="shared" si="34"/>
        <v>73.298816568047343</v>
      </c>
      <c r="P50" s="4">
        <f t="shared" si="35"/>
        <v>81.088435374149654</v>
      </c>
      <c r="Q50" s="4">
        <f t="shared" si="36"/>
        <v>64.019448946515396</v>
      </c>
      <c r="R50" s="4">
        <f t="shared" si="37"/>
        <v>74.532710280373834</v>
      </c>
      <c r="S50" s="4">
        <f t="shared" si="38"/>
        <v>74.431057563587686</v>
      </c>
      <c r="T50" s="4">
        <f t="shared" si="39"/>
        <v>80.33175355450237</v>
      </c>
      <c r="U50" s="10"/>
      <c r="V50" s="10"/>
      <c r="W50" s="10"/>
      <c r="X50" s="26" t="s">
        <v>787</v>
      </c>
      <c r="Y50" s="15"/>
      <c r="Z50" s="15"/>
      <c r="AA50" s="15"/>
      <c r="AB50" s="15"/>
      <c r="AC50" s="15"/>
      <c r="AE50" s="8">
        <f t="shared" si="40"/>
        <v>678</v>
      </c>
      <c r="AF50" s="8">
        <f t="shared" si="41"/>
        <v>395</v>
      </c>
      <c r="AG50" s="50">
        <f t="shared" si="42"/>
        <v>556</v>
      </c>
      <c r="AH50" s="85">
        <f t="shared" si="43"/>
        <v>80.33175355450237</v>
      </c>
      <c r="AI50" s="4">
        <f t="shared" si="44"/>
        <v>64.019448946515396</v>
      </c>
      <c r="AJ50" s="4">
        <f t="shared" si="45"/>
        <v>74.431057563587686</v>
      </c>
      <c r="AK50" s="10"/>
      <c r="AL50" s="10"/>
      <c r="AM50" s="10"/>
      <c r="AN50" s="10"/>
    </row>
    <row r="51" spans="1:40" ht="14.65" customHeight="1" x14ac:dyDescent="0.2">
      <c r="B51" s="26" t="s">
        <v>788</v>
      </c>
      <c r="C51" s="15"/>
      <c r="D51" s="15"/>
      <c r="E51" s="15"/>
      <c r="F51" s="15"/>
      <c r="G51" s="15"/>
      <c r="I51" s="8">
        <v>974</v>
      </c>
      <c r="J51" s="8">
        <v>599</v>
      </c>
      <c r="K51" s="8">
        <v>375</v>
      </c>
      <c r="L51" s="8">
        <v>615</v>
      </c>
      <c r="M51" s="50">
        <v>532</v>
      </c>
      <c r="N51" s="8">
        <v>682</v>
      </c>
      <c r="O51" s="85">
        <f t="shared" si="34"/>
        <v>72.041420118343197</v>
      </c>
      <c r="P51" s="4">
        <f t="shared" si="35"/>
        <v>81.496598639455783</v>
      </c>
      <c r="Q51" s="4">
        <f t="shared" si="36"/>
        <v>60.777957860615885</v>
      </c>
      <c r="R51" s="4">
        <f t="shared" si="37"/>
        <v>71.845794392523359</v>
      </c>
      <c r="S51" s="4">
        <f t="shared" si="38"/>
        <v>71.218206157965199</v>
      </c>
      <c r="T51" s="4">
        <f t="shared" si="39"/>
        <v>80.805687203791464</v>
      </c>
      <c r="U51" s="10"/>
      <c r="V51" s="10"/>
      <c r="W51" s="10"/>
      <c r="X51" s="26" t="s">
        <v>788</v>
      </c>
      <c r="Y51" s="15"/>
      <c r="Z51" s="15"/>
      <c r="AA51" s="15"/>
      <c r="AB51" s="15"/>
      <c r="AC51" s="15"/>
      <c r="AE51" s="8">
        <f t="shared" si="40"/>
        <v>682</v>
      </c>
      <c r="AF51" s="8">
        <f t="shared" si="41"/>
        <v>375</v>
      </c>
      <c r="AG51" s="50">
        <f t="shared" si="42"/>
        <v>532</v>
      </c>
      <c r="AH51" s="85">
        <f t="shared" si="43"/>
        <v>80.805687203791464</v>
      </c>
      <c r="AI51" s="4">
        <f t="shared" si="44"/>
        <v>60.777957860615885</v>
      </c>
      <c r="AJ51" s="4">
        <f t="shared" si="45"/>
        <v>71.218206157965199</v>
      </c>
      <c r="AK51" s="10"/>
      <c r="AL51" s="10"/>
      <c r="AM51" s="10"/>
      <c r="AN51" s="10"/>
    </row>
    <row r="52" spans="1:40" ht="14.65" customHeight="1" x14ac:dyDescent="0.2">
      <c r="B52" s="26" t="s">
        <v>789</v>
      </c>
      <c r="C52" s="15"/>
      <c r="D52" s="15"/>
      <c r="E52" s="15"/>
      <c r="F52" s="15"/>
      <c r="G52" s="15"/>
      <c r="I52" s="8">
        <v>999</v>
      </c>
      <c r="J52" s="8">
        <v>597</v>
      </c>
      <c r="K52" s="8">
        <v>402</v>
      </c>
      <c r="L52" s="8">
        <v>635</v>
      </c>
      <c r="M52" s="50">
        <v>552</v>
      </c>
      <c r="N52" s="8">
        <v>680</v>
      </c>
      <c r="O52" s="85">
        <f t="shared" si="34"/>
        <v>73.890532544378701</v>
      </c>
      <c r="P52" s="4">
        <f t="shared" si="35"/>
        <v>81.224489795918359</v>
      </c>
      <c r="Q52" s="4">
        <f t="shared" si="36"/>
        <v>65.153970826580235</v>
      </c>
      <c r="R52" s="4">
        <f t="shared" si="37"/>
        <v>74.182242990654203</v>
      </c>
      <c r="S52" s="4">
        <f t="shared" si="38"/>
        <v>73.895582329317264</v>
      </c>
      <c r="T52" s="4">
        <f t="shared" si="39"/>
        <v>80.568720379146924</v>
      </c>
      <c r="U52" s="10"/>
      <c r="V52" s="10"/>
      <c r="W52" s="10"/>
      <c r="X52" s="26" t="s">
        <v>789</v>
      </c>
      <c r="Y52" s="15"/>
      <c r="Z52" s="15"/>
      <c r="AA52" s="15"/>
      <c r="AB52" s="15"/>
      <c r="AC52" s="15"/>
      <c r="AE52" s="8">
        <f t="shared" si="40"/>
        <v>680</v>
      </c>
      <c r="AF52" s="8">
        <f t="shared" si="41"/>
        <v>402</v>
      </c>
      <c r="AG52" s="50">
        <f t="shared" si="42"/>
        <v>552</v>
      </c>
      <c r="AH52" s="85">
        <f t="shared" si="43"/>
        <v>80.568720379146924</v>
      </c>
      <c r="AI52" s="4">
        <f t="shared" si="44"/>
        <v>65.153970826580235</v>
      </c>
      <c r="AJ52" s="4">
        <f t="shared" si="45"/>
        <v>73.895582329317264</v>
      </c>
      <c r="AK52" s="10"/>
      <c r="AL52" s="10"/>
      <c r="AM52" s="10"/>
      <c r="AN52" s="10"/>
    </row>
    <row r="53" spans="1:40" ht="14.65" customHeight="1" x14ac:dyDescent="0.2">
      <c r="B53" s="26" t="s">
        <v>790</v>
      </c>
      <c r="C53" s="15"/>
      <c r="D53" s="15"/>
      <c r="E53" s="15"/>
      <c r="F53" s="15"/>
      <c r="G53" s="15"/>
      <c r="I53" s="8">
        <v>986</v>
      </c>
      <c r="J53" s="8">
        <v>594</v>
      </c>
      <c r="K53" s="8">
        <v>392</v>
      </c>
      <c r="L53" s="8">
        <v>628</v>
      </c>
      <c r="M53" s="50">
        <v>545</v>
      </c>
      <c r="N53" s="8">
        <v>677</v>
      </c>
      <c r="O53" s="85">
        <f t="shared" si="34"/>
        <v>72.928994082840234</v>
      </c>
      <c r="P53" s="4">
        <f t="shared" si="35"/>
        <v>80.816326530612244</v>
      </c>
      <c r="Q53" s="4">
        <f t="shared" si="36"/>
        <v>63.533225283630465</v>
      </c>
      <c r="R53" s="4">
        <f t="shared" si="37"/>
        <v>73.36448598130842</v>
      </c>
      <c r="S53" s="4">
        <f t="shared" si="38"/>
        <v>72.958500669344033</v>
      </c>
      <c r="T53" s="4">
        <f t="shared" si="39"/>
        <v>80.213270142180093</v>
      </c>
      <c r="U53" s="10"/>
      <c r="V53" s="10"/>
      <c r="W53" s="10"/>
      <c r="X53" s="26" t="s">
        <v>790</v>
      </c>
      <c r="Y53" s="15"/>
      <c r="Z53" s="15"/>
      <c r="AA53" s="15"/>
      <c r="AB53" s="15"/>
      <c r="AC53" s="15"/>
      <c r="AE53" s="8">
        <f t="shared" si="40"/>
        <v>677</v>
      </c>
      <c r="AF53" s="8">
        <f t="shared" si="41"/>
        <v>392</v>
      </c>
      <c r="AG53" s="50">
        <f t="shared" si="42"/>
        <v>545</v>
      </c>
      <c r="AH53" s="85">
        <f t="shared" si="43"/>
        <v>80.213270142180093</v>
      </c>
      <c r="AI53" s="4">
        <f t="shared" si="44"/>
        <v>63.533225283630465</v>
      </c>
      <c r="AJ53" s="4">
        <f t="shared" si="45"/>
        <v>72.958500669344033</v>
      </c>
      <c r="AK53" s="10"/>
      <c r="AL53" s="10"/>
      <c r="AM53" s="10"/>
      <c r="AN53" s="10"/>
    </row>
    <row r="54" spans="1:40" ht="14.65" customHeight="1" x14ac:dyDescent="0.2">
      <c r="B54" s="26" t="s">
        <v>791</v>
      </c>
      <c r="C54" s="15"/>
      <c r="D54" s="15"/>
      <c r="E54" s="15"/>
      <c r="F54" s="15"/>
      <c r="G54" s="15"/>
      <c r="I54" s="8">
        <v>1007</v>
      </c>
      <c r="J54" s="8">
        <v>605</v>
      </c>
      <c r="K54" s="8">
        <v>402</v>
      </c>
      <c r="L54" s="8">
        <v>643</v>
      </c>
      <c r="M54" s="50">
        <v>558</v>
      </c>
      <c r="N54" s="8">
        <v>690</v>
      </c>
      <c r="O54" s="85">
        <f t="shared" si="34"/>
        <v>74.482248520710058</v>
      </c>
      <c r="P54" s="4">
        <f t="shared" si="35"/>
        <v>82.312925170068027</v>
      </c>
      <c r="Q54" s="4">
        <f t="shared" si="36"/>
        <v>65.153970826580235</v>
      </c>
      <c r="R54" s="4">
        <f t="shared" si="37"/>
        <v>75.116822429906534</v>
      </c>
      <c r="S54" s="4">
        <f t="shared" si="38"/>
        <v>74.698795180722882</v>
      </c>
      <c r="T54" s="4">
        <f t="shared" si="39"/>
        <v>81.753554502369667</v>
      </c>
      <c r="U54" s="10"/>
      <c r="V54" s="10"/>
      <c r="W54" s="10"/>
      <c r="X54" s="26" t="s">
        <v>791</v>
      </c>
      <c r="Y54" s="15"/>
      <c r="Z54" s="15"/>
      <c r="AA54" s="15"/>
      <c r="AB54" s="15"/>
      <c r="AC54" s="15"/>
      <c r="AE54" s="8">
        <f t="shared" si="40"/>
        <v>690</v>
      </c>
      <c r="AF54" s="8">
        <f t="shared" si="41"/>
        <v>402</v>
      </c>
      <c r="AG54" s="50">
        <f t="shared" si="42"/>
        <v>558</v>
      </c>
      <c r="AH54" s="85">
        <f t="shared" si="43"/>
        <v>81.753554502369667</v>
      </c>
      <c r="AI54" s="4">
        <f t="shared" si="44"/>
        <v>65.153970826580235</v>
      </c>
      <c r="AJ54" s="4">
        <f t="shared" si="45"/>
        <v>74.698795180722882</v>
      </c>
      <c r="AK54" s="10"/>
      <c r="AL54" s="10"/>
      <c r="AM54" s="10"/>
      <c r="AN54" s="10"/>
    </row>
    <row r="55" spans="1:40" ht="14.65" customHeight="1" x14ac:dyDescent="0.2">
      <c r="B55" s="26" t="s">
        <v>382</v>
      </c>
      <c r="C55" s="15"/>
      <c r="D55" s="15"/>
      <c r="E55" s="15"/>
      <c r="F55" s="15"/>
      <c r="G55" s="15"/>
      <c r="I55" s="8">
        <v>180</v>
      </c>
      <c r="J55" s="8">
        <v>95</v>
      </c>
      <c r="K55" s="8">
        <v>85</v>
      </c>
      <c r="L55" s="8">
        <v>101</v>
      </c>
      <c r="M55" s="50">
        <v>82</v>
      </c>
      <c r="N55" s="8">
        <v>114</v>
      </c>
      <c r="O55" s="85">
        <f t="shared" si="34"/>
        <v>13.313609467455622</v>
      </c>
      <c r="P55" s="4">
        <f t="shared" si="35"/>
        <v>12.925170068027212</v>
      </c>
      <c r="Q55" s="4">
        <f t="shared" si="36"/>
        <v>13.776337115072934</v>
      </c>
      <c r="R55" s="4">
        <f t="shared" si="37"/>
        <v>11.799065420560748</v>
      </c>
      <c r="S55" s="4">
        <f t="shared" si="38"/>
        <v>10.977242302543507</v>
      </c>
      <c r="T55" s="4">
        <f t="shared" si="39"/>
        <v>13.507109004739338</v>
      </c>
      <c r="U55" s="10"/>
      <c r="V55" s="10"/>
      <c r="W55" s="10"/>
      <c r="X55" s="26" t="s">
        <v>382</v>
      </c>
      <c r="Y55" s="15"/>
      <c r="Z55" s="15"/>
      <c r="AA55" s="15"/>
      <c r="AB55" s="15"/>
      <c r="AC55" s="15"/>
      <c r="AE55" s="8">
        <f t="shared" si="40"/>
        <v>114</v>
      </c>
      <c r="AF55" s="8">
        <f t="shared" si="41"/>
        <v>85</v>
      </c>
      <c r="AG55" s="50">
        <f t="shared" si="42"/>
        <v>82</v>
      </c>
      <c r="AH55" s="85">
        <f t="shared" si="43"/>
        <v>13.507109004739338</v>
      </c>
      <c r="AI55" s="4">
        <f t="shared" si="44"/>
        <v>13.776337115072934</v>
      </c>
      <c r="AJ55" s="4">
        <f t="shared" si="45"/>
        <v>10.977242302543507</v>
      </c>
      <c r="AK55" s="10"/>
      <c r="AL55" s="10"/>
      <c r="AM55" s="10"/>
      <c r="AN55" s="10"/>
    </row>
    <row r="56" spans="1:40" ht="14.65" customHeight="1" x14ac:dyDescent="0.2">
      <c r="B56" s="27" t="s">
        <v>0</v>
      </c>
      <c r="C56" s="68"/>
      <c r="D56" s="68"/>
      <c r="E56" s="68"/>
      <c r="F56" s="68"/>
      <c r="G56" s="68"/>
      <c r="H56" s="28"/>
      <c r="I56" s="9">
        <v>162</v>
      </c>
      <c r="J56" s="9">
        <v>67</v>
      </c>
      <c r="K56" s="9">
        <v>95</v>
      </c>
      <c r="L56" s="9">
        <v>107</v>
      </c>
      <c r="M56" s="55">
        <v>94</v>
      </c>
      <c r="N56" s="9">
        <v>80</v>
      </c>
      <c r="O56" s="87">
        <f t="shared" si="34"/>
        <v>11.982248520710058</v>
      </c>
      <c r="P56" s="5">
        <f t="shared" si="35"/>
        <v>9.1156462585034017</v>
      </c>
      <c r="Q56" s="5">
        <f t="shared" si="36"/>
        <v>15.39708265802269</v>
      </c>
      <c r="R56" s="5">
        <f t="shared" si="37"/>
        <v>12.5</v>
      </c>
      <c r="S56" s="5">
        <f t="shared" si="38"/>
        <v>12.583668005354752</v>
      </c>
      <c r="T56" s="5">
        <f t="shared" si="39"/>
        <v>9.4786729857819907</v>
      </c>
      <c r="U56" s="16"/>
      <c r="V56" s="16"/>
      <c r="W56" s="16"/>
      <c r="X56" s="27" t="s">
        <v>0</v>
      </c>
      <c r="Y56" s="68"/>
      <c r="Z56" s="68"/>
      <c r="AA56" s="68"/>
      <c r="AB56" s="68"/>
      <c r="AC56" s="68"/>
      <c r="AD56" s="28"/>
      <c r="AE56" s="9">
        <f t="shared" si="40"/>
        <v>80</v>
      </c>
      <c r="AF56" s="9">
        <f t="shared" si="41"/>
        <v>95</v>
      </c>
      <c r="AG56" s="55">
        <f t="shared" si="42"/>
        <v>94</v>
      </c>
      <c r="AH56" s="87">
        <f t="shared" si="43"/>
        <v>9.4786729857819907</v>
      </c>
      <c r="AI56" s="5">
        <f t="shared" si="44"/>
        <v>15.39708265802269</v>
      </c>
      <c r="AJ56" s="5">
        <f t="shared" si="45"/>
        <v>12.583668005354752</v>
      </c>
      <c r="AK56" s="16"/>
      <c r="AL56" s="16"/>
      <c r="AM56" s="16"/>
      <c r="AN56" s="16"/>
    </row>
    <row r="57" spans="1:40" ht="15" customHeight="1" x14ac:dyDescent="0.2">
      <c r="B57" s="30" t="s">
        <v>1</v>
      </c>
      <c r="C57" s="59"/>
      <c r="D57" s="59"/>
      <c r="E57" s="59"/>
      <c r="F57" s="59"/>
      <c r="G57" s="59"/>
      <c r="H57" s="21"/>
      <c r="I57" s="31">
        <f t="shared" ref="I57:N57" si="46">SUM(I44:I56)</f>
        <v>10859</v>
      </c>
      <c r="J57" s="31">
        <f t="shared" si="46"/>
        <v>6358</v>
      </c>
      <c r="K57" s="31">
        <f t="shared" si="46"/>
        <v>4501</v>
      </c>
      <c r="L57" s="31">
        <f t="shared" si="46"/>
        <v>6942</v>
      </c>
      <c r="M57" s="51">
        <f t="shared" si="46"/>
        <v>5989</v>
      </c>
      <c r="N57" s="31">
        <f t="shared" si="46"/>
        <v>7311</v>
      </c>
      <c r="O57" s="86" t="str">
        <f t="shared" ref="O57:T57" si="47">IF(SUM(O44:O56)&gt;100,"－",SUM(O44:O56))</f>
        <v>－</v>
      </c>
      <c r="P57" s="6" t="str">
        <f t="shared" si="47"/>
        <v>－</v>
      </c>
      <c r="Q57" s="6" t="str">
        <f t="shared" si="47"/>
        <v>－</v>
      </c>
      <c r="R57" s="6" t="str">
        <f t="shared" si="47"/>
        <v>－</v>
      </c>
      <c r="S57" s="6" t="str">
        <f t="shared" si="47"/>
        <v>－</v>
      </c>
      <c r="T57" s="6" t="str">
        <f t="shared" si="47"/>
        <v>－</v>
      </c>
      <c r="U57" s="16"/>
      <c r="V57" s="16"/>
      <c r="W57" s="16"/>
      <c r="X57" s="30" t="s">
        <v>1</v>
      </c>
      <c r="Y57" s="59"/>
      <c r="Z57" s="59"/>
      <c r="AA57" s="59"/>
      <c r="AB57" s="59"/>
      <c r="AC57" s="59"/>
      <c r="AD57" s="21"/>
      <c r="AE57" s="31">
        <f>SUM(AE44:AE56)</f>
        <v>7311</v>
      </c>
      <c r="AF57" s="31">
        <f>SUM(AF44:AF56)</f>
        <v>4501</v>
      </c>
      <c r="AG57" s="51">
        <f>SUM(AG44:AG56)</f>
        <v>5989</v>
      </c>
      <c r="AH57" s="86" t="str">
        <f>IF(SUM(AH44:AH56)&gt;100,"－",SUM(AH44:AH56))</f>
        <v>－</v>
      </c>
      <c r="AI57" s="6" t="str">
        <f>IF(SUM(AI44:AI56)&gt;100,"－",SUM(AI44:AI56))</f>
        <v>－</v>
      </c>
      <c r="AJ57" s="6" t="str">
        <f>IF(SUM(AJ44:AJ56)&gt;100,"－",SUM(AJ44:AJ56))</f>
        <v>－</v>
      </c>
      <c r="AK57" s="16"/>
      <c r="AL57" s="16"/>
      <c r="AM57" s="16"/>
      <c r="AN57" s="16"/>
    </row>
    <row r="58" spans="1:40" ht="15" customHeight="1" x14ac:dyDescent="0.2">
      <c r="W58" s="10"/>
    </row>
    <row r="59" spans="1:40" ht="15" customHeight="1" x14ac:dyDescent="0.2">
      <c r="A59" s="1" t="s">
        <v>804</v>
      </c>
    </row>
    <row r="60" spans="1:40" ht="13.75" customHeight="1" x14ac:dyDescent="0.2">
      <c r="B60" s="47"/>
      <c r="C60" s="25"/>
      <c r="D60" s="25"/>
      <c r="E60" s="25"/>
      <c r="F60" s="25"/>
      <c r="G60" s="25"/>
      <c r="H60" s="25"/>
      <c r="I60" s="242"/>
      <c r="J60" s="243"/>
      <c r="K60" s="66" t="s">
        <v>2</v>
      </c>
      <c r="L60" s="66"/>
      <c r="M60" s="243"/>
      <c r="N60" s="243"/>
      <c r="O60" s="244"/>
      <c r="P60" s="243"/>
      <c r="Q60" s="66" t="s">
        <v>3</v>
      </c>
      <c r="R60" s="66"/>
      <c r="S60" s="243"/>
      <c r="T60" s="245"/>
      <c r="X60" s="47"/>
      <c r="Y60" s="25"/>
      <c r="Z60" s="25"/>
      <c r="AA60" s="25"/>
      <c r="AB60" s="25"/>
      <c r="AC60" s="25"/>
      <c r="AD60" s="25"/>
      <c r="AE60" s="60"/>
      <c r="AF60" s="63" t="s">
        <v>2</v>
      </c>
      <c r="AG60" s="66"/>
      <c r="AH60" s="82"/>
      <c r="AI60" s="63" t="s">
        <v>3</v>
      </c>
      <c r="AJ60" s="64"/>
    </row>
    <row r="61" spans="1:40" ht="19" x14ac:dyDescent="0.2">
      <c r="B61" s="58"/>
      <c r="I61" s="73" t="s">
        <v>356</v>
      </c>
      <c r="J61" s="73" t="s">
        <v>170</v>
      </c>
      <c r="K61" s="73" t="s">
        <v>171</v>
      </c>
      <c r="L61" s="73" t="s">
        <v>357</v>
      </c>
      <c r="M61" s="78" t="s">
        <v>173</v>
      </c>
      <c r="N61" s="73" t="s">
        <v>500</v>
      </c>
      <c r="O61" s="81" t="s">
        <v>356</v>
      </c>
      <c r="P61" s="73" t="s">
        <v>170</v>
      </c>
      <c r="Q61" s="73" t="s">
        <v>171</v>
      </c>
      <c r="R61" s="73" t="s">
        <v>357</v>
      </c>
      <c r="S61" s="73" t="s">
        <v>173</v>
      </c>
      <c r="T61" s="73" t="s">
        <v>500</v>
      </c>
      <c r="X61" s="58"/>
      <c r="AE61" s="73" t="s">
        <v>471</v>
      </c>
      <c r="AF61" s="73" t="s">
        <v>171</v>
      </c>
      <c r="AG61" s="78" t="s">
        <v>173</v>
      </c>
      <c r="AH61" s="81" t="s">
        <v>471</v>
      </c>
      <c r="AI61" s="73" t="s">
        <v>171</v>
      </c>
      <c r="AJ61" s="73" t="s">
        <v>173</v>
      </c>
    </row>
    <row r="62" spans="1:40" ht="12" customHeight="1" x14ac:dyDescent="0.2">
      <c r="B62" s="27"/>
      <c r="C62" s="68"/>
      <c r="D62" s="68"/>
      <c r="E62" s="68"/>
      <c r="F62" s="68"/>
      <c r="G62" s="68"/>
      <c r="H62" s="28"/>
      <c r="I62" s="29"/>
      <c r="J62" s="29"/>
      <c r="K62" s="29"/>
      <c r="L62" s="29"/>
      <c r="M62" s="49"/>
      <c r="N62" s="29"/>
      <c r="O62" s="83">
        <f t="shared" ref="O62:T62" si="48">I$69</f>
        <v>1352</v>
      </c>
      <c r="P62" s="2">
        <f t="shared" si="48"/>
        <v>735</v>
      </c>
      <c r="Q62" s="2">
        <f t="shared" si="48"/>
        <v>617</v>
      </c>
      <c r="R62" s="2">
        <f t="shared" si="48"/>
        <v>856</v>
      </c>
      <c r="S62" s="2">
        <f t="shared" si="48"/>
        <v>747</v>
      </c>
      <c r="T62" s="2">
        <f t="shared" si="48"/>
        <v>844</v>
      </c>
      <c r="U62" s="69"/>
      <c r="V62" s="69"/>
      <c r="W62" s="69"/>
      <c r="X62" s="27"/>
      <c r="Y62" s="68"/>
      <c r="Z62" s="68"/>
      <c r="AA62" s="68"/>
      <c r="AB62" s="68"/>
      <c r="AC62" s="68"/>
      <c r="AD62" s="28"/>
      <c r="AE62" s="29"/>
      <c r="AF62" s="29"/>
      <c r="AG62" s="49"/>
      <c r="AH62" s="83">
        <f>T62</f>
        <v>844</v>
      </c>
      <c r="AI62" s="2">
        <f>Q62</f>
        <v>617</v>
      </c>
      <c r="AJ62" s="2">
        <f>S62</f>
        <v>747</v>
      </c>
      <c r="AK62" s="69"/>
      <c r="AL62" s="69"/>
      <c r="AM62" s="69"/>
      <c r="AN62" s="69"/>
    </row>
    <row r="63" spans="1:40" ht="14.65" customHeight="1" x14ac:dyDescent="0.2">
      <c r="B63" s="26" t="s">
        <v>792</v>
      </c>
      <c r="C63" s="15"/>
      <c r="D63" s="15"/>
      <c r="E63" s="15"/>
      <c r="F63" s="15"/>
      <c r="G63" s="15"/>
      <c r="I63" s="8">
        <v>445</v>
      </c>
      <c r="J63" s="8">
        <v>300</v>
      </c>
      <c r="K63" s="8">
        <v>145</v>
      </c>
      <c r="L63" s="8">
        <v>181</v>
      </c>
      <c r="M63" s="50">
        <v>150</v>
      </c>
      <c r="N63" s="8">
        <v>331</v>
      </c>
      <c r="O63" s="85">
        <f>I63/O$62*100</f>
        <v>32.914201183431949</v>
      </c>
      <c r="P63" s="4">
        <f t="shared" ref="P63:T68" si="49">J63/P$62*100</f>
        <v>40.816326530612244</v>
      </c>
      <c r="Q63" s="4">
        <f t="shared" si="49"/>
        <v>23.500810372771475</v>
      </c>
      <c r="R63" s="4">
        <f t="shared" si="49"/>
        <v>21.144859813084114</v>
      </c>
      <c r="S63" s="4">
        <f t="shared" si="49"/>
        <v>20.080321285140563</v>
      </c>
      <c r="T63" s="4">
        <f t="shared" si="49"/>
        <v>39.21800947867299</v>
      </c>
      <c r="U63" s="10"/>
      <c r="V63" s="10"/>
      <c r="W63" s="10"/>
      <c r="X63" s="26" t="s">
        <v>792</v>
      </c>
      <c r="Y63" s="15"/>
      <c r="Z63" s="15"/>
      <c r="AA63" s="15"/>
      <c r="AB63" s="15"/>
      <c r="AC63" s="15"/>
      <c r="AE63" s="8">
        <f>N63</f>
        <v>331</v>
      </c>
      <c r="AF63" s="8">
        <f>K63</f>
        <v>145</v>
      </c>
      <c r="AG63" s="50">
        <f>M63</f>
        <v>150</v>
      </c>
      <c r="AH63" s="85">
        <f>T63</f>
        <v>39.21800947867299</v>
      </c>
      <c r="AI63" s="4">
        <f>Q63</f>
        <v>23.500810372771475</v>
      </c>
      <c r="AJ63" s="4">
        <f>S63</f>
        <v>20.080321285140563</v>
      </c>
      <c r="AK63" s="10"/>
      <c r="AM63" s="10"/>
      <c r="AN63" s="10"/>
    </row>
    <row r="64" spans="1:40" ht="14.65" customHeight="1" x14ac:dyDescent="0.2">
      <c r="B64" s="26" t="s">
        <v>793</v>
      </c>
      <c r="C64" s="15"/>
      <c r="D64" s="15"/>
      <c r="E64" s="15"/>
      <c r="F64" s="15"/>
      <c r="G64" s="15"/>
      <c r="I64" s="8">
        <v>50</v>
      </c>
      <c r="J64" s="8">
        <v>17</v>
      </c>
      <c r="K64" s="8">
        <v>33</v>
      </c>
      <c r="L64" s="8">
        <v>24</v>
      </c>
      <c r="M64" s="50">
        <v>21</v>
      </c>
      <c r="N64" s="8">
        <v>20</v>
      </c>
      <c r="O64" s="85">
        <f t="shared" ref="O64:O68" si="50">I64/O$62*100</f>
        <v>3.6982248520710059</v>
      </c>
      <c r="P64" s="4">
        <f t="shared" si="49"/>
        <v>2.3129251700680271</v>
      </c>
      <c r="Q64" s="4">
        <f t="shared" si="49"/>
        <v>5.3484602917341979</v>
      </c>
      <c r="R64" s="4">
        <f t="shared" si="49"/>
        <v>2.8037383177570092</v>
      </c>
      <c r="S64" s="4">
        <f t="shared" si="49"/>
        <v>2.8112449799196786</v>
      </c>
      <c r="T64" s="4">
        <f t="shared" si="49"/>
        <v>2.3696682464454977</v>
      </c>
      <c r="U64" s="10"/>
      <c r="V64" s="10"/>
      <c r="W64" s="10"/>
      <c r="X64" s="26" t="s">
        <v>793</v>
      </c>
      <c r="Y64" s="15"/>
      <c r="Z64" s="15"/>
      <c r="AA64" s="15"/>
      <c r="AB64" s="15"/>
      <c r="AC64" s="15"/>
      <c r="AE64" s="8">
        <f t="shared" ref="AE64:AE68" si="51">N64</f>
        <v>20</v>
      </c>
      <c r="AF64" s="8">
        <f t="shared" ref="AF64:AF68" si="52">K64</f>
        <v>33</v>
      </c>
      <c r="AG64" s="50">
        <f t="shared" ref="AG64:AG68" si="53">M64</f>
        <v>21</v>
      </c>
      <c r="AH64" s="85">
        <f t="shared" ref="AH64:AH68" si="54">T64</f>
        <v>2.3696682464454977</v>
      </c>
      <c r="AI64" s="4">
        <f t="shared" ref="AI64:AI68" si="55">Q64</f>
        <v>5.3484602917341979</v>
      </c>
      <c r="AJ64" s="4">
        <f t="shared" ref="AJ64:AJ68" si="56">S64</f>
        <v>2.8112449799196786</v>
      </c>
      <c r="AK64" s="10"/>
      <c r="AL64" s="10"/>
      <c r="AM64" s="10"/>
      <c r="AN64" s="10"/>
    </row>
    <row r="65" spans="1:40" ht="14.65" customHeight="1" x14ac:dyDescent="0.2">
      <c r="B65" s="26" t="s">
        <v>794</v>
      </c>
      <c r="C65" s="15"/>
      <c r="D65" s="15"/>
      <c r="E65" s="15"/>
      <c r="F65" s="15"/>
      <c r="G65" s="15"/>
      <c r="I65" s="8">
        <v>72</v>
      </c>
      <c r="J65" s="8">
        <v>42</v>
      </c>
      <c r="K65" s="8">
        <v>30</v>
      </c>
      <c r="L65" s="8">
        <v>26</v>
      </c>
      <c r="M65" s="50">
        <v>22</v>
      </c>
      <c r="N65" s="8">
        <v>46</v>
      </c>
      <c r="O65" s="85">
        <f t="shared" si="50"/>
        <v>5.3254437869822491</v>
      </c>
      <c r="P65" s="4">
        <f t="shared" si="49"/>
        <v>5.7142857142857144</v>
      </c>
      <c r="Q65" s="4">
        <f t="shared" si="49"/>
        <v>4.8622366288492707</v>
      </c>
      <c r="R65" s="4">
        <f t="shared" si="49"/>
        <v>3.0373831775700935</v>
      </c>
      <c r="S65" s="4">
        <f t="shared" si="49"/>
        <v>2.9451137884872822</v>
      </c>
      <c r="T65" s="4">
        <f t="shared" si="49"/>
        <v>5.4502369668246446</v>
      </c>
      <c r="U65" s="10"/>
      <c r="V65" s="10"/>
      <c r="W65" s="10"/>
      <c r="X65" s="26" t="s">
        <v>794</v>
      </c>
      <c r="Y65" s="15"/>
      <c r="Z65" s="15"/>
      <c r="AA65" s="15"/>
      <c r="AB65" s="15"/>
      <c r="AC65" s="15"/>
      <c r="AE65" s="8">
        <f t="shared" si="51"/>
        <v>46</v>
      </c>
      <c r="AF65" s="8">
        <f t="shared" si="52"/>
        <v>30</v>
      </c>
      <c r="AG65" s="50">
        <f t="shared" si="53"/>
        <v>22</v>
      </c>
      <c r="AH65" s="85">
        <f t="shared" si="54"/>
        <v>5.4502369668246446</v>
      </c>
      <c r="AI65" s="4">
        <f t="shared" si="55"/>
        <v>4.8622366288492707</v>
      </c>
      <c r="AJ65" s="4">
        <f t="shared" si="56"/>
        <v>2.9451137884872822</v>
      </c>
      <c r="AK65" s="10"/>
      <c r="AL65" s="10"/>
      <c r="AM65" s="10"/>
      <c r="AN65" s="10"/>
    </row>
    <row r="66" spans="1:40" ht="14.65" customHeight="1" x14ac:dyDescent="0.2">
      <c r="B66" s="26" t="s">
        <v>795</v>
      </c>
      <c r="C66" s="15"/>
      <c r="D66" s="15"/>
      <c r="E66" s="15"/>
      <c r="F66" s="15"/>
      <c r="G66" s="15"/>
      <c r="I66" s="8">
        <v>83</v>
      </c>
      <c r="J66" s="8">
        <v>41</v>
      </c>
      <c r="K66" s="8">
        <v>42</v>
      </c>
      <c r="L66" s="8">
        <v>76</v>
      </c>
      <c r="M66" s="50">
        <v>57</v>
      </c>
      <c r="N66" s="8">
        <v>60</v>
      </c>
      <c r="O66" s="85">
        <f t="shared" si="50"/>
        <v>6.1390532544378695</v>
      </c>
      <c r="P66" s="4">
        <f t="shared" si="49"/>
        <v>5.5782312925170068</v>
      </c>
      <c r="Q66" s="4">
        <f t="shared" si="49"/>
        <v>6.8071312803889779</v>
      </c>
      <c r="R66" s="4">
        <f t="shared" si="49"/>
        <v>8.8785046728971952</v>
      </c>
      <c r="S66" s="4">
        <f t="shared" si="49"/>
        <v>7.6305220883534144</v>
      </c>
      <c r="T66" s="4">
        <f t="shared" si="49"/>
        <v>7.109004739336493</v>
      </c>
      <c r="U66" s="10"/>
      <c r="V66" s="10"/>
      <c r="W66" s="10"/>
      <c r="X66" s="26" t="s">
        <v>795</v>
      </c>
      <c r="Y66" s="15"/>
      <c r="Z66" s="15"/>
      <c r="AA66" s="15"/>
      <c r="AB66" s="15"/>
      <c r="AC66" s="15"/>
      <c r="AE66" s="8">
        <f t="shared" si="51"/>
        <v>60</v>
      </c>
      <c r="AF66" s="8">
        <f t="shared" si="52"/>
        <v>42</v>
      </c>
      <c r="AG66" s="50">
        <f t="shared" si="53"/>
        <v>57</v>
      </c>
      <c r="AH66" s="85">
        <f t="shared" si="54"/>
        <v>7.109004739336493</v>
      </c>
      <c r="AI66" s="4">
        <f t="shared" si="55"/>
        <v>6.8071312803889779</v>
      </c>
      <c r="AJ66" s="4">
        <f t="shared" si="56"/>
        <v>7.6305220883534144</v>
      </c>
      <c r="AK66" s="10"/>
      <c r="AL66" s="10"/>
      <c r="AM66" s="10"/>
      <c r="AN66" s="10"/>
    </row>
    <row r="67" spans="1:40" ht="14.65" customHeight="1" x14ac:dyDescent="0.2">
      <c r="B67" s="26" t="s">
        <v>796</v>
      </c>
      <c r="C67" s="15"/>
      <c r="D67" s="15"/>
      <c r="E67" s="15"/>
      <c r="F67" s="15"/>
      <c r="G67" s="15"/>
      <c r="I67" s="8">
        <v>695</v>
      </c>
      <c r="J67" s="8">
        <v>333</v>
      </c>
      <c r="K67" s="8">
        <v>362</v>
      </c>
      <c r="L67" s="8">
        <v>541</v>
      </c>
      <c r="M67" s="50">
        <v>489</v>
      </c>
      <c r="N67" s="8">
        <v>385</v>
      </c>
      <c r="O67" s="85">
        <f t="shared" si="50"/>
        <v>51.405325443786985</v>
      </c>
      <c r="P67" s="4">
        <f t="shared" si="49"/>
        <v>45.306122448979593</v>
      </c>
      <c r="Q67" s="4">
        <f t="shared" si="49"/>
        <v>58.670988654781198</v>
      </c>
      <c r="R67" s="4">
        <f t="shared" si="49"/>
        <v>63.200934579439249</v>
      </c>
      <c r="S67" s="4">
        <f t="shared" si="49"/>
        <v>65.46184738955823</v>
      </c>
      <c r="T67" s="4">
        <f t="shared" si="49"/>
        <v>45.616113744075832</v>
      </c>
      <c r="U67" s="10"/>
      <c r="V67" s="10"/>
      <c r="W67" s="10"/>
      <c r="X67" s="26" t="s">
        <v>796</v>
      </c>
      <c r="Y67" s="15"/>
      <c r="Z67" s="15"/>
      <c r="AA67" s="15"/>
      <c r="AB67" s="15"/>
      <c r="AC67" s="15"/>
      <c r="AE67" s="8">
        <f t="shared" si="51"/>
        <v>385</v>
      </c>
      <c r="AF67" s="8">
        <f t="shared" si="52"/>
        <v>362</v>
      </c>
      <c r="AG67" s="50">
        <f t="shared" si="53"/>
        <v>489</v>
      </c>
      <c r="AH67" s="85">
        <f t="shared" si="54"/>
        <v>45.616113744075832</v>
      </c>
      <c r="AI67" s="4">
        <f t="shared" si="55"/>
        <v>58.670988654781198</v>
      </c>
      <c r="AJ67" s="4">
        <f t="shared" si="56"/>
        <v>65.46184738955823</v>
      </c>
      <c r="AK67" s="10"/>
      <c r="AL67" s="10"/>
      <c r="AM67" s="10"/>
      <c r="AN67" s="10"/>
    </row>
    <row r="68" spans="1:40" ht="14.65" customHeight="1" x14ac:dyDescent="0.2">
      <c r="B68" s="27" t="s">
        <v>0</v>
      </c>
      <c r="C68" s="68"/>
      <c r="D68" s="68"/>
      <c r="E68" s="68"/>
      <c r="F68" s="68"/>
      <c r="G68" s="68"/>
      <c r="H68" s="28"/>
      <c r="I68" s="9">
        <v>7</v>
      </c>
      <c r="J68" s="9">
        <v>2</v>
      </c>
      <c r="K68" s="9">
        <v>5</v>
      </c>
      <c r="L68" s="9">
        <v>8</v>
      </c>
      <c r="M68" s="55">
        <v>8</v>
      </c>
      <c r="N68" s="9">
        <v>2</v>
      </c>
      <c r="O68" s="87">
        <f t="shared" si="50"/>
        <v>0.51775147928994092</v>
      </c>
      <c r="P68" s="5">
        <f t="shared" si="49"/>
        <v>0.27210884353741494</v>
      </c>
      <c r="Q68" s="5">
        <f t="shared" si="49"/>
        <v>0.81037277147487841</v>
      </c>
      <c r="R68" s="5">
        <f t="shared" si="49"/>
        <v>0.93457943925233633</v>
      </c>
      <c r="S68" s="5">
        <f t="shared" si="49"/>
        <v>1.07095046854083</v>
      </c>
      <c r="T68" s="5">
        <f t="shared" si="49"/>
        <v>0.23696682464454977</v>
      </c>
      <c r="U68" s="16"/>
      <c r="V68" s="16"/>
      <c r="W68" s="16"/>
      <c r="X68" s="27" t="s">
        <v>0</v>
      </c>
      <c r="Y68" s="68"/>
      <c r="Z68" s="68"/>
      <c r="AA68" s="68"/>
      <c r="AB68" s="68"/>
      <c r="AC68" s="68"/>
      <c r="AD68" s="28"/>
      <c r="AE68" s="9">
        <f t="shared" si="51"/>
        <v>2</v>
      </c>
      <c r="AF68" s="9">
        <f t="shared" si="52"/>
        <v>5</v>
      </c>
      <c r="AG68" s="55">
        <f t="shared" si="53"/>
        <v>8</v>
      </c>
      <c r="AH68" s="87">
        <f t="shared" si="54"/>
        <v>0.23696682464454977</v>
      </c>
      <c r="AI68" s="5">
        <f t="shared" si="55"/>
        <v>0.81037277147487841</v>
      </c>
      <c r="AJ68" s="5">
        <f t="shared" si="56"/>
        <v>1.07095046854083</v>
      </c>
      <c r="AK68" s="16"/>
      <c r="AL68" s="16"/>
      <c r="AM68" s="16"/>
      <c r="AN68" s="16"/>
    </row>
    <row r="69" spans="1:40" ht="15" customHeight="1" x14ac:dyDescent="0.2">
      <c r="B69" s="30" t="s">
        <v>1</v>
      </c>
      <c r="C69" s="59"/>
      <c r="D69" s="59"/>
      <c r="E69" s="59"/>
      <c r="F69" s="59"/>
      <c r="G69" s="59"/>
      <c r="H69" s="21"/>
      <c r="I69" s="31">
        <f t="shared" ref="I69:N69" si="57">SUM(I63:I68)</f>
        <v>1352</v>
      </c>
      <c r="J69" s="31">
        <f t="shared" si="57"/>
        <v>735</v>
      </c>
      <c r="K69" s="31">
        <f t="shared" si="57"/>
        <v>617</v>
      </c>
      <c r="L69" s="31">
        <f t="shared" si="57"/>
        <v>856</v>
      </c>
      <c r="M69" s="51">
        <f t="shared" si="57"/>
        <v>747</v>
      </c>
      <c r="N69" s="31">
        <f t="shared" si="57"/>
        <v>844</v>
      </c>
      <c r="O69" s="86">
        <f t="shared" ref="O69:T69" si="58">IF(SUM(O63:O68)&gt;100,"－",SUM(O63:O68))</f>
        <v>100</v>
      </c>
      <c r="P69" s="6">
        <f t="shared" si="58"/>
        <v>100</v>
      </c>
      <c r="Q69" s="6">
        <f t="shared" si="58"/>
        <v>100</v>
      </c>
      <c r="R69" s="6">
        <f t="shared" si="58"/>
        <v>100</v>
      </c>
      <c r="S69" s="6">
        <f t="shared" si="58"/>
        <v>100</v>
      </c>
      <c r="T69" s="6">
        <f t="shared" si="58"/>
        <v>100.00000000000001</v>
      </c>
      <c r="U69" s="16"/>
      <c r="V69" s="16"/>
      <c r="W69" s="16"/>
      <c r="X69" s="30" t="s">
        <v>1</v>
      </c>
      <c r="Y69" s="59"/>
      <c r="Z69" s="59"/>
      <c r="AA69" s="59"/>
      <c r="AB69" s="59"/>
      <c r="AC69" s="59"/>
      <c r="AD69" s="21"/>
      <c r="AE69" s="31">
        <f>SUM(AE63:AE68)</f>
        <v>844</v>
      </c>
      <c r="AF69" s="31">
        <f>SUM(AF63:AF68)</f>
        <v>617</v>
      </c>
      <c r="AG69" s="51">
        <f>SUM(AG63:AG68)</f>
        <v>747</v>
      </c>
      <c r="AH69" s="86">
        <f>IF(SUM(AH63:AH68)&gt;100,"－",SUM(AH63:AH68))</f>
        <v>100.00000000000001</v>
      </c>
      <c r="AI69" s="6">
        <f>IF(SUM(AI63:AI68)&gt;100,"－",SUM(AI63:AI68))</f>
        <v>100</v>
      </c>
      <c r="AJ69" s="6">
        <f>IF(SUM(AJ63:AJ68)&gt;100,"－",SUM(AJ63:AJ68))</f>
        <v>100</v>
      </c>
      <c r="AK69" s="16"/>
      <c r="AL69" s="16"/>
      <c r="AM69" s="16"/>
      <c r="AN69" s="16"/>
    </row>
    <row r="70" spans="1:40" ht="15" customHeight="1" x14ac:dyDescent="0.2">
      <c r="W70" s="10"/>
    </row>
    <row r="71" spans="1:40" ht="15" customHeight="1" x14ac:dyDescent="0.2">
      <c r="A71" s="1" t="s">
        <v>805</v>
      </c>
    </row>
    <row r="72" spans="1:40" ht="13.75" customHeight="1" x14ac:dyDescent="0.2">
      <c r="B72" s="47"/>
      <c r="C72" s="25"/>
      <c r="D72" s="25"/>
      <c r="E72" s="25"/>
      <c r="F72" s="25"/>
      <c r="G72" s="25"/>
      <c r="H72" s="25"/>
      <c r="I72" s="242"/>
      <c r="J72" s="243"/>
      <c r="K72" s="66" t="s">
        <v>2</v>
      </c>
      <c r="L72" s="66"/>
      <c r="M72" s="243"/>
      <c r="N72" s="243"/>
      <c r="O72" s="244"/>
      <c r="P72" s="243"/>
      <c r="Q72" s="66" t="s">
        <v>3</v>
      </c>
      <c r="R72" s="66"/>
      <c r="S72" s="243"/>
      <c r="T72" s="245"/>
      <c r="X72" s="47"/>
      <c r="Y72" s="25"/>
      <c r="Z72" s="25"/>
      <c r="AA72" s="25"/>
      <c r="AB72" s="25"/>
      <c r="AC72" s="25"/>
      <c r="AD72" s="25"/>
      <c r="AE72" s="60"/>
      <c r="AF72" s="63" t="s">
        <v>2</v>
      </c>
      <c r="AG72" s="66"/>
      <c r="AH72" s="82"/>
      <c r="AI72" s="63" t="s">
        <v>3</v>
      </c>
      <c r="AJ72" s="64"/>
    </row>
    <row r="73" spans="1:40" ht="19" x14ac:dyDescent="0.2">
      <c r="B73" s="58"/>
      <c r="I73" s="73" t="s">
        <v>356</v>
      </c>
      <c r="J73" s="73" t="s">
        <v>170</v>
      </c>
      <c r="K73" s="73" t="s">
        <v>171</v>
      </c>
      <c r="L73" s="73" t="s">
        <v>357</v>
      </c>
      <c r="M73" s="78" t="s">
        <v>173</v>
      </c>
      <c r="N73" s="73" t="s">
        <v>500</v>
      </c>
      <c r="O73" s="81" t="s">
        <v>356</v>
      </c>
      <c r="P73" s="73" t="s">
        <v>170</v>
      </c>
      <c r="Q73" s="73" t="s">
        <v>171</v>
      </c>
      <c r="R73" s="73" t="s">
        <v>357</v>
      </c>
      <c r="S73" s="73" t="s">
        <v>173</v>
      </c>
      <c r="T73" s="73" t="s">
        <v>500</v>
      </c>
      <c r="X73" s="58"/>
      <c r="AE73" s="73" t="s">
        <v>471</v>
      </c>
      <c r="AF73" s="73" t="s">
        <v>171</v>
      </c>
      <c r="AG73" s="78" t="s">
        <v>173</v>
      </c>
      <c r="AH73" s="81" t="s">
        <v>471</v>
      </c>
      <c r="AI73" s="73" t="s">
        <v>171</v>
      </c>
      <c r="AJ73" s="73" t="s">
        <v>173</v>
      </c>
    </row>
    <row r="74" spans="1:40" ht="12" customHeight="1" x14ac:dyDescent="0.2">
      <c r="B74" s="27"/>
      <c r="C74" s="68"/>
      <c r="D74" s="68"/>
      <c r="E74" s="68"/>
      <c r="F74" s="68"/>
      <c r="G74" s="68"/>
      <c r="H74" s="28"/>
      <c r="I74" s="29"/>
      <c r="J74" s="29"/>
      <c r="K74" s="29"/>
      <c r="L74" s="29"/>
      <c r="M74" s="49"/>
      <c r="N74" s="29"/>
      <c r="O74" s="83">
        <f t="shared" ref="O74:T74" si="59">I$69</f>
        <v>1352</v>
      </c>
      <c r="P74" s="2">
        <f t="shared" si="59"/>
        <v>735</v>
      </c>
      <c r="Q74" s="2">
        <f t="shared" si="59"/>
        <v>617</v>
      </c>
      <c r="R74" s="2">
        <f t="shared" si="59"/>
        <v>856</v>
      </c>
      <c r="S74" s="2">
        <f t="shared" si="59"/>
        <v>747</v>
      </c>
      <c r="T74" s="2">
        <f t="shared" si="59"/>
        <v>844</v>
      </c>
      <c r="U74" s="69"/>
      <c r="V74" s="69"/>
      <c r="W74" s="69"/>
      <c r="X74" s="27"/>
      <c r="Y74" s="68"/>
      <c r="Z74" s="68"/>
      <c r="AA74" s="68"/>
      <c r="AB74" s="68"/>
      <c r="AC74" s="68"/>
      <c r="AD74" s="28"/>
      <c r="AE74" s="29"/>
      <c r="AF74" s="29"/>
      <c r="AG74" s="49"/>
      <c r="AH74" s="83">
        <f>T74</f>
        <v>844</v>
      </c>
      <c r="AI74" s="2">
        <f>Q74</f>
        <v>617</v>
      </c>
      <c r="AJ74" s="2">
        <f>S74</f>
        <v>747</v>
      </c>
      <c r="AK74" s="69"/>
      <c r="AL74" s="69"/>
      <c r="AM74" s="69"/>
      <c r="AN74" s="69"/>
    </row>
    <row r="75" spans="1:40" ht="14.65" customHeight="1" x14ac:dyDescent="0.2">
      <c r="B75" s="26" t="s">
        <v>792</v>
      </c>
      <c r="C75" s="15"/>
      <c r="D75" s="15"/>
      <c r="E75" s="15"/>
      <c r="F75" s="15"/>
      <c r="G75" s="15"/>
      <c r="I75" s="8">
        <v>59</v>
      </c>
      <c r="J75" s="8">
        <v>23</v>
      </c>
      <c r="K75" s="8">
        <v>36</v>
      </c>
      <c r="L75" s="8">
        <v>56</v>
      </c>
      <c r="M75" s="50">
        <v>49</v>
      </c>
      <c r="N75" s="8">
        <v>30</v>
      </c>
      <c r="O75" s="85">
        <f>I75/O$74*100</f>
        <v>4.3639053254437874</v>
      </c>
      <c r="P75" s="4">
        <f t="shared" ref="P75:T80" si="60">J75/P$74*100</f>
        <v>3.1292517006802725</v>
      </c>
      <c r="Q75" s="4">
        <f t="shared" si="60"/>
        <v>5.8346839546191251</v>
      </c>
      <c r="R75" s="4">
        <f t="shared" si="60"/>
        <v>6.5420560747663545</v>
      </c>
      <c r="S75" s="4">
        <f t="shared" si="60"/>
        <v>6.5595716198125835</v>
      </c>
      <c r="T75" s="4">
        <f t="shared" si="60"/>
        <v>3.5545023696682465</v>
      </c>
      <c r="U75" s="10"/>
      <c r="V75" s="10"/>
      <c r="W75" s="10"/>
      <c r="X75" s="26" t="s">
        <v>792</v>
      </c>
      <c r="Y75" s="15"/>
      <c r="Z75" s="15"/>
      <c r="AA75" s="15"/>
      <c r="AB75" s="15"/>
      <c r="AC75" s="15"/>
      <c r="AE75" s="8">
        <f>N75</f>
        <v>30</v>
      </c>
      <c r="AF75" s="8">
        <f>K75</f>
        <v>36</v>
      </c>
      <c r="AG75" s="50">
        <f>M75</f>
        <v>49</v>
      </c>
      <c r="AH75" s="85">
        <f>T75</f>
        <v>3.5545023696682465</v>
      </c>
      <c r="AI75" s="4">
        <f>Q75</f>
        <v>5.8346839546191251</v>
      </c>
      <c r="AJ75" s="4">
        <f>S75</f>
        <v>6.5595716198125835</v>
      </c>
      <c r="AK75" s="10"/>
      <c r="AM75" s="10"/>
      <c r="AN75" s="10"/>
    </row>
    <row r="76" spans="1:40" ht="14.65" customHeight="1" x14ac:dyDescent="0.2">
      <c r="B76" s="26" t="s">
        <v>793</v>
      </c>
      <c r="C76" s="15"/>
      <c r="D76" s="15"/>
      <c r="E76" s="15"/>
      <c r="F76" s="15"/>
      <c r="G76" s="15"/>
      <c r="I76" s="8">
        <v>54</v>
      </c>
      <c r="J76" s="8">
        <v>22</v>
      </c>
      <c r="K76" s="8">
        <v>32</v>
      </c>
      <c r="L76" s="8">
        <v>21</v>
      </c>
      <c r="M76" s="50">
        <v>18</v>
      </c>
      <c r="N76" s="8">
        <v>25</v>
      </c>
      <c r="O76" s="85">
        <f t="shared" ref="O76:O80" si="61">I76/O$74*100</f>
        <v>3.9940828402366866</v>
      </c>
      <c r="P76" s="4">
        <f t="shared" si="60"/>
        <v>2.9931972789115644</v>
      </c>
      <c r="Q76" s="4">
        <f t="shared" si="60"/>
        <v>5.1863857374392222</v>
      </c>
      <c r="R76" s="4">
        <f t="shared" si="60"/>
        <v>2.4532710280373831</v>
      </c>
      <c r="S76" s="4">
        <f t="shared" si="60"/>
        <v>2.4096385542168677</v>
      </c>
      <c r="T76" s="4">
        <f t="shared" si="60"/>
        <v>2.9620853080568721</v>
      </c>
      <c r="U76" s="10"/>
      <c r="V76" s="10"/>
      <c r="W76" s="10"/>
      <c r="X76" s="26" t="s">
        <v>793</v>
      </c>
      <c r="Y76" s="15"/>
      <c r="Z76" s="15"/>
      <c r="AA76" s="15"/>
      <c r="AB76" s="15"/>
      <c r="AC76" s="15"/>
      <c r="AE76" s="8">
        <f t="shared" ref="AE76:AE80" si="62">N76</f>
        <v>25</v>
      </c>
      <c r="AF76" s="8">
        <f t="shared" ref="AF76:AF80" si="63">K76</f>
        <v>32</v>
      </c>
      <c r="AG76" s="50">
        <f t="shared" ref="AG76:AG80" si="64">M76</f>
        <v>18</v>
      </c>
      <c r="AH76" s="85">
        <f t="shared" ref="AH76:AH80" si="65">T76</f>
        <v>2.9620853080568721</v>
      </c>
      <c r="AI76" s="4">
        <f t="shared" ref="AI76:AI80" si="66">Q76</f>
        <v>5.1863857374392222</v>
      </c>
      <c r="AJ76" s="4">
        <f t="shared" ref="AJ76:AJ80" si="67">S76</f>
        <v>2.4096385542168677</v>
      </c>
      <c r="AK76" s="10"/>
      <c r="AL76" s="10"/>
      <c r="AM76" s="10"/>
      <c r="AN76" s="10"/>
    </row>
    <row r="77" spans="1:40" ht="14.65" customHeight="1" x14ac:dyDescent="0.2">
      <c r="B77" s="26" t="s">
        <v>794</v>
      </c>
      <c r="C77" s="15"/>
      <c r="D77" s="15"/>
      <c r="E77" s="15"/>
      <c r="F77" s="15"/>
      <c r="G77" s="15"/>
      <c r="I77" s="8">
        <v>38</v>
      </c>
      <c r="J77" s="8">
        <v>17</v>
      </c>
      <c r="K77" s="8">
        <v>21</v>
      </c>
      <c r="L77" s="8">
        <v>16</v>
      </c>
      <c r="M77" s="50">
        <v>16</v>
      </c>
      <c r="N77" s="8">
        <v>17</v>
      </c>
      <c r="O77" s="85">
        <f t="shared" si="61"/>
        <v>2.8106508875739644</v>
      </c>
      <c r="P77" s="4">
        <f t="shared" si="60"/>
        <v>2.3129251700680271</v>
      </c>
      <c r="Q77" s="4">
        <f t="shared" si="60"/>
        <v>3.4035656401944889</v>
      </c>
      <c r="R77" s="4">
        <f t="shared" si="60"/>
        <v>1.8691588785046727</v>
      </c>
      <c r="S77" s="4">
        <f t="shared" si="60"/>
        <v>2.14190093708166</v>
      </c>
      <c r="T77" s="4">
        <f t="shared" si="60"/>
        <v>2.014218009478673</v>
      </c>
      <c r="U77" s="10"/>
      <c r="V77" s="10"/>
      <c r="W77" s="10"/>
      <c r="X77" s="26" t="s">
        <v>794</v>
      </c>
      <c r="Y77" s="15"/>
      <c r="Z77" s="15"/>
      <c r="AA77" s="15"/>
      <c r="AB77" s="15"/>
      <c r="AC77" s="15"/>
      <c r="AE77" s="8">
        <f t="shared" si="62"/>
        <v>17</v>
      </c>
      <c r="AF77" s="8">
        <f t="shared" si="63"/>
        <v>21</v>
      </c>
      <c r="AG77" s="50">
        <f t="shared" si="64"/>
        <v>16</v>
      </c>
      <c r="AH77" s="85">
        <f t="shared" si="65"/>
        <v>2.014218009478673</v>
      </c>
      <c r="AI77" s="4">
        <f t="shared" si="66"/>
        <v>3.4035656401944889</v>
      </c>
      <c r="AJ77" s="4">
        <f t="shared" si="67"/>
        <v>2.14190093708166</v>
      </c>
      <c r="AK77" s="10"/>
      <c r="AL77" s="10"/>
      <c r="AM77" s="10"/>
      <c r="AN77" s="10"/>
    </row>
    <row r="78" spans="1:40" ht="14.65" customHeight="1" x14ac:dyDescent="0.2">
      <c r="B78" s="26" t="s">
        <v>795</v>
      </c>
      <c r="C78" s="15"/>
      <c r="D78" s="15"/>
      <c r="E78" s="15"/>
      <c r="F78" s="15"/>
      <c r="G78" s="15"/>
      <c r="I78" s="8">
        <v>134</v>
      </c>
      <c r="J78" s="8">
        <v>84</v>
      </c>
      <c r="K78" s="8">
        <v>50</v>
      </c>
      <c r="L78" s="8">
        <v>80</v>
      </c>
      <c r="M78" s="50">
        <v>62</v>
      </c>
      <c r="N78" s="8">
        <v>102</v>
      </c>
      <c r="O78" s="85">
        <f t="shared" si="61"/>
        <v>9.9112426035502956</v>
      </c>
      <c r="P78" s="4">
        <f t="shared" si="60"/>
        <v>11.428571428571429</v>
      </c>
      <c r="Q78" s="4">
        <f t="shared" si="60"/>
        <v>8.1037277147487838</v>
      </c>
      <c r="R78" s="4">
        <f t="shared" si="60"/>
        <v>9.3457943925233646</v>
      </c>
      <c r="S78" s="4">
        <f t="shared" si="60"/>
        <v>8.2998661311914326</v>
      </c>
      <c r="T78" s="4">
        <f t="shared" si="60"/>
        <v>12.085308056872037</v>
      </c>
      <c r="U78" s="10"/>
      <c r="V78" s="10"/>
      <c r="W78" s="10"/>
      <c r="X78" s="26" t="s">
        <v>795</v>
      </c>
      <c r="Y78" s="15"/>
      <c r="Z78" s="15"/>
      <c r="AA78" s="15"/>
      <c r="AB78" s="15"/>
      <c r="AC78" s="15"/>
      <c r="AE78" s="8">
        <f t="shared" si="62"/>
        <v>102</v>
      </c>
      <c r="AF78" s="8">
        <f t="shared" si="63"/>
        <v>50</v>
      </c>
      <c r="AG78" s="50">
        <f t="shared" si="64"/>
        <v>62</v>
      </c>
      <c r="AH78" s="85">
        <f t="shared" si="65"/>
        <v>12.085308056872037</v>
      </c>
      <c r="AI78" s="4">
        <f t="shared" si="66"/>
        <v>8.1037277147487838</v>
      </c>
      <c r="AJ78" s="4">
        <f t="shared" si="67"/>
        <v>8.2998661311914326</v>
      </c>
      <c r="AK78" s="10"/>
      <c r="AL78" s="10"/>
      <c r="AM78" s="10"/>
      <c r="AN78" s="10"/>
    </row>
    <row r="79" spans="1:40" ht="14.65" customHeight="1" x14ac:dyDescent="0.2">
      <c r="B79" s="26" t="s">
        <v>796</v>
      </c>
      <c r="C79" s="15"/>
      <c r="D79" s="15"/>
      <c r="E79" s="15"/>
      <c r="F79" s="15"/>
      <c r="G79" s="15"/>
      <c r="I79" s="8">
        <v>1011</v>
      </c>
      <c r="J79" s="8">
        <v>560</v>
      </c>
      <c r="K79" s="8">
        <v>451</v>
      </c>
      <c r="L79" s="8">
        <v>652</v>
      </c>
      <c r="M79" s="50">
        <v>573</v>
      </c>
      <c r="N79" s="8">
        <v>639</v>
      </c>
      <c r="O79" s="85">
        <f t="shared" si="61"/>
        <v>74.778106508875737</v>
      </c>
      <c r="P79" s="4">
        <f t="shared" si="60"/>
        <v>76.19047619047619</v>
      </c>
      <c r="Q79" s="4">
        <f t="shared" si="60"/>
        <v>73.095623987034031</v>
      </c>
      <c r="R79" s="4">
        <f t="shared" si="60"/>
        <v>76.168224299065429</v>
      </c>
      <c r="S79" s="4">
        <f t="shared" si="60"/>
        <v>76.706827309236942</v>
      </c>
      <c r="T79" s="4">
        <f t="shared" si="60"/>
        <v>75.710900473933648</v>
      </c>
      <c r="U79" s="10"/>
      <c r="V79" s="10"/>
      <c r="W79" s="10"/>
      <c r="X79" s="26" t="s">
        <v>796</v>
      </c>
      <c r="Y79" s="15"/>
      <c r="Z79" s="15"/>
      <c r="AA79" s="15"/>
      <c r="AB79" s="15"/>
      <c r="AC79" s="15"/>
      <c r="AE79" s="8">
        <f t="shared" si="62"/>
        <v>639</v>
      </c>
      <c r="AF79" s="8">
        <f t="shared" si="63"/>
        <v>451</v>
      </c>
      <c r="AG79" s="50">
        <f t="shared" si="64"/>
        <v>573</v>
      </c>
      <c r="AH79" s="85">
        <f t="shared" si="65"/>
        <v>75.710900473933648</v>
      </c>
      <c r="AI79" s="4">
        <f t="shared" si="66"/>
        <v>73.095623987034031</v>
      </c>
      <c r="AJ79" s="4">
        <f t="shared" si="67"/>
        <v>76.706827309236942</v>
      </c>
      <c r="AK79" s="10"/>
      <c r="AL79" s="10"/>
      <c r="AM79" s="10"/>
      <c r="AN79" s="10"/>
    </row>
    <row r="80" spans="1:40" ht="14.65" customHeight="1" x14ac:dyDescent="0.2">
      <c r="B80" s="27" t="s">
        <v>0</v>
      </c>
      <c r="C80" s="68"/>
      <c r="D80" s="68"/>
      <c r="E80" s="68"/>
      <c r="F80" s="68"/>
      <c r="G80" s="68"/>
      <c r="H80" s="28"/>
      <c r="I80" s="9">
        <v>56</v>
      </c>
      <c r="J80" s="9">
        <v>29</v>
      </c>
      <c r="K80" s="9">
        <v>27</v>
      </c>
      <c r="L80" s="9">
        <v>31</v>
      </c>
      <c r="M80" s="55">
        <v>29</v>
      </c>
      <c r="N80" s="9">
        <v>31</v>
      </c>
      <c r="O80" s="87">
        <f t="shared" si="61"/>
        <v>4.1420118343195274</v>
      </c>
      <c r="P80" s="5">
        <f t="shared" si="60"/>
        <v>3.9455782312925165</v>
      </c>
      <c r="Q80" s="5">
        <f t="shared" si="60"/>
        <v>4.3760129659643443</v>
      </c>
      <c r="R80" s="5">
        <f t="shared" si="60"/>
        <v>3.6214953271028034</v>
      </c>
      <c r="S80" s="5">
        <f t="shared" si="60"/>
        <v>3.8821954484605086</v>
      </c>
      <c r="T80" s="5">
        <f t="shared" si="60"/>
        <v>3.6729857819905209</v>
      </c>
      <c r="U80" s="16"/>
      <c r="V80" s="16"/>
      <c r="W80" s="16"/>
      <c r="X80" s="27" t="s">
        <v>0</v>
      </c>
      <c r="Y80" s="68"/>
      <c r="Z80" s="68"/>
      <c r="AA80" s="68"/>
      <c r="AB80" s="68"/>
      <c r="AC80" s="68"/>
      <c r="AD80" s="28"/>
      <c r="AE80" s="9">
        <f t="shared" si="62"/>
        <v>31</v>
      </c>
      <c r="AF80" s="9">
        <f t="shared" si="63"/>
        <v>27</v>
      </c>
      <c r="AG80" s="55">
        <f t="shared" si="64"/>
        <v>29</v>
      </c>
      <c r="AH80" s="87">
        <f t="shared" si="65"/>
        <v>3.6729857819905209</v>
      </c>
      <c r="AI80" s="5">
        <f t="shared" si="66"/>
        <v>4.3760129659643443</v>
      </c>
      <c r="AJ80" s="5">
        <f t="shared" si="67"/>
        <v>3.8821954484605086</v>
      </c>
      <c r="AK80" s="16"/>
      <c r="AL80" s="16"/>
      <c r="AM80" s="16"/>
      <c r="AN80" s="16"/>
    </row>
    <row r="81" spans="1:42" ht="15" customHeight="1" x14ac:dyDescent="0.2">
      <c r="B81" s="30" t="s">
        <v>1</v>
      </c>
      <c r="C81" s="59"/>
      <c r="D81" s="59"/>
      <c r="E81" s="59"/>
      <c r="F81" s="59"/>
      <c r="G81" s="59"/>
      <c r="H81" s="21"/>
      <c r="I81" s="31">
        <f t="shared" ref="I81:N81" si="68">SUM(I75:I80)</f>
        <v>1352</v>
      </c>
      <c r="J81" s="31">
        <f t="shared" si="68"/>
        <v>735</v>
      </c>
      <c r="K81" s="31">
        <f t="shared" si="68"/>
        <v>617</v>
      </c>
      <c r="L81" s="31">
        <f t="shared" si="68"/>
        <v>856</v>
      </c>
      <c r="M81" s="51">
        <f t="shared" si="68"/>
        <v>747</v>
      </c>
      <c r="N81" s="31">
        <f t="shared" si="68"/>
        <v>844</v>
      </c>
      <c r="O81" s="86">
        <f t="shared" ref="O81:T81" si="69">IF(SUM(O75:O80)&gt;100,"－",SUM(O75:O80))</f>
        <v>100</v>
      </c>
      <c r="P81" s="6">
        <f t="shared" si="69"/>
        <v>100</v>
      </c>
      <c r="Q81" s="6">
        <f t="shared" si="69"/>
        <v>100</v>
      </c>
      <c r="R81" s="6">
        <f t="shared" si="69"/>
        <v>100.00000000000001</v>
      </c>
      <c r="S81" s="6">
        <f t="shared" si="69"/>
        <v>99.999999999999986</v>
      </c>
      <c r="T81" s="6">
        <f t="shared" si="69"/>
        <v>100</v>
      </c>
      <c r="U81" s="16"/>
      <c r="V81" s="16"/>
      <c r="W81" s="16"/>
      <c r="X81" s="30" t="s">
        <v>1</v>
      </c>
      <c r="Y81" s="59"/>
      <c r="Z81" s="59"/>
      <c r="AA81" s="59"/>
      <c r="AB81" s="59"/>
      <c r="AC81" s="59"/>
      <c r="AD81" s="21"/>
      <c r="AE81" s="31">
        <f>SUM(AE75:AE80)</f>
        <v>844</v>
      </c>
      <c r="AF81" s="31">
        <f>SUM(AF75:AF80)</f>
        <v>617</v>
      </c>
      <c r="AG81" s="51">
        <f>SUM(AG75:AG80)</f>
        <v>747</v>
      </c>
      <c r="AH81" s="86">
        <f>IF(SUM(AH75:AH80)&gt;100,"－",SUM(AH75:AH80))</f>
        <v>100</v>
      </c>
      <c r="AI81" s="6">
        <f>IF(SUM(AI75:AI80)&gt;100,"－",SUM(AI75:AI80))</f>
        <v>100</v>
      </c>
      <c r="AJ81" s="6">
        <f>IF(SUM(AJ75:AJ80)&gt;100,"－",SUM(AJ75:AJ80))</f>
        <v>99.999999999999986</v>
      </c>
      <c r="AK81" s="16"/>
      <c r="AL81" s="16"/>
      <c r="AM81" s="16"/>
      <c r="AN81" s="16"/>
    </row>
    <row r="82" spans="1:42" ht="15" customHeight="1" x14ac:dyDescent="0.2">
      <c r="W82" s="10"/>
    </row>
    <row r="83" spans="1:42" ht="15" customHeight="1" x14ac:dyDescent="0.2">
      <c r="A83" s="1" t="s">
        <v>800</v>
      </c>
    </row>
    <row r="84" spans="1:42" ht="13.75" customHeight="1" x14ac:dyDescent="0.2">
      <c r="B84" s="47"/>
      <c r="C84" s="25"/>
      <c r="D84" s="25"/>
      <c r="E84" s="25"/>
      <c r="F84" s="25"/>
      <c r="G84" s="25"/>
      <c r="H84" s="25"/>
      <c r="I84" s="25"/>
      <c r="J84" s="25"/>
      <c r="K84" s="242"/>
      <c r="L84" s="243"/>
      <c r="M84" s="66" t="s">
        <v>2</v>
      </c>
      <c r="N84" s="66"/>
      <c r="O84" s="243"/>
      <c r="P84" s="243"/>
      <c r="Q84" s="244"/>
      <c r="R84" s="243"/>
      <c r="S84" s="66" t="s">
        <v>3</v>
      </c>
      <c r="T84" s="66"/>
      <c r="U84" s="243"/>
      <c r="V84" s="245"/>
      <c r="X84" s="47"/>
      <c r="Y84" s="25"/>
      <c r="Z84" s="25"/>
      <c r="AA84" s="25"/>
      <c r="AB84" s="25"/>
      <c r="AC84" s="25"/>
      <c r="AD84" s="25"/>
      <c r="AE84" s="25"/>
      <c r="AF84" s="25"/>
      <c r="AG84" s="60"/>
      <c r="AH84" s="63" t="s">
        <v>2</v>
      </c>
      <c r="AI84" s="66"/>
      <c r="AJ84" s="82"/>
      <c r="AK84" s="63" t="s">
        <v>3</v>
      </c>
      <c r="AL84" s="64"/>
    </row>
    <row r="85" spans="1:42" ht="19" x14ac:dyDescent="0.2">
      <c r="B85" s="58"/>
      <c r="K85" s="73" t="s">
        <v>356</v>
      </c>
      <c r="L85" s="73" t="s">
        <v>170</v>
      </c>
      <c r="M85" s="73" t="s">
        <v>171</v>
      </c>
      <c r="N85" s="73" t="s">
        <v>357</v>
      </c>
      <c r="O85" s="78" t="s">
        <v>173</v>
      </c>
      <c r="P85" s="73" t="s">
        <v>500</v>
      </c>
      <c r="Q85" s="81" t="s">
        <v>356</v>
      </c>
      <c r="R85" s="73" t="s">
        <v>170</v>
      </c>
      <c r="S85" s="73" t="s">
        <v>171</v>
      </c>
      <c r="T85" s="73" t="s">
        <v>357</v>
      </c>
      <c r="U85" s="73" t="s">
        <v>173</v>
      </c>
      <c r="V85" s="73" t="s">
        <v>500</v>
      </c>
      <c r="X85" s="58"/>
      <c r="AG85" s="73" t="s">
        <v>471</v>
      </c>
      <c r="AH85" s="73" t="s">
        <v>171</v>
      </c>
      <c r="AI85" s="78" t="s">
        <v>173</v>
      </c>
      <c r="AJ85" s="81" t="s">
        <v>471</v>
      </c>
      <c r="AK85" s="73" t="s">
        <v>171</v>
      </c>
      <c r="AL85" s="73" t="s">
        <v>173</v>
      </c>
    </row>
    <row r="86" spans="1:42" ht="12" customHeight="1" x14ac:dyDescent="0.2">
      <c r="B86" s="27"/>
      <c r="C86" s="68"/>
      <c r="D86" s="68"/>
      <c r="E86" s="68"/>
      <c r="F86" s="68"/>
      <c r="G86" s="68"/>
      <c r="H86" s="68"/>
      <c r="I86" s="68"/>
      <c r="J86" s="28"/>
      <c r="K86" s="29"/>
      <c r="L86" s="29"/>
      <c r="M86" s="29"/>
      <c r="N86" s="29"/>
      <c r="O86" s="49"/>
      <c r="P86" s="29"/>
      <c r="Q86" s="83">
        <f t="shared" ref="Q86:V86" si="70">I$69</f>
        <v>1352</v>
      </c>
      <c r="R86" s="2">
        <f t="shared" si="70"/>
        <v>735</v>
      </c>
      <c r="S86" s="2">
        <f t="shared" si="70"/>
        <v>617</v>
      </c>
      <c r="T86" s="2">
        <f t="shared" si="70"/>
        <v>856</v>
      </c>
      <c r="U86" s="2">
        <f t="shared" si="70"/>
        <v>747</v>
      </c>
      <c r="V86" s="2">
        <f t="shared" si="70"/>
        <v>844</v>
      </c>
      <c r="W86" s="69"/>
      <c r="X86" s="27"/>
      <c r="Y86" s="68"/>
      <c r="Z86" s="68"/>
      <c r="AA86" s="68"/>
      <c r="AB86" s="68"/>
      <c r="AC86" s="68"/>
      <c r="AD86" s="68"/>
      <c r="AE86" s="68"/>
      <c r="AF86" s="28"/>
      <c r="AG86" s="29"/>
      <c r="AH86" s="29"/>
      <c r="AI86" s="49"/>
      <c r="AJ86" s="83">
        <f>V86</f>
        <v>844</v>
      </c>
      <c r="AK86" s="2">
        <f>S86</f>
        <v>617</v>
      </c>
      <c r="AL86" s="2">
        <f>U86</f>
        <v>747</v>
      </c>
      <c r="AM86" s="69"/>
      <c r="AN86" s="69"/>
      <c r="AO86" s="69"/>
      <c r="AP86" s="69"/>
    </row>
    <row r="87" spans="1:42" ht="21" customHeight="1" x14ac:dyDescent="0.2">
      <c r="B87" s="153" t="s">
        <v>819</v>
      </c>
      <c r="C87" s="356"/>
      <c r="D87" s="356"/>
      <c r="E87" s="356"/>
      <c r="F87" s="356"/>
      <c r="G87" s="356"/>
      <c r="H87" s="356"/>
      <c r="I87" s="356"/>
      <c r="J87" s="357"/>
      <c r="K87" s="8">
        <v>624</v>
      </c>
      <c r="L87" s="8">
        <v>458</v>
      </c>
      <c r="M87" s="8">
        <v>166</v>
      </c>
      <c r="N87" s="8">
        <v>211</v>
      </c>
      <c r="O87" s="50">
        <v>185</v>
      </c>
      <c r="P87" s="8">
        <v>484</v>
      </c>
      <c r="Q87" s="85">
        <f>K87/Q$86*100</f>
        <v>46.153846153846153</v>
      </c>
      <c r="R87" s="4">
        <f t="shared" ref="R87:V91" si="71">L87/R$86*100</f>
        <v>62.31292517006802</v>
      </c>
      <c r="S87" s="4">
        <f t="shared" si="71"/>
        <v>26.904376012965965</v>
      </c>
      <c r="T87" s="4">
        <f t="shared" si="71"/>
        <v>24.649532710280376</v>
      </c>
      <c r="U87" s="4">
        <f t="shared" si="71"/>
        <v>24.765729585006692</v>
      </c>
      <c r="V87" s="4">
        <f t="shared" si="71"/>
        <v>57.345971563981045</v>
      </c>
      <c r="W87" s="10"/>
      <c r="X87" s="153" t="s">
        <v>819</v>
      </c>
      <c r="Y87" s="356"/>
      <c r="Z87" s="356"/>
      <c r="AA87" s="356"/>
      <c r="AB87" s="356"/>
      <c r="AC87" s="356"/>
      <c r="AD87" s="356"/>
      <c r="AE87" s="356"/>
      <c r="AF87" s="357"/>
      <c r="AG87" s="8">
        <f>P87</f>
        <v>484</v>
      </c>
      <c r="AH87" s="8">
        <f>M87</f>
        <v>166</v>
      </c>
      <c r="AI87" s="50">
        <f>O87</f>
        <v>185</v>
      </c>
      <c r="AJ87" s="85">
        <f>V87</f>
        <v>57.345971563981045</v>
      </c>
      <c r="AK87" s="4">
        <f>S87</f>
        <v>26.904376012965965</v>
      </c>
      <c r="AL87" s="4">
        <f>U87</f>
        <v>24.765729585006692</v>
      </c>
      <c r="AM87" s="10"/>
      <c r="AO87" s="10"/>
      <c r="AP87" s="10"/>
    </row>
    <row r="88" spans="1:42" ht="21" customHeight="1" x14ac:dyDescent="0.2">
      <c r="B88" s="483" t="s">
        <v>797</v>
      </c>
      <c r="C88" s="484"/>
      <c r="D88" s="484"/>
      <c r="E88" s="484"/>
      <c r="F88" s="484"/>
      <c r="G88" s="484"/>
      <c r="H88" s="484"/>
      <c r="I88" s="484"/>
      <c r="J88" s="485"/>
      <c r="K88" s="8">
        <v>466</v>
      </c>
      <c r="L88" s="8">
        <v>0</v>
      </c>
      <c r="M88" s="8">
        <v>466</v>
      </c>
      <c r="N88" s="8">
        <v>579</v>
      </c>
      <c r="O88" s="50">
        <v>579</v>
      </c>
      <c r="P88" s="8">
        <v>0</v>
      </c>
      <c r="Q88" s="85">
        <f t="shared" ref="Q88:Q91" si="72">K88/Q$86*100</f>
        <v>34.467455621301774</v>
      </c>
      <c r="R88" s="4">
        <f t="shared" si="71"/>
        <v>0</v>
      </c>
      <c r="S88" s="4">
        <f t="shared" si="71"/>
        <v>75.526742301458668</v>
      </c>
      <c r="T88" s="4">
        <f t="shared" si="71"/>
        <v>67.640186915887853</v>
      </c>
      <c r="U88" s="4">
        <f t="shared" si="71"/>
        <v>77.510040160642575</v>
      </c>
      <c r="V88" s="4">
        <f t="shared" si="71"/>
        <v>0</v>
      </c>
      <c r="W88" s="10"/>
      <c r="X88" s="483" t="s">
        <v>797</v>
      </c>
      <c r="Y88" s="484"/>
      <c r="Z88" s="484"/>
      <c r="AA88" s="484"/>
      <c r="AB88" s="484"/>
      <c r="AC88" s="484"/>
      <c r="AD88" s="484"/>
      <c r="AE88" s="484"/>
      <c r="AF88" s="485"/>
      <c r="AG88" s="8">
        <f t="shared" ref="AG88:AG91" si="73">P88</f>
        <v>0</v>
      </c>
      <c r="AH88" s="8">
        <f t="shared" ref="AH88:AH91" si="74">M88</f>
        <v>466</v>
      </c>
      <c r="AI88" s="50">
        <f t="shared" ref="AI88:AI91" si="75">O88</f>
        <v>579</v>
      </c>
      <c r="AJ88" s="85">
        <f t="shared" ref="AJ88:AJ91" si="76">V88</f>
        <v>0</v>
      </c>
      <c r="AK88" s="4">
        <f t="shared" ref="AK88:AK91" si="77">S88</f>
        <v>75.526742301458668</v>
      </c>
      <c r="AL88" s="4">
        <f t="shared" ref="AL88:AL91" si="78">U88</f>
        <v>77.510040160642575</v>
      </c>
      <c r="AM88" s="10"/>
      <c r="AN88" s="10"/>
      <c r="AO88" s="10"/>
      <c r="AP88" s="10"/>
    </row>
    <row r="89" spans="1:42" ht="21" customHeight="1" x14ac:dyDescent="0.2">
      <c r="B89" s="483" t="s">
        <v>798</v>
      </c>
      <c r="C89" s="484"/>
      <c r="D89" s="484"/>
      <c r="E89" s="484"/>
      <c r="F89" s="484"/>
      <c r="G89" s="484"/>
      <c r="H89" s="484"/>
      <c r="I89" s="484"/>
      <c r="J89" s="485"/>
      <c r="K89" s="8">
        <v>1134</v>
      </c>
      <c r="L89" s="8">
        <v>660</v>
      </c>
      <c r="M89" s="8">
        <v>474</v>
      </c>
      <c r="N89" s="8">
        <v>711</v>
      </c>
      <c r="O89" s="50">
        <v>621</v>
      </c>
      <c r="P89" s="8">
        <v>750</v>
      </c>
      <c r="Q89" s="85">
        <f t="shared" si="72"/>
        <v>83.875739644970409</v>
      </c>
      <c r="R89" s="4">
        <f t="shared" si="71"/>
        <v>89.795918367346943</v>
      </c>
      <c r="S89" s="4">
        <f t="shared" si="71"/>
        <v>76.823338735818481</v>
      </c>
      <c r="T89" s="4">
        <f t="shared" si="71"/>
        <v>83.06074766355141</v>
      </c>
      <c r="U89" s="4">
        <f t="shared" si="71"/>
        <v>83.132530120481931</v>
      </c>
      <c r="V89" s="4">
        <f t="shared" si="71"/>
        <v>88.862559241706165</v>
      </c>
      <c r="W89" s="10"/>
      <c r="X89" s="483" t="s">
        <v>798</v>
      </c>
      <c r="Y89" s="484"/>
      <c r="Z89" s="484"/>
      <c r="AA89" s="484"/>
      <c r="AB89" s="484"/>
      <c r="AC89" s="484"/>
      <c r="AD89" s="484"/>
      <c r="AE89" s="484"/>
      <c r="AF89" s="485"/>
      <c r="AG89" s="8">
        <f t="shared" si="73"/>
        <v>750</v>
      </c>
      <c r="AH89" s="8">
        <f t="shared" si="74"/>
        <v>474</v>
      </c>
      <c r="AI89" s="50">
        <f t="shared" si="75"/>
        <v>621</v>
      </c>
      <c r="AJ89" s="85">
        <f t="shared" si="76"/>
        <v>88.862559241706165</v>
      </c>
      <c r="AK89" s="4">
        <f t="shared" si="77"/>
        <v>76.823338735818481</v>
      </c>
      <c r="AL89" s="4">
        <f t="shared" si="78"/>
        <v>83.132530120481931</v>
      </c>
      <c r="AM89" s="10"/>
      <c r="AN89" s="10"/>
      <c r="AO89" s="10"/>
      <c r="AP89" s="10"/>
    </row>
    <row r="90" spans="1:42" ht="21" customHeight="1" x14ac:dyDescent="0.2">
      <c r="B90" s="26" t="s">
        <v>799</v>
      </c>
      <c r="C90" s="15"/>
      <c r="D90" s="15"/>
      <c r="E90" s="15"/>
      <c r="F90" s="15"/>
      <c r="G90" s="15"/>
      <c r="H90" s="15"/>
      <c r="I90" s="15"/>
      <c r="K90" s="8">
        <v>58</v>
      </c>
      <c r="L90" s="8">
        <v>27</v>
      </c>
      <c r="M90" s="8">
        <v>31</v>
      </c>
      <c r="N90" s="8">
        <v>46</v>
      </c>
      <c r="O90" s="50">
        <v>34</v>
      </c>
      <c r="P90" s="8">
        <v>39</v>
      </c>
      <c r="Q90" s="85">
        <f t="shared" si="72"/>
        <v>4.2899408284023668</v>
      </c>
      <c r="R90" s="4">
        <f t="shared" si="71"/>
        <v>3.6734693877551026</v>
      </c>
      <c r="S90" s="4">
        <f t="shared" si="71"/>
        <v>5.0243111831442464</v>
      </c>
      <c r="T90" s="4">
        <f t="shared" si="71"/>
        <v>5.3738317757009346</v>
      </c>
      <c r="U90" s="4">
        <f t="shared" si="71"/>
        <v>4.5515394912985272</v>
      </c>
      <c r="V90" s="4">
        <f t="shared" si="71"/>
        <v>4.62085308056872</v>
      </c>
      <c r="W90" s="10"/>
      <c r="X90" s="26" t="s">
        <v>799</v>
      </c>
      <c r="Y90" s="15"/>
      <c r="Z90" s="15"/>
      <c r="AA90" s="15"/>
      <c r="AB90" s="15"/>
      <c r="AC90" s="15"/>
      <c r="AD90" s="15"/>
      <c r="AE90" s="15"/>
      <c r="AG90" s="8">
        <f t="shared" si="73"/>
        <v>39</v>
      </c>
      <c r="AH90" s="8">
        <f t="shared" si="74"/>
        <v>31</v>
      </c>
      <c r="AI90" s="50">
        <f t="shared" si="75"/>
        <v>34</v>
      </c>
      <c r="AJ90" s="85">
        <f t="shared" si="76"/>
        <v>4.62085308056872</v>
      </c>
      <c r="AK90" s="4">
        <f t="shared" si="77"/>
        <v>5.0243111831442464</v>
      </c>
      <c r="AL90" s="4">
        <f t="shared" si="78"/>
        <v>4.5515394912985272</v>
      </c>
      <c r="AM90" s="10"/>
      <c r="AN90" s="10"/>
      <c r="AO90" s="10"/>
      <c r="AP90" s="10"/>
    </row>
    <row r="91" spans="1:42" ht="21" customHeight="1" x14ac:dyDescent="0.2">
      <c r="B91" s="27" t="s">
        <v>0</v>
      </c>
      <c r="C91" s="68"/>
      <c r="D91" s="68"/>
      <c r="E91" s="68"/>
      <c r="F91" s="68"/>
      <c r="G91" s="68"/>
      <c r="H91" s="68"/>
      <c r="I91" s="68"/>
      <c r="J91" s="28"/>
      <c r="K91" s="9">
        <v>46</v>
      </c>
      <c r="L91" s="9">
        <v>19</v>
      </c>
      <c r="M91" s="9">
        <v>27</v>
      </c>
      <c r="N91" s="9">
        <v>29</v>
      </c>
      <c r="O91" s="55">
        <v>24</v>
      </c>
      <c r="P91" s="9">
        <v>24</v>
      </c>
      <c r="Q91" s="87">
        <f t="shared" si="72"/>
        <v>3.4023668639053253</v>
      </c>
      <c r="R91" s="5">
        <f t="shared" si="71"/>
        <v>2.5850340136054419</v>
      </c>
      <c r="S91" s="5">
        <f t="shared" si="71"/>
        <v>4.3760129659643443</v>
      </c>
      <c r="T91" s="5">
        <f t="shared" si="71"/>
        <v>3.3878504672897192</v>
      </c>
      <c r="U91" s="5">
        <f t="shared" si="71"/>
        <v>3.2128514056224895</v>
      </c>
      <c r="V91" s="5">
        <f t="shared" si="71"/>
        <v>2.8436018957345972</v>
      </c>
      <c r="W91" s="16"/>
      <c r="X91" s="27" t="s">
        <v>0</v>
      </c>
      <c r="Y91" s="68"/>
      <c r="Z91" s="68"/>
      <c r="AA91" s="68"/>
      <c r="AB91" s="68"/>
      <c r="AC91" s="68"/>
      <c r="AD91" s="68"/>
      <c r="AE91" s="68"/>
      <c r="AF91" s="28"/>
      <c r="AG91" s="9">
        <f t="shared" si="73"/>
        <v>24</v>
      </c>
      <c r="AH91" s="9">
        <f t="shared" si="74"/>
        <v>27</v>
      </c>
      <c r="AI91" s="55">
        <f t="shared" si="75"/>
        <v>24</v>
      </c>
      <c r="AJ91" s="87">
        <f t="shared" si="76"/>
        <v>2.8436018957345972</v>
      </c>
      <c r="AK91" s="5">
        <f t="shared" si="77"/>
        <v>4.3760129659643443</v>
      </c>
      <c r="AL91" s="5">
        <f t="shared" si="78"/>
        <v>3.2128514056224895</v>
      </c>
      <c r="AM91" s="16"/>
      <c r="AN91" s="16"/>
      <c r="AO91" s="16"/>
      <c r="AP91" s="16"/>
    </row>
    <row r="92" spans="1:42" ht="15" customHeight="1" x14ac:dyDescent="0.2">
      <c r="B92" s="30" t="s">
        <v>1</v>
      </c>
      <c r="C92" s="59"/>
      <c r="D92" s="59"/>
      <c r="E92" s="59"/>
      <c r="F92" s="59"/>
      <c r="G92" s="59"/>
      <c r="H92" s="59"/>
      <c r="I92" s="59"/>
      <c r="J92" s="21"/>
      <c r="K92" s="31">
        <f t="shared" ref="K92:P92" si="79">SUM(K87:K91)</f>
        <v>2328</v>
      </c>
      <c r="L92" s="31">
        <f t="shared" si="79"/>
        <v>1164</v>
      </c>
      <c r="M92" s="31">
        <f t="shared" si="79"/>
        <v>1164</v>
      </c>
      <c r="N92" s="31">
        <f t="shared" si="79"/>
        <v>1576</v>
      </c>
      <c r="O92" s="51">
        <f t="shared" si="79"/>
        <v>1443</v>
      </c>
      <c r="P92" s="31">
        <f t="shared" si="79"/>
        <v>1297</v>
      </c>
      <c r="Q92" s="86" t="str">
        <f t="shared" ref="Q92:V92" si="80">IF(SUM(Q87:Q91)&gt;100,"－",SUM(Q87:Q91))</f>
        <v>－</v>
      </c>
      <c r="R92" s="6" t="str">
        <f t="shared" si="80"/>
        <v>－</v>
      </c>
      <c r="S92" s="6" t="str">
        <f t="shared" si="80"/>
        <v>－</v>
      </c>
      <c r="T92" s="6" t="str">
        <f t="shared" si="80"/>
        <v>－</v>
      </c>
      <c r="U92" s="6" t="str">
        <f t="shared" si="80"/>
        <v>－</v>
      </c>
      <c r="V92" s="6" t="str">
        <f t="shared" si="80"/>
        <v>－</v>
      </c>
      <c r="W92" s="16"/>
      <c r="X92" s="30" t="s">
        <v>1</v>
      </c>
      <c r="Y92" s="59"/>
      <c r="Z92" s="59"/>
      <c r="AA92" s="59"/>
      <c r="AB92" s="59"/>
      <c r="AC92" s="59"/>
      <c r="AD92" s="59"/>
      <c r="AE92" s="59"/>
      <c r="AF92" s="21"/>
      <c r="AG92" s="31">
        <f>SUM(AG87:AG91)</f>
        <v>1297</v>
      </c>
      <c r="AH92" s="31">
        <f>SUM(AH87:AH91)</f>
        <v>1164</v>
      </c>
      <c r="AI92" s="51">
        <f>SUM(AI87:AI91)</f>
        <v>1443</v>
      </c>
      <c r="AJ92" s="86" t="str">
        <f>IF(SUM(AJ87:AJ91)&gt;100,"－",SUM(AJ87:AJ91))</f>
        <v>－</v>
      </c>
      <c r="AK92" s="6" t="str">
        <f>IF(SUM(AK87:AK91)&gt;100,"－",SUM(AK87:AK91))</f>
        <v>－</v>
      </c>
      <c r="AL92" s="6" t="str">
        <f>IF(SUM(AL87:AL91)&gt;100,"－",SUM(AL87:AL91))</f>
        <v>－</v>
      </c>
      <c r="AM92" s="16"/>
      <c r="AN92" s="16"/>
      <c r="AO92" s="16"/>
      <c r="AP92" s="16"/>
    </row>
    <row r="94" spans="1:42" ht="15" customHeight="1" x14ac:dyDescent="0.2">
      <c r="A94" s="35" t="s">
        <v>982</v>
      </c>
    </row>
    <row r="95" spans="1:42" ht="15" customHeight="1" x14ac:dyDescent="0.2">
      <c r="A95" s="1" t="s">
        <v>806</v>
      </c>
      <c r="B95" s="15"/>
      <c r="U95" s="36"/>
      <c r="V95" s="36"/>
      <c r="W95" s="36"/>
      <c r="X95" s="36"/>
      <c r="Y95" s="36"/>
      <c r="Z95" s="36"/>
      <c r="AA95" s="41"/>
      <c r="AB95" s="41"/>
      <c r="AC95" s="41"/>
      <c r="AD95" s="41"/>
      <c r="AE95" s="41"/>
    </row>
    <row r="96" spans="1:42" ht="15" customHeight="1" x14ac:dyDescent="0.2">
      <c r="B96" s="47"/>
      <c r="C96" s="25"/>
      <c r="D96" s="25"/>
      <c r="E96" s="25"/>
      <c r="F96" s="25"/>
      <c r="G96" s="25"/>
      <c r="H96" s="25"/>
      <c r="I96" s="25"/>
      <c r="J96" s="25"/>
      <c r="K96" s="25"/>
      <c r="L96" s="25"/>
      <c r="M96" s="25"/>
      <c r="N96" s="25"/>
      <c r="O96" s="60"/>
      <c r="P96" s="63" t="s">
        <v>2</v>
      </c>
      <c r="Q96" s="66"/>
      <c r="R96" s="82"/>
      <c r="S96" s="63" t="s">
        <v>3</v>
      </c>
      <c r="T96" s="64"/>
      <c r="AC96" s="45"/>
      <c r="AD96" s="36"/>
      <c r="AE96" s="36"/>
      <c r="AF96" s="36"/>
      <c r="AG96" s="36"/>
      <c r="AH96" s="36"/>
      <c r="AI96" s="36"/>
      <c r="AJ96" s="41"/>
      <c r="AK96" s="41"/>
      <c r="AL96" s="41"/>
      <c r="AM96" s="41"/>
      <c r="AN96" s="41"/>
    </row>
    <row r="97" spans="1:40" ht="19" x14ac:dyDescent="0.2">
      <c r="B97" s="58"/>
      <c r="O97" s="73" t="s">
        <v>4</v>
      </c>
      <c r="P97" s="73" t="s">
        <v>171</v>
      </c>
      <c r="Q97" s="78" t="s">
        <v>173</v>
      </c>
      <c r="R97" s="81" t="s">
        <v>4</v>
      </c>
      <c r="S97" s="73" t="s">
        <v>171</v>
      </c>
      <c r="T97" s="73" t="s">
        <v>173</v>
      </c>
      <c r="AC97" s="45"/>
      <c r="AD97" s="36"/>
      <c r="AE97" s="36"/>
      <c r="AF97" s="36"/>
      <c r="AG97" s="36"/>
      <c r="AH97" s="36"/>
      <c r="AI97" s="36"/>
      <c r="AJ97" s="41"/>
      <c r="AK97" s="41"/>
      <c r="AL97" s="41"/>
      <c r="AM97" s="41"/>
      <c r="AN97" s="41"/>
    </row>
    <row r="98" spans="1:40" ht="15" customHeight="1" x14ac:dyDescent="0.2">
      <c r="B98" s="27"/>
      <c r="C98" s="68"/>
      <c r="D98" s="68"/>
      <c r="E98" s="68"/>
      <c r="F98" s="68"/>
      <c r="G98" s="68"/>
      <c r="H98" s="68"/>
      <c r="I98" s="68"/>
      <c r="J98" s="68"/>
      <c r="K98" s="68"/>
      <c r="L98" s="68"/>
      <c r="M98" s="68"/>
      <c r="N98" s="68"/>
      <c r="O98" s="29"/>
      <c r="P98" s="29"/>
      <c r="Q98" s="49"/>
      <c r="R98" s="83">
        <f>O$104</f>
        <v>1364</v>
      </c>
      <c r="S98" s="2">
        <f>P$104</f>
        <v>617</v>
      </c>
      <c r="T98" s="2">
        <f>Q$104</f>
        <v>747</v>
      </c>
      <c r="U98" s="69"/>
      <c r="AC98" s="45"/>
      <c r="AD98" s="36"/>
      <c r="AE98" s="36"/>
      <c r="AF98" s="36"/>
      <c r="AG98" s="36"/>
      <c r="AH98" s="36"/>
      <c r="AI98" s="36"/>
      <c r="AJ98" s="41"/>
      <c r="AK98" s="41"/>
      <c r="AL98" s="41"/>
      <c r="AM98" s="41"/>
      <c r="AN98" s="41"/>
    </row>
    <row r="99" spans="1:40" ht="15" customHeight="1" x14ac:dyDescent="0.2">
      <c r="B99" s="373" t="s">
        <v>807</v>
      </c>
      <c r="C99" s="356"/>
      <c r="D99" s="356"/>
      <c r="E99" s="356"/>
      <c r="F99" s="356"/>
      <c r="G99" s="356"/>
      <c r="H99" s="356"/>
      <c r="I99" s="356"/>
      <c r="J99" s="356"/>
      <c r="K99" s="356"/>
      <c r="L99" s="356"/>
      <c r="M99" s="356"/>
      <c r="N99" s="357"/>
      <c r="O99" s="8">
        <v>113</v>
      </c>
      <c r="P99" s="8">
        <v>52</v>
      </c>
      <c r="Q99" s="50">
        <v>61</v>
      </c>
      <c r="R99" s="85">
        <f>O99/R$98*100</f>
        <v>8.284457478005864</v>
      </c>
      <c r="S99" s="4">
        <f t="shared" ref="S99:T103" si="81">P99/S$98*100</f>
        <v>8.4278768233387353</v>
      </c>
      <c r="T99" s="4">
        <f t="shared" si="81"/>
        <v>8.1659973226238289</v>
      </c>
      <c r="U99" s="10"/>
      <c r="AC99" s="45"/>
      <c r="AD99" s="36"/>
      <c r="AE99" s="36"/>
      <c r="AF99" s="36"/>
      <c r="AG99" s="36"/>
      <c r="AH99" s="36"/>
      <c r="AI99" s="36"/>
      <c r="AJ99" s="41"/>
      <c r="AK99" s="41"/>
      <c r="AL99" s="41"/>
      <c r="AM99" s="41"/>
      <c r="AN99" s="41"/>
    </row>
    <row r="100" spans="1:40" ht="15" customHeight="1" x14ac:dyDescent="0.2">
      <c r="B100" s="123" t="s">
        <v>808</v>
      </c>
      <c r="C100" s="367"/>
      <c r="D100" s="367"/>
      <c r="E100" s="367"/>
      <c r="F100" s="367"/>
      <c r="G100" s="367"/>
      <c r="H100" s="367"/>
      <c r="I100" s="367"/>
      <c r="J100" s="367"/>
      <c r="K100" s="367"/>
      <c r="L100" s="367"/>
      <c r="M100" s="367"/>
      <c r="N100" s="368"/>
      <c r="O100" s="8">
        <v>74</v>
      </c>
      <c r="P100" s="8">
        <v>29</v>
      </c>
      <c r="Q100" s="50">
        <v>45</v>
      </c>
      <c r="R100" s="85">
        <f t="shared" ref="R100:R103" si="82">O100/R$98*100</f>
        <v>5.4252199413489732</v>
      </c>
      <c r="S100" s="4">
        <f t="shared" si="81"/>
        <v>4.7001620745542949</v>
      </c>
      <c r="T100" s="4">
        <f t="shared" si="81"/>
        <v>6.024096385542169</v>
      </c>
      <c r="U100" s="10"/>
      <c r="AC100" s="45"/>
      <c r="AD100" s="36"/>
      <c r="AE100" s="36"/>
      <c r="AF100" s="36"/>
      <c r="AG100" s="36"/>
      <c r="AH100" s="36"/>
      <c r="AI100" s="36"/>
      <c r="AJ100" s="41"/>
      <c r="AK100" s="41"/>
      <c r="AL100" s="41"/>
      <c r="AM100" s="41"/>
      <c r="AN100" s="41"/>
    </row>
    <row r="101" spans="1:40" ht="15" customHeight="1" x14ac:dyDescent="0.2">
      <c r="B101" s="123" t="s">
        <v>809</v>
      </c>
      <c r="C101" s="367"/>
      <c r="D101" s="367"/>
      <c r="E101" s="367"/>
      <c r="F101" s="367"/>
      <c r="G101" s="367"/>
      <c r="H101" s="367"/>
      <c r="I101" s="367"/>
      <c r="J101" s="367"/>
      <c r="K101" s="367"/>
      <c r="L101" s="367"/>
      <c r="M101" s="367"/>
      <c r="N101" s="368"/>
      <c r="O101" s="8">
        <v>932</v>
      </c>
      <c r="P101" s="8">
        <v>434</v>
      </c>
      <c r="Q101" s="50">
        <v>498</v>
      </c>
      <c r="R101" s="85">
        <f t="shared" si="82"/>
        <v>68.328445747800586</v>
      </c>
      <c r="S101" s="4">
        <f t="shared" si="81"/>
        <v>70.340356564019444</v>
      </c>
      <c r="T101" s="4">
        <f t="shared" si="81"/>
        <v>66.666666666666657</v>
      </c>
      <c r="U101" s="10"/>
      <c r="AC101" s="45"/>
      <c r="AD101" s="36"/>
      <c r="AE101" s="36"/>
      <c r="AF101" s="36"/>
      <c r="AG101" s="36"/>
      <c r="AH101" s="36"/>
      <c r="AI101" s="36"/>
      <c r="AJ101" s="41"/>
      <c r="AK101" s="41"/>
      <c r="AL101" s="41"/>
      <c r="AM101" s="41"/>
      <c r="AN101" s="41"/>
    </row>
    <row r="102" spans="1:40" ht="15" customHeight="1" x14ac:dyDescent="0.2">
      <c r="B102" s="26" t="s">
        <v>810</v>
      </c>
      <c r="C102" s="15"/>
      <c r="D102" s="15"/>
      <c r="E102" s="15"/>
      <c r="F102" s="15"/>
      <c r="G102" s="15"/>
      <c r="H102" s="15"/>
      <c r="I102" s="15"/>
      <c r="J102" s="15"/>
      <c r="K102" s="15"/>
      <c r="L102" s="15"/>
      <c r="M102" s="15"/>
      <c r="O102" s="8">
        <v>144</v>
      </c>
      <c r="P102" s="8">
        <v>45</v>
      </c>
      <c r="Q102" s="50">
        <v>99</v>
      </c>
      <c r="R102" s="85">
        <f t="shared" si="82"/>
        <v>10.557184750733137</v>
      </c>
      <c r="S102" s="4">
        <f t="shared" si="81"/>
        <v>7.2933549432739051</v>
      </c>
      <c r="T102" s="4">
        <f t="shared" si="81"/>
        <v>13.253012048192772</v>
      </c>
      <c r="U102" s="10"/>
      <c r="AC102" s="45"/>
      <c r="AD102" s="36"/>
      <c r="AE102" s="36"/>
      <c r="AF102" s="36"/>
      <c r="AG102" s="36"/>
      <c r="AH102" s="36"/>
      <c r="AI102" s="36"/>
      <c r="AJ102" s="41"/>
      <c r="AK102" s="41"/>
      <c r="AL102" s="41"/>
      <c r="AM102" s="41"/>
      <c r="AN102" s="41"/>
    </row>
    <row r="103" spans="1:40" ht="15" customHeight="1" x14ac:dyDescent="0.2">
      <c r="B103" s="27" t="s">
        <v>0</v>
      </c>
      <c r="C103" s="68"/>
      <c r="D103" s="68"/>
      <c r="E103" s="68"/>
      <c r="F103" s="68"/>
      <c r="G103" s="68"/>
      <c r="H103" s="68"/>
      <c r="I103" s="68"/>
      <c r="J103" s="68"/>
      <c r="K103" s="68"/>
      <c r="L103" s="68"/>
      <c r="M103" s="68"/>
      <c r="N103" s="28"/>
      <c r="O103" s="9">
        <v>101</v>
      </c>
      <c r="P103" s="9">
        <v>57</v>
      </c>
      <c r="Q103" s="55">
        <v>44</v>
      </c>
      <c r="R103" s="87">
        <f t="shared" si="82"/>
        <v>7.4046920821114375</v>
      </c>
      <c r="S103" s="5">
        <f t="shared" si="81"/>
        <v>9.238249594813615</v>
      </c>
      <c r="T103" s="5">
        <f t="shared" si="81"/>
        <v>5.8902275769745644</v>
      </c>
      <c r="U103" s="16"/>
      <c r="AC103" s="45"/>
      <c r="AD103" s="36"/>
      <c r="AE103" s="36"/>
      <c r="AF103" s="36"/>
      <c r="AG103" s="36"/>
      <c r="AH103" s="36"/>
      <c r="AI103" s="36"/>
      <c r="AJ103" s="41"/>
      <c r="AK103" s="41"/>
      <c r="AL103" s="41"/>
      <c r="AM103" s="41"/>
      <c r="AN103" s="41"/>
    </row>
    <row r="104" spans="1:40" ht="15" customHeight="1" x14ac:dyDescent="0.2">
      <c r="B104" s="30" t="s">
        <v>1</v>
      </c>
      <c r="C104" s="59"/>
      <c r="D104" s="59"/>
      <c r="E104" s="59"/>
      <c r="F104" s="59"/>
      <c r="G104" s="59"/>
      <c r="H104" s="59"/>
      <c r="I104" s="59"/>
      <c r="J104" s="59"/>
      <c r="K104" s="59"/>
      <c r="L104" s="59"/>
      <c r="M104" s="59"/>
      <c r="N104" s="59"/>
      <c r="O104" s="31">
        <f>SUM(O99:O103)</f>
        <v>1364</v>
      </c>
      <c r="P104" s="31">
        <f>SUM(P99:P103)</f>
        <v>617</v>
      </c>
      <c r="Q104" s="51">
        <f>SUM(Q99:Q103)</f>
        <v>747</v>
      </c>
      <c r="R104" s="86">
        <f>IF(SUM(R99:R103)&gt;100,"－",SUM(R99:R103))</f>
        <v>100</v>
      </c>
      <c r="S104" s="6">
        <f>IF(SUM(S99:S103)&gt;100,"－",SUM(S99:S103))</f>
        <v>100</v>
      </c>
      <c r="T104" s="6">
        <f>IF(SUM(T99:T103)&gt;100,"－",SUM(T99:T103))</f>
        <v>100</v>
      </c>
      <c r="U104" s="16"/>
      <c r="AC104" s="45"/>
      <c r="AD104" s="36"/>
      <c r="AE104" s="36"/>
      <c r="AF104" s="36"/>
      <c r="AG104" s="36"/>
      <c r="AH104" s="36"/>
      <c r="AI104" s="36"/>
      <c r="AJ104" s="41"/>
      <c r="AK104" s="41"/>
      <c r="AL104" s="41"/>
      <c r="AM104" s="41"/>
      <c r="AN104" s="41"/>
    </row>
    <row r="105" spans="1:40" ht="15" customHeight="1" x14ac:dyDescent="0.2">
      <c r="B105" s="45"/>
      <c r="C105" s="36"/>
      <c r="D105" s="36"/>
      <c r="E105" s="36"/>
      <c r="F105" s="41"/>
      <c r="G105" s="41"/>
      <c r="H105" s="41"/>
      <c r="I105" s="41"/>
      <c r="J105" s="41"/>
      <c r="K105" s="41"/>
      <c r="L105" s="41"/>
      <c r="M105" s="41"/>
      <c r="N105" s="41"/>
      <c r="Y105" s="36"/>
      <c r="Z105" s="36"/>
      <c r="AA105" s="36"/>
      <c r="AB105" s="36"/>
      <c r="AC105" s="36"/>
      <c r="AD105" s="36"/>
      <c r="AE105" s="41"/>
      <c r="AF105" s="41"/>
      <c r="AG105" s="41"/>
      <c r="AH105" s="41"/>
      <c r="AI105" s="41"/>
    </row>
    <row r="106" spans="1:40" ht="15" customHeight="1" x14ac:dyDescent="0.2">
      <c r="A106" s="35" t="s">
        <v>982</v>
      </c>
    </row>
    <row r="107" spans="1:40" ht="15" customHeight="1" x14ac:dyDescent="0.2">
      <c r="A107" s="1" t="s">
        <v>811</v>
      </c>
      <c r="B107" s="15"/>
      <c r="Y107" s="36"/>
      <c r="Z107" s="36"/>
      <c r="AA107" s="36"/>
      <c r="AB107" s="36"/>
      <c r="AC107" s="36"/>
      <c r="AD107" s="36"/>
      <c r="AE107" s="41"/>
      <c r="AF107" s="41"/>
      <c r="AG107" s="41"/>
      <c r="AH107" s="41"/>
      <c r="AI107" s="41"/>
    </row>
    <row r="108" spans="1:40" ht="15" customHeight="1" x14ac:dyDescent="0.2">
      <c r="B108" s="47"/>
      <c r="C108" s="25"/>
      <c r="D108" s="25"/>
      <c r="E108" s="25"/>
      <c r="F108" s="25"/>
      <c r="G108" s="25"/>
      <c r="H108" s="25"/>
      <c r="I108" s="25"/>
      <c r="J108" s="25"/>
      <c r="K108" s="25"/>
      <c r="L108" s="25"/>
      <c r="M108" s="25"/>
      <c r="N108" s="25"/>
      <c r="O108" s="60"/>
      <c r="P108" s="63" t="s">
        <v>2</v>
      </c>
      <c r="Q108" s="66"/>
      <c r="R108" s="82"/>
      <c r="S108" s="63" t="s">
        <v>3</v>
      </c>
      <c r="T108" s="64"/>
      <c r="AC108" s="45"/>
      <c r="AD108" s="36"/>
      <c r="AE108" s="36"/>
      <c r="AF108" s="36"/>
      <c r="AG108" s="36"/>
      <c r="AH108" s="36"/>
      <c r="AI108" s="36"/>
      <c r="AJ108" s="41"/>
      <c r="AK108" s="41"/>
      <c r="AL108" s="41"/>
      <c r="AM108" s="41"/>
      <c r="AN108" s="41"/>
    </row>
    <row r="109" spans="1:40" ht="19" x14ac:dyDescent="0.2">
      <c r="B109" s="58"/>
      <c r="O109" s="73" t="s">
        <v>4</v>
      </c>
      <c r="P109" s="73" t="s">
        <v>171</v>
      </c>
      <c r="Q109" s="78" t="s">
        <v>173</v>
      </c>
      <c r="R109" s="81" t="s">
        <v>4</v>
      </c>
      <c r="S109" s="73" t="s">
        <v>171</v>
      </c>
      <c r="T109" s="73" t="s">
        <v>173</v>
      </c>
      <c r="AC109" s="45"/>
      <c r="AD109" s="36"/>
      <c r="AE109" s="36"/>
      <c r="AF109" s="36"/>
      <c r="AG109" s="36"/>
      <c r="AH109" s="36"/>
      <c r="AI109" s="36"/>
      <c r="AJ109" s="41"/>
      <c r="AK109" s="41"/>
      <c r="AL109" s="41"/>
      <c r="AM109" s="41"/>
      <c r="AN109" s="41"/>
    </row>
    <row r="110" spans="1:40" ht="15" customHeight="1" x14ac:dyDescent="0.2">
      <c r="B110" s="27"/>
      <c r="C110" s="68"/>
      <c r="D110" s="68"/>
      <c r="E110" s="68"/>
      <c r="F110" s="68"/>
      <c r="G110" s="68"/>
      <c r="H110" s="68"/>
      <c r="I110" s="68"/>
      <c r="J110" s="68"/>
      <c r="K110" s="68"/>
      <c r="L110" s="68"/>
      <c r="M110" s="68"/>
      <c r="N110" s="68"/>
      <c r="O110" s="29"/>
      <c r="P110" s="29"/>
      <c r="Q110" s="49"/>
      <c r="R110" s="83">
        <f>O$104</f>
        <v>1364</v>
      </c>
      <c r="S110" s="2">
        <f>P$104</f>
        <v>617</v>
      </c>
      <c r="T110" s="2">
        <f>Q$104</f>
        <v>747</v>
      </c>
      <c r="U110" s="69"/>
      <c r="AC110" s="45"/>
      <c r="AD110" s="36"/>
      <c r="AE110" s="36"/>
      <c r="AF110" s="36"/>
      <c r="AG110" s="36"/>
      <c r="AH110" s="36"/>
      <c r="AI110" s="36"/>
      <c r="AJ110" s="41"/>
      <c r="AK110" s="41"/>
      <c r="AL110" s="41"/>
      <c r="AM110" s="41"/>
      <c r="AN110" s="41"/>
    </row>
    <row r="111" spans="1:40" ht="15" customHeight="1" x14ac:dyDescent="0.2">
      <c r="B111" s="373" t="s">
        <v>807</v>
      </c>
      <c r="C111" s="356"/>
      <c r="D111" s="356"/>
      <c r="E111" s="356"/>
      <c r="F111" s="356"/>
      <c r="G111" s="356"/>
      <c r="H111" s="356"/>
      <c r="I111" s="356"/>
      <c r="J111" s="356"/>
      <c r="K111" s="356"/>
      <c r="L111" s="356"/>
      <c r="M111" s="356"/>
      <c r="N111" s="357"/>
      <c r="O111" s="8">
        <v>264</v>
      </c>
      <c r="P111" s="8">
        <v>161</v>
      </c>
      <c r="Q111" s="50">
        <v>103</v>
      </c>
      <c r="R111" s="85">
        <f>O111/R$110*100</f>
        <v>19.35483870967742</v>
      </c>
      <c r="S111" s="4">
        <f t="shared" ref="S111:T115" si="83">P111/S$110*100</f>
        <v>26.094003241491087</v>
      </c>
      <c r="T111" s="4">
        <f t="shared" si="83"/>
        <v>13.788487282463185</v>
      </c>
      <c r="U111" s="10"/>
      <c r="AC111" s="45"/>
      <c r="AD111" s="36"/>
      <c r="AE111" s="36"/>
      <c r="AF111" s="36"/>
      <c r="AG111" s="36"/>
      <c r="AH111" s="36"/>
      <c r="AI111" s="36"/>
      <c r="AJ111" s="41"/>
      <c r="AK111" s="41"/>
      <c r="AL111" s="41"/>
      <c r="AM111" s="41"/>
      <c r="AN111" s="41"/>
    </row>
    <row r="112" spans="1:40" ht="15" customHeight="1" x14ac:dyDescent="0.2">
      <c r="B112" s="123" t="s">
        <v>808</v>
      </c>
      <c r="C112" s="367"/>
      <c r="D112" s="367"/>
      <c r="E112" s="367"/>
      <c r="F112" s="367"/>
      <c r="G112" s="367"/>
      <c r="H112" s="367"/>
      <c r="I112" s="367"/>
      <c r="J112" s="367"/>
      <c r="K112" s="367"/>
      <c r="L112" s="367"/>
      <c r="M112" s="367"/>
      <c r="N112" s="368"/>
      <c r="O112" s="8">
        <v>253</v>
      </c>
      <c r="P112" s="8">
        <v>140</v>
      </c>
      <c r="Q112" s="50">
        <v>113</v>
      </c>
      <c r="R112" s="85">
        <f t="shared" ref="R112:R115" si="84">O112/R$110*100</f>
        <v>18.548387096774192</v>
      </c>
      <c r="S112" s="4">
        <f t="shared" si="83"/>
        <v>22.690437601296594</v>
      </c>
      <c r="T112" s="4">
        <f t="shared" si="83"/>
        <v>15.127175368139223</v>
      </c>
      <c r="U112" s="10"/>
      <c r="AC112" s="45"/>
      <c r="AD112" s="36"/>
      <c r="AE112" s="36"/>
      <c r="AF112" s="36"/>
      <c r="AG112" s="36"/>
      <c r="AH112" s="36"/>
      <c r="AI112" s="36"/>
      <c r="AJ112" s="41"/>
      <c r="AK112" s="41"/>
      <c r="AL112" s="41"/>
      <c r="AM112" s="41"/>
      <c r="AN112" s="41"/>
    </row>
    <row r="113" spans="1:40" ht="15" customHeight="1" x14ac:dyDescent="0.2">
      <c r="B113" s="123" t="s">
        <v>809</v>
      </c>
      <c r="C113" s="367"/>
      <c r="D113" s="367"/>
      <c r="E113" s="367"/>
      <c r="F113" s="367"/>
      <c r="G113" s="367"/>
      <c r="H113" s="367"/>
      <c r="I113" s="367"/>
      <c r="J113" s="367"/>
      <c r="K113" s="367"/>
      <c r="L113" s="367"/>
      <c r="M113" s="367"/>
      <c r="N113" s="368"/>
      <c r="O113" s="8">
        <v>748</v>
      </c>
      <c r="P113" s="8">
        <v>269</v>
      </c>
      <c r="Q113" s="50">
        <v>479</v>
      </c>
      <c r="R113" s="85">
        <f t="shared" si="84"/>
        <v>54.838709677419352</v>
      </c>
      <c r="S113" s="4">
        <f t="shared" si="83"/>
        <v>43.598055105348458</v>
      </c>
      <c r="T113" s="4">
        <f t="shared" si="83"/>
        <v>64.12315930388219</v>
      </c>
      <c r="U113" s="10"/>
      <c r="AC113" s="45"/>
      <c r="AD113" s="36"/>
      <c r="AE113" s="36"/>
      <c r="AF113" s="36"/>
      <c r="AG113" s="36"/>
      <c r="AH113" s="36"/>
      <c r="AI113" s="36"/>
      <c r="AJ113" s="41"/>
      <c r="AK113" s="41"/>
      <c r="AL113" s="41"/>
      <c r="AM113" s="41"/>
      <c r="AN113" s="41"/>
    </row>
    <row r="114" spans="1:40" ht="15" customHeight="1" x14ac:dyDescent="0.2">
      <c r="B114" s="26" t="s">
        <v>810</v>
      </c>
      <c r="C114" s="15"/>
      <c r="D114" s="15"/>
      <c r="E114" s="15"/>
      <c r="F114" s="15"/>
      <c r="G114" s="15"/>
      <c r="H114" s="15"/>
      <c r="I114" s="15"/>
      <c r="J114" s="15"/>
      <c r="K114" s="15"/>
      <c r="L114" s="15"/>
      <c r="M114" s="15"/>
      <c r="O114" s="8">
        <v>32</v>
      </c>
      <c r="P114" s="8">
        <v>14</v>
      </c>
      <c r="Q114" s="50">
        <v>18</v>
      </c>
      <c r="R114" s="85">
        <f t="shared" si="84"/>
        <v>2.3460410557184752</v>
      </c>
      <c r="S114" s="4">
        <f t="shared" si="83"/>
        <v>2.2690437601296596</v>
      </c>
      <c r="T114" s="4">
        <f t="shared" si="83"/>
        <v>2.4096385542168677</v>
      </c>
      <c r="U114" s="10"/>
      <c r="AC114" s="45"/>
      <c r="AD114" s="36"/>
      <c r="AE114" s="36"/>
      <c r="AF114" s="36"/>
      <c r="AG114" s="36"/>
      <c r="AH114" s="36"/>
      <c r="AI114" s="36"/>
      <c r="AJ114" s="41"/>
      <c r="AK114" s="41"/>
      <c r="AL114" s="41"/>
      <c r="AM114" s="41"/>
      <c r="AN114" s="41"/>
    </row>
    <row r="115" spans="1:40" ht="15" customHeight="1" x14ac:dyDescent="0.2">
      <c r="B115" s="27" t="s">
        <v>0</v>
      </c>
      <c r="C115" s="68"/>
      <c r="D115" s="68"/>
      <c r="E115" s="68"/>
      <c r="F115" s="68"/>
      <c r="G115" s="68"/>
      <c r="H115" s="68"/>
      <c r="I115" s="68"/>
      <c r="J115" s="68"/>
      <c r="K115" s="68"/>
      <c r="L115" s="68"/>
      <c r="M115" s="68"/>
      <c r="N115" s="28"/>
      <c r="O115" s="9">
        <v>67</v>
      </c>
      <c r="P115" s="9">
        <v>33</v>
      </c>
      <c r="Q115" s="55">
        <v>34</v>
      </c>
      <c r="R115" s="87">
        <f t="shared" si="84"/>
        <v>4.9120234604105573</v>
      </c>
      <c r="S115" s="5">
        <f t="shared" si="83"/>
        <v>5.3484602917341979</v>
      </c>
      <c r="T115" s="5">
        <f t="shared" si="83"/>
        <v>4.5515394912985272</v>
      </c>
      <c r="U115" s="16"/>
      <c r="AC115" s="45"/>
      <c r="AD115" s="36"/>
      <c r="AE115" s="36"/>
      <c r="AF115" s="36"/>
      <c r="AG115" s="36"/>
      <c r="AH115" s="36"/>
      <c r="AI115" s="36"/>
      <c r="AJ115" s="41"/>
      <c r="AK115" s="41"/>
      <c r="AL115" s="41"/>
      <c r="AM115" s="41"/>
      <c r="AN115" s="41"/>
    </row>
    <row r="116" spans="1:40" ht="15" customHeight="1" x14ac:dyDescent="0.2">
      <c r="B116" s="30" t="s">
        <v>1</v>
      </c>
      <c r="C116" s="59"/>
      <c r="D116" s="59"/>
      <c r="E116" s="59"/>
      <c r="F116" s="59"/>
      <c r="G116" s="59"/>
      <c r="H116" s="59"/>
      <c r="I116" s="59"/>
      <c r="J116" s="59"/>
      <c r="K116" s="59"/>
      <c r="L116" s="59"/>
      <c r="M116" s="59"/>
      <c r="N116" s="59"/>
      <c r="O116" s="31">
        <f>SUM(O111:O115)</f>
        <v>1364</v>
      </c>
      <c r="P116" s="31">
        <f>SUM(P111:P115)</f>
        <v>617</v>
      </c>
      <c r="Q116" s="51">
        <f>SUM(Q111:Q115)</f>
        <v>747</v>
      </c>
      <c r="R116" s="86">
        <f>IF(SUM(R111:R115)&gt;100,"－",SUM(R111:R115))</f>
        <v>100</v>
      </c>
      <c r="S116" s="6">
        <f>IF(SUM(S111:S115)&gt;100,"－",SUM(S111:S115))</f>
        <v>100</v>
      </c>
      <c r="T116" s="6">
        <f>IF(SUM(T111:T115)&gt;100,"－",SUM(T111:T115))</f>
        <v>100</v>
      </c>
      <c r="U116" s="16"/>
      <c r="AC116" s="45"/>
      <c r="AD116" s="36"/>
      <c r="AE116" s="36"/>
      <c r="AF116" s="36"/>
      <c r="AG116" s="36"/>
      <c r="AH116" s="36"/>
      <c r="AI116" s="36"/>
      <c r="AJ116" s="41"/>
      <c r="AK116" s="41"/>
      <c r="AL116" s="41"/>
      <c r="AM116" s="41"/>
      <c r="AN116" s="41"/>
    </row>
    <row r="117" spans="1:40" ht="15" customHeight="1" x14ac:dyDescent="0.2">
      <c r="B117" s="45"/>
      <c r="C117" s="36"/>
      <c r="D117" s="36"/>
      <c r="E117" s="36"/>
      <c r="F117" s="41"/>
      <c r="G117" s="41"/>
      <c r="H117" s="41"/>
      <c r="I117" s="41"/>
      <c r="J117" s="41"/>
      <c r="U117" s="36"/>
      <c r="V117" s="36"/>
      <c r="W117" s="36"/>
      <c r="X117" s="36"/>
      <c r="Y117" s="36"/>
      <c r="Z117" s="36"/>
      <c r="AA117" s="41"/>
      <c r="AB117" s="41"/>
      <c r="AC117" s="41"/>
      <c r="AD117" s="41"/>
      <c r="AE117" s="41"/>
    </row>
    <row r="118" spans="1:40" ht="15" customHeight="1" x14ac:dyDescent="0.2">
      <c r="A118" s="1" t="s">
        <v>812</v>
      </c>
    </row>
    <row r="119" spans="1:40" ht="13.75" customHeight="1" x14ac:dyDescent="0.2">
      <c r="B119" s="47"/>
      <c r="C119" s="25"/>
      <c r="D119" s="25"/>
      <c r="E119" s="25"/>
      <c r="F119" s="25"/>
      <c r="G119" s="25"/>
      <c r="H119" s="25"/>
      <c r="I119" s="242"/>
      <c r="J119" s="243"/>
      <c r="K119" s="66" t="s">
        <v>2</v>
      </c>
      <c r="L119" s="66"/>
      <c r="M119" s="243"/>
      <c r="N119" s="243"/>
      <c r="O119" s="244"/>
      <c r="P119" s="243"/>
      <c r="Q119" s="66" t="s">
        <v>3</v>
      </c>
      <c r="R119" s="66"/>
      <c r="S119" s="243"/>
      <c r="T119" s="245"/>
      <c r="X119" s="47"/>
      <c r="Y119" s="25"/>
      <c r="Z119" s="25"/>
      <c r="AA119" s="25"/>
      <c r="AB119" s="25"/>
      <c r="AC119" s="25"/>
      <c r="AD119" s="25"/>
      <c r="AE119" s="60"/>
      <c r="AF119" s="63" t="s">
        <v>2</v>
      </c>
      <c r="AG119" s="66"/>
      <c r="AH119" s="82"/>
      <c r="AI119" s="63" t="s">
        <v>3</v>
      </c>
      <c r="AJ119" s="64"/>
    </row>
    <row r="120" spans="1:40" ht="19" x14ac:dyDescent="0.2">
      <c r="B120" s="58"/>
      <c r="I120" s="73" t="s">
        <v>356</v>
      </c>
      <c r="J120" s="73" t="s">
        <v>170</v>
      </c>
      <c r="K120" s="73" t="s">
        <v>171</v>
      </c>
      <c r="L120" s="73" t="s">
        <v>357</v>
      </c>
      <c r="M120" s="78" t="s">
        <v>173</v>
      </c>
      <c r="N120" s="73" t="s">
        <v>500</v>
      </c>
      <c r="O120" s="81" t="s">
        <v>356</v>
      </c>
      <c r="P120" s="73" t="s">
        <v>170</v>
      </c>
      <c r="Q120" s="73" t="s">
        <v>171</v>
      </c>
      <c r="R120" s="73" t="s">
        <v>357</v>
      </c>
      <c r="S120" s="73" t="s">
        <v>173</v>
      </c>
      <c r="T120" s="73" t="s">
        <v>500</v>
      </c>
      <c r="X120" s="58"/>
      <c r="AE120" s="73" t="s">
        <v>471</v>
      </c>
      <c r="AF120" s="73" t="s">
        <v>171</v>
      </c>
      <c r="AG120" s="78" t="s">
        <v>173</v>
      </c>
      <c r="AH120" s="81" t="s">
        <v>471</v>
      </c>
      <c r="AI120" s="73" t="s">
        <v>171</v>
      </c>
      <c r="AJ120" s="73" t="s">
        <v>173</v>
      </c>
    </row>
    <row r="121" spans="1:40" ht="12" customHeight="1" x14ac:dyDescent="0.2">
      <c r="B121" s="27"/>
      <c r="C121" s="68"/>
      <c r="D121" s="68"/>
      <c r="E121" s="68"/>
      <c r="F121" s="68"/>
      <c r="G121" s="68"/>
      <c r="H121" s="28"/>
      <c r="I121" s="29"/>
      <c r="J121" s="29"/>
      <c r="K121" s="29"/>
      <c r="L121" s="29"/>
      <c r="M121" s="49"/>
      <c r="N121" s="29"/>
      <c r="O121" s="83">
        <f t="shared" ref="O121" si="85">I$69</f>
        <v>1352</v>
      </c>
      <c r="P121" s="2">
        <f t="shared" ref="P121" si="86">J$69</f>
        <v>735</v>
      </c>
      <c r="Q121" s="2">
        <f t="shared" ref="Q121" si="87">K$69</f>
        <v>617</v>
      </c>
      <c r="R121" s="2">
        <f t="shared" ref="R121" si="88">L$69</f>
        <v>856</v>
      </c>
      <c r="S121" s="2">
        <f t="shared" ref="S121" si="89">M$69</f>
        <v>747</v>
      </c>
      <c r="T121" s="2">
        <f t="shared" ref="T121" si="90">N$69</f>
        <v>844</v>
      </c>
      <c r="U121" s="69"/>
      <c r="V121" s="69"/>
      <c r="W121" s="69"/>
      <c r="X121" s="27"/>
      <c r="Y121" s="68"/>
      <c r="Z121" s="68"/>
      <c r="AA121" s="68"/>
      <c r="AB121" s="68"/>
      <c r="AC121" s="68"/>
      <c r="AD121" s="28"/>
      <c r="AE121" s="29"/>
      <c r="AF121" s="29"/>
      <c r="AG121" s="49"/>
      <c r="AH121" s="83">
        <f>T121</f>
        <v>844</v>
      </c>
      <c r="AI121" s="2">
        <f>Q121</f>
        <v>617</v>
      </c>
      <c r="AJ121" s="2">
        <f>S121</f>
        <v>747</v>
      </c>
      <c r="AK121" s="69"/>
      <c r="AL121" s="69"/>
      <c r="AM121" s="69"/>
      <c r="AN121" s="69"/>
    </row>
    <row r="122" spans="1:40" ht="14.65" customHeight="1" x14ac:dyDescent="0.2">
      <c r="B122" s="26" t="s">
        <v>813</v>
      </c>
      <c r="C122" s="15"/>
      <c r="D122" s="15"/>
      <c r="E122" s="15"/>
      <c r="F122" s="15"/>
      <c r="G122" s="15"/>
      <c r="I122" s="8">
        <v>773</v>
      </c>
      <c r="J122" s="8">
        <v>539</v>
      </c>
      <c r="K122" s="8">
        <v>234</v>
      </c>
      <c r="L122" s="8">
        <v>415</v>
      </c>
      <c r="M122" s="50">
        <v>359</v>
      </c>
      <c r="N122" s="8">
        <v>595</v>
      </c>
      <c r="O122" s="85">
        <f>I122/O$121*100</f>
        <v>57.174556213017745</v>
      </c>
      <c r="P122" s="4">
        <f t="shared" ref="P122:T128" si="91">J122/P$121*100</f>
        <v>73.333333333333329</v>
      </c>
      <c r="Q122" s="4">
        <f t="shared" si="91"/>
        <v>37.925445705024316</v>
      </c>
      <c r="R122" s="4">
        <f t="shared" si="91"/>
        <v>48.481308411214954</v>
      </c>
      <c r="S122" s="4">
        <f t="shared" si="91"/>
        <v>48.058902275769746</v>
      </c>
      <c r="T122" s="4">
        <f t="shared" si="91"/>
        <v>70.497630331753555</v>
      </c>
      <c r="U122" s="10"/>
      <c r="V122" s="10"/>
      <c r="W122" s="10"/>
      <c r="X122" s="26" t="s">
        <v>813</v>
      </c>
      <c r="Y122" s="15"/>
      <c r="Z122" s="15"/>
      <c r="AA122" s="15"/>
      <c r="AB122" s="15"/>
      <c r="AC122" s="15"/>
      <c r="AE122" s="8">
        <f>N122</f>
        <v>595</v>
      </c>
      <c r="AF122" s="8">
        <f>K122</f>
        <v>234</v>
      </c>
      <c r="AG122" s="50">
        <f>M122</f>
        <v>359</v>
      </c>
      <c r="AH122" s="85">
        <f>T122</f>
        <v>70.497630331753555</v>
      </c>
      <c r="AI122" s="4">
        <f>Q122</f>
        <v>37.925445705024316</v>
      </c>
      <c r="AJ122" s="4">
        <f>S122</f>
        <v>48.058902275769746</v>
      </c>
      <c r="AK122" s="10"/>
      <c r="AM122" s="10"/>
      <c r="AN122" s="10"/>
    </row>
    <row r="123" spans="1:40" ht="14.65" customHeight="1" x14ac:dyDescent="0.2">
      <c r="B123" s="26" t="s">
        <v>814</v>
      </c>
      <c r="C123" s="15"/>
      <c r="D123" s="15"/>
      <c r="E123" s="15"/>
      <c r="F123" s="15"/>
      <c r="G123" s="15"/>
      <c r="I123" s="8">
        <v>72</v>
      </c>
      <c r="J123" s="8">
        <v>43</v>
      </c>
      <c r="K123" s="8">
        <v>29</v>
      </c>
      <c r="L123" s="8">
        <v>55</v>
      </c>
      <c r="M123" s="50">
        <v>44</v>
      </c>
      <c r="N123" s="8">
        <v>54</v>
      </c>
      <c r="O123" s="85">
        <f t="shared" ref="O123:O128" si="92">I123/O$121*100</f>
        <v>5.3254437869822491</v>
      </c>
      <c r="P123" s="4">
        <f t="shared" si="91"/>
        <v>5.850340136054422</v>
      </c>
      <c r="Q123" s="4">
        <f t="shared" si="91"/>
        <v>4.7001620745542949</v>
      </c>
      <c r="R123" s="4">
        <f t="shared" si="91"/>
        <v>6.4252336448598122</v>
      </c>
      <c r="S123" s="4">
        <f t="shared" si="91"/>
        <v>5.8902275769745644</v>
      </c>
      <c r="T123" s="4">
        <f t="shared" si="91"/>
        <v>6.3981042654028428</v>
      </c>
      <c r="U123" s="10"/>
      <c r="V123" s="10"/>
      <c r="W123" s="10"/>
      <c r="X123" s="26" t="s">
        <v>814</v>
      </c>
      <c r="Y123" s="15"/>
      <c r="Z123" s="15"/>
      <c r="AA123" s="15"/>
      <c r="AB123" s="15"/>
      <c r="AC123" s="15"/>
      <c r="AE123" s="8">
        <f t="shared" ref="AE123:AE128" si="93">N123</f>
        <v>54</v>
      </c>
      <c r="AF123" s="8">
        <f t="shared" ref="AF123:AF128" si="94">K123</f>
        <v>29</v>
      </c>
      <c r="AG123" s="50">
        <f t="shared" ref="AG123:AG128" si="95">M123</f>
        <v>44</v>
      </c>
      <c r="AH123" s="85">
        <f t="shared" ref="AH123:AH128" si="96">T123</f>
        <v>6.3981042654028428</v>
      </c>
      <c r="AI123" s="4">
        <f t="shared" ref="AI123:AI128" si="97">Q123</f>
        <v>4.7001620745542949</v>
      </c>
      <c r="AJ123" s="4">
        <f t="shared" ref="AJ123:AJ128" si="98">S123</f>
        <v>5.8902275769745644</v>
      </c>
      <c r="AK123" s="10"/>
      <c r="AL123" s="10"/>
      <c r="AM123" s="10"/>
      <c r="AN123" s="10"/>
    </row>
    <row r="124" spans="1:40" ht="14.65" customHeight="1" x14ac:dyDescent="0.2">
      <c r="B124" s="26" t="s">
        <v>815</v>
      </c>
      <c r="C124" s="15"/>
      <c r="D124" s="15"/>
      <c r="E124" s="15"/>
      <c r="F124" s="15"/>
      <c r="G124" s="15"/>
      <c r="I124" s="8">
        <v>36</v>
      </c>
      <c r="J124" s="8">
        <v>9</v>
      </c>
      <c r="K124" s="8">
        <v>27</v>
      </c>
      <c r="L124" s="8">
        <v>16</v>
      </c>
      <c r="M124" s="50">
        <v>14</v>
      </c>
      <c r="N124" s="8">
        <v>11</v>
      </c>
      <c r="O124" s="85">
        <f t="shared" si="92"/>
        <v>2.6627218934911245</v>
      </c>
      <c r="P124" s="4">
        <f t="shared" si="91"/>
        <v>1.2244897959183674</v>
      </c>
      <c r="Q124" s="4">
        <f t="shared" si="91"/>
        <v>4.3760129659643443</v>
      </c>
      <c r="R124" s="4">
        <f t="shared" si="91"/>
        <v>1.8691588785046727</v>
      </c>
      <c r="S124" s="4">
        <f t="shared" si="91"/>
        <v>1.8741633199464525</v>
      </c>
      <c r="T124" s="4">
        <f t="shared" si="91"/>
        <v>1.3033175355450237</v>
      </c>
      <c r="U124" s="10"/>
      <c r="V124" s="10"/>
      <c r="W124" s="10"/>
      <c r="X124" s="26" t="s">
        <v>815</v>
      </c>
      <c r="Y124" s="15"/>
      <c r="Z124" s="15"/>
      <c r="AA124" s="15"/>
      <c r="AB124" s="15"/>
      <c r="AC124" s="15"/>
      <c r="AE124" s="8">
        <f t="shared" si="93"/>
        <v>11</v>
      </c>
      <c r="AF124" s="8">
        <f t="shared" si="94"/>
        <v>27</v>
      </c>
      <c r="AG124" s="50">
        <f t="shared" si="95"/>
        <v>14</v>
      </c>
      <c r="AH124" s="85">
        <f t="shared" si="96"/>
        <v>1.3033175355450237</v>
      </c>
      <c r="AI124" s="4">
        <f t="shared" si="97"/>
        <v>4.3760129659643443</v>
      </c>
      <c r="AJ124" s="4">
        <f t="shared" si="98"/>
        <v>1.8741633199464525</v>
      </c>
      <c r="AK124" s="10"/>
      <c r="AL124" s="10"/>
      <c r="AM124" s="10"/>
      <c r="AN124" s="10"/>
    </row>
    <row r="125" spans="1:40" ht="14.65" customHeight="1" x14ac:dyDescent="0.2">
      <c r="B125" s="26" t="s">
        <v>816</v>
      </c>
      <c r="C125" s="15"/>
      <c r="D125" s="15"/>
      <c r="E125" s="15"/>
      <c r="F125" s="15"/>
      <c r="G125" s="15"/>
      <c r="I125" s="8">
        <v>14</v>
      </c>
      <c r="J125" s="8">
        <v>6</v>
      </c>
      <c r="K125" s="8">
        <v>8</v>
      </c>
      <c r="L125" s="8">
        <v>20</v>
      </c>
      <c r="M125" s="50">
        <v>18</v>
      </c>
      <c r="N125" s="8">
        <v>8</v>
      </c>
      <c r="O125" s="85">
        <f t="shared" si="92"/>
        <v>1.0355029585798818</v>
      </c>
      <c r="P125" s="4">
        <f t="shared" si="91"/>
        <v>0.81632653061224492</v>
      </c>
      <c r="Q125" s="4">
        <f t="shared" si="91"/>
        <v>1.2965964343598055</v>
      </c>
      <c r="R125" s="4">
        <f t="shared" si="91"/>
        <v>2.3364485981308412</v>
      </c>
      <c r="S125" s="4">
        <f t="shared" si="91"/>
        <v>2.4096385542168677</v>
      </c>
      <c r="T125" s="4">
        <f t="shared" si="91"/>
        <v>0.94786729857819907</v>
      </c>
      <c r="U125" s="10"/>
      <c r="V125" s="10"/>
      <c r="W125" s="10"/>
      <c r="X125" s="26" t="s">
        <v>816</v>
      </c>
      <c r="Y125" s="15"/>
      <c r="Z125" s="15"/>
      <c r="AA125" s="15"/>
      <c r="AB125" s="15"/>
      <c r="AC125" s="15"/>
      <c r="AE125" s="8">
        <f t="shared" si="93"/>
        <v>8</v>
      </c>
      <c r="AF125" s="8">
        <f t="shared" si="94"/>
        <v>8</v>
      </c>
      <c r="AG125" s="50">
        <f t="shared" si="95"/>
        <v>18</v>
      </c>
      <c r="AH125" s="85">
        <f t="shared" si="96"/>
        <v>0.94786729857819907</v>
      </c>
      <c r="AI125" s="4">
        <f t="shared" si="97"/>
        <v>1.2965964343598055</v>
      </c>
      <c r="AJ125" s="4">
        <f t="shared" si="98"/>
        <v>2.4096385542168677</v>
      </c>
      <c r="AK125" s="10"/>
      <c r="AL125" s="10"/>
      <c r="AM125" s="10"/>
      <c r="AN125" s="10"/>
    </row>
    <row r="126" spans="1:40" ht="14.65" customHeight="1" x14ac:dyDescent="0.2">
      <c r="B126" s="26" t="s">
        <v>817</v>
      </c>
      <c r="C126" s="15"/>
      <c r="D126" s="15"/>
      <c r="E126" s="15"/>
      <c r="F126" s="15"/>
      <c r="G126" s="15"/>
      <c r="I126" s="8">
        <v>347</v>
      </c>
      <c r="J126" s="8">
        <v>87</v>
      </c>
      <c r="K126" s="8">
        <v>260</v>
      </c>
      <c r="L126" s="8">
        <v>244</v>
      </c>
      <c r="M126" s="50">
        <v>218</v>
      </c>
      <c r="N126" s="8">
        <v>113</v>
      </c>
      <c r="O126" s="85">
        <f t="shared" si="92"/>
        <v>25.665680473372781</v>
      </c>
      <c r="P126" s="4">
        <f t="shared" si="91"/>
        <v>11.836734693877551</v>
      </c>
      <c r="Q126" s="4">
        <f t="shared" si="91"/>
        <v>42.139384116693677</v>
      </c>
      <c r="R126" s="4">
        <f t="shared" si="91"/>
        <v>28.504672897196258</v>
      </c>
      <c r="S126" s="4">
        <f t="shared" si="91"/>
        <v>29.183400267737618</v>
      </c>
      <c r="T126" s="4">
        <f t="shared" si="91"/>
        <v>13.388625592417061</v>
      </c>
      <c r="U126" s="10"/>
      <c r="V126" s="10"/>
      <c r="W126" s="10"/>
      <c r="X126" s="26" t="s">
        <v>817</v>
      </c>
      <c r="Y126" s="15"/>
      <c r="Z126" s="15"/>
      <c r="AA126" s="15"/>
      <c r="AB126" s="15"/>
      <c r="AC126" s="15"/>
      <c r="AE126" s="8">
        <f t="shared" si="93"/>
        <v>113</v>
      </c>
      <c r="AF126" s="8">
        <f t="shared" si="94"/>
        <v>260</v>
      </c>
      <c r="AG126" s="50">
        <f t="shared" si="95"/>
        <v>218</v>
      </c>
      <c r="AH126" s="85">
        <f t="shared" si="96"/>
        <v>13.388625592417061</v>
      </c>
      <c r="AI126" s="4">
        <f t="shared" si="97"/>
        <v>42.139384116693677</v>
      </c>
      <c r="AJ126" s="4">
        <f t="shared" si="98"/>
        <v>29.183400267737618</v>
      </c>
      <c r="AK126" s="10"/>
      <c r="AL126" s="10"/>
      <c r="AM126" s="10"/>
      <c r="AN126" s="10"/>
    </row>
    <row r="127" spans="1:40" ht="14.65" customHeight="1" x14ac:dyDescent="0.2">
      <c r="B127" s="26" t="s">
        <v>818</v>
      </c>
      <c r="C127" s="15"/>
      <c r="D127" s="15"/>
      <c r="E127" s="15"/>
      <c r="F127" s="15"/>
      <c r="G127" s="15"/>
      <c r="I127" s="8">
        <v>66</v>
      </c>
      <c r="J127" s="8">
        <v>33</v>
      </c>
      <c r="K127" s="8">
        <v>33</v>
      </c>
      <c r="L127" s="8">
        <v>75</v>
      </c>
      <c r="M127" s="50">
        <v>66</v>
      </c>
      <c r="N127" s="8">
        <v>42</v>
      </c>
      <c r="O127" s="85">
        <f t="shared" si="92"/>
        <v>4.8816568047337281</v>
      </c>
      <c r="P127" s="4">
        <f t="shared" si="91"/>
        <v>4.4897959183673466</v>
      </c>
      <c r="Q127" s="4">
        <f t="shared" si="91"/>
        <v>5.3484602917341979</v>
      </c>
      <c r="R127" s="4">
        <f t="shared" si="91"/>
        <v>8.7616822429906538</v>
      </c>
      <c r="S127" s="4">
        <f t="shared" si="91"/>
        <v>8.8353413654618471</v>
      </c>
      <c r="T127" s="4">
        <f t="shared" si="91"/>
        <v>4.9763033175355451</v>
      </c>
      <c r="U127" s="10"/>
      <c r="V127" s="10"/>
      <c r="W127" s="10"/>
      <c r="X127" s="26" t="s">
        <v>818</v>
      </c>
      <c r="Y127" s="15"/>
      <c r="Z127" s="15"/>
      <c r="AA127" s="15"/>
      <c r="AB127" s="15"/>
      <c r="AC127" s="15"/>
      <c r="AE127" s="8">
        <f t="shared" si="93"/>
        <v>42</v>
      </c>
      <c r="AF127" s="8">
        <f t="shared" si="94"/>
        <v>33</v>
      </c>
      <c r="AG127" s="50">
        <f t="shared" si="95"/>
        <v>66</v>
      </c>
      <c r="AH127" s="85">
        <f t="shared" si="96"/>
        <v>4.9763033175355451</v>
      </c>
      <c r="AI127" s="4">
        <f t="shared" si="97"/>
        <v>5.3484602917341979</v>
      </c>
      <c r="AJ127" s="4">
        <f t="shared" si="98"/>
        <v>8.8353413654618471</v>
      </c>
      <c r="AK127" s="10"/>
      <c r="AL127" s="10"/>
      <c r="AM127" s="10"/>
      <c r="AN127" s="10"/>
    </row>
    <row r="128" spans="1:40" ht="14.65" customHeight="1" x14ac:dyDescent="0.2">
      <c r="B128" s="27" t="s">
        <v>0</v>
      </c>
      <c r="C128" s="68"/>
      <c r="D128" s="68"/>
      <c r="E128" s="68"/>
      <c r="F128" s="68"/>
      <c r="G128" s="68"/>
      <c r="H128" s="28"/>
      <c r="I128" s="9">
        <v>44</v>
      </c>
      <c r="J128" s="9">
        <v>18</v>
      </c>
      <c r="K128" s="9">
        <v>26</v>
      </c>
      <c r="L128" s="9">
        <v>31</v>
      </c>
      <c r="M128" s="55">
        <v>28</v>
      </c>
      <c r="N128" s="9">
        <v>21</v>
      </c>
      <c r="O128" s="87">
        <f t="shared" si="92"/>
        <v>3.2544378698224854</v>
      </c>
      <c r="P128" s="5">
        <f t="shared" si="91"/>
        <v>2.4489795918367347</v>
      </c>
      <c r="Q128" s="5">
        <f t="shared" si="91"/>
        <v>4.2139384116693677</v>
      </c>
      <c r="R128" s="5">
        <f t="shared" si="91"/>
        <v>3.6214953271028034</v>
      </c>
      <c r="S128" s="5">
        <f t="shared" si="91"/>
        <v>3.7483266398929049</v>
      </c>
      <c r="T128" s="5">
        <f t="shared" si="91"/>
        <v>2.4881516587677726</v>
      </c>
      <c r="U128" s="16"/>
      <c r="V128" s="16"/>
      <c r="W128" s="16"/>
      <c r="X128" s="27" t="s">
        <v>0</v>
      </c>
      <c r="Y128" s="68"/>
      <c r="Z128" s="68"/>
      <c r="AA128" s="68"/>
      <c r="AB128" s="68"/>
      <c r="AC128" s="68"/>
      <c r="AD128" s="28"/>
      <c r="AE128" s="9">
        <f t="shared" si="93"/>
        <v>21</v>
      </c>
      <c r="AF128" s="9">
        <f t="shared" si="94"/>
        <v>26</v>
      </c>
      <c r="AG128" s="55">
        <f t="shared" si="95"/>
        <v>28</v>
      </c>
      <c r="AH128" s="87">
        <f t="shared" si="96"/>
        <v>2.4881516587677726</v>
      </c>
      <c r="AI128" s="5">
        <f t="shared" si="97"/>
        <v>4.2139384116693677</v>
      </c>
      <c r="AJ128" s="5">
        <f t="shared" si="98"/>
        <v>3.7483266398929049</v>
      </c>
      <c r="AK128" s="16"/>
      <c r="AL128" s="16"/>
      <c r="AM128" s="16"/>
      <c r="AN128" s="16"/>
    </row>
    <row r="129" spans="1:40" ht="15" customHeight="1" x14ac:dyDescent="0.2">
      <c r="B129" s="30" t="s">
        <v>1</v>
      </c>
      <c r="C129" s="59"/>
      <c r="D129" s="59"/>
      <c r="E129" s="59"/>
      <c r="F129" s="59"/>
      <c r="G129" s="59"/>
      <c r="H129" s="21"/>
      <c r="I129" s="31">
        <f t="shared" ref="I129:N129" si="99">SUM(I122:I128)</f>
        <v>1352</v>
      </c>
      <c r="J129" s="31">
        <f t="shared" si="99"/>
        <v>735</v>
      </c>
      <c r="K129" s="31">
        <f t="shared" si="99"/>
        <v>617</v>
      </c>
      <c r="L129" s="31">
        <f t="shared" si="99"/>
        <v>856</v>
      </c>
      <c r="M129" s="51">
        <f t="shared" si="99"/>
        <v>747</v>
      </c>
      <c r="N129" s="31">
        <f t="shared" si="99"/>
        <v>844</v>
      </c>
      <c r="O129" s="86">
        <f t="shared" ref="O129:T129" si="100">IF(SUM(O122:O128)&gt;100,"－",SUM(O122:O128))</f>
        <v>100</v>
      </c>
      <c r="P129" s="6">
        <f t="shared" si="100"/>
        <v>100</v>
      </c>
      <c r="Q129" s="6">
        <f t="shared" si="100"/>
        <v>100</v>
      </c>
      <c r="R129" s="6">
        <f t="shared" si="100"/>
        <v>100</v>
      </c>
      <c r="S129" s="6">
        <f t="shared" si="100"/>
        <v>100</v>
      </c>
      <c r="T129" s="6">
        <f t="shared" si="100"/>
        <v>100</v>
      </c>
      <c r="U129" s="16"/>
      <c r="V129" s="16"/>
      <c r="W129" s="16"/>
      <c r="X129" s="30" t="s">
        <v>1</v>
      </c>
      <c r="Y129" s="59"/>
      <c r="Z129" s="59"/>
      <c r="AA129" s="59"/>
      <c r="AB129" s="59"/>
      <c r="AC129" s="59"/>
      <c r="AD129" s="21"/>
      <c r="AE129" s="31">
        <f>SUM(AE122:AE128)</f>
        <v>844</v>
      </c>
      <c r="AF129" s="31">
        <f>SUM(AF122:AF128)</f>
        <v>617</v>
      </c>
      <c r="AG129" s="51">
        <f>SUM(AG122:AG128)</f>
        <v>747</v>
      </c>
      <c r="AH129" s="86">
        <f>IF(SUM(AH122:AH128)&gt;100,"－",SUM(AH122:AH128))</f>
        <v>100</v>
      </c>
      <c r="AI129" s="6">
        <f>IF(SUM(AI122:AI128)&gt;100,"－",SUM(AI122:AI128))</f>
        <v>100</v>
      </c>
      <c r="AJ129" s="6">
        <f>IF(SUM(AJ122:AJ128)&gt;100,"－",SUM(AJ122:AJ128))</f>
        <v>100</v>
      </c>
      <c r="AK129" s="16"/>
      <c r="AL129" s="16"/>
      <c r="AM129" s="16"/>
      <c r="AN129" s="16"/>
    </row>
    <row r="130" spans="1:40" ht="15" customHeight="1" x14ac:dyDescent="0.2">
      <c r="I130" s="41"/>
      <c r="J130" s="41"/>
      <c r="K130" s="41"/>
      <c r="L130" s="41"/>
      <c r="M130" s="41"/>
      <c r="N130" s="41"/>
      <c r="W130" s="10"/>
    </row>
    <row r="131" spans="1:40" ht="15" customHeight="1" x14ac:dyDescent="0.2">
      <c r="A131" s="35" t="s">
        <v>977</v>
      </c>
      <c r="I131" s="41"/>
      <c r="J131" s="41"/>
      <c r="K131" s="41"/>
      <c r="L131" s="41"/>
      <c r="M131" s="41"/>
      <c r="N131" s="41"/>
      <c r="W131" s="10"/>
    </row>
    <row r="132" spans="1:40" ht="15" customHeight="1" x14ac:dyDescent="0.2">
      <c r="A132" s="1" t="s">
        <v>820</v>
      </c>
      <c r="B132" s="15"/>
      <c r="C132" s="15"/>
      <c r="D132" s="15"/>
      <c r="X132" s="15"/>
      <c r="Y132" s="15"/>
      <c r="Z132" s="15"/>
    </row>
    <row r="133" spans="1:40" ht="13.75" customHeight="1" x14ac:dyDescent="0.2">
      <c r="B133" s="47"/>
      <c r="C133" s="25"/>
      <c r="D133" s="25"/>
      <c r="E133" s="25"/>
      <c r="F133" s="242"/>
      <c r="G133" s="243"/>
      <c r="H133" s="66" t="s">
        <v>2</v>
      </c>
      <c r="I133" s="66"/>
      <c r="J133" s="243"/>
      <c r="K133" s="243"/>
      <c r="L133" s="244"/>
      <c r="M133" s="243"/>
      <c r="N133" s="66" t="s">
        <v>3</v>
      </c>
      <c r="O133" s="66"/>
      <c r="P133" s="243"/>
      <c r="Q133" s="245"/>
      <c r="X133" s="47"/>
      <c r="Y133" s="25"/>
      <c r="Z133" s="25"/>
      <c r="AA133" s="25"/>
      <c r="AB133" s="60"/>
      <c r="AC133" s="63" t="s">
        <v>2</v>
      </c>
      <c r="AD133" s="66"/>
      <c r="AE133" s="82"/>
      <c r="AF133" s="63" t="s">
        <v>3</v>
      </c>
      <c r="AG133" s="64"/>
    </row>
    <row r="134" spans="1:40" ht="19" x14ac:dyDescent="0.2">
      <c r="B134" s="58"/>
      <c r="F134" s="73" t="s">
        <v>356</v>
      </c>
      <c r="G134" s="73" t="s">
        <v>170</v>
      </c>
      <c r="H134" s="73" t="s">
        <v>171</v>
      </c>
      <c r="I134" s="73" t="s">
        <v>357</v>
      </c>
      <c r="J134" s="78" t="s">
        <v>173</v>
      </c>
      <c r="K134" s="73" t="s">
        <v>500</v>
      </c>
      <c r="L134" s="81" t="s">
        <v>356</v>
      </c>
      <c r="M134" s="73" t="s">
        <v>170</v>
      </c>
      <c r="N134" s="73" t="s">
        <v>171</v>
      </c>
      <c r="O134" s="73" t="s">
        <v>357</v>
      </c>
      <c r="P134" s="73" t="s">
        <v>173</v>
      </c>
      <c r="Q134" s="73" t="s">
        <v>500</v>
      </c>
      <c r="X134" s="58"/>
      <c r="AB134" s="73" t="s">
        <v>450</v>
      </c>
      <c r="AC134" s="73" t="s">
        <v>171</v>
      </c>
      <c r="AD134" s="78" t="s">
        <v>173</v>
      </c>
      <c r="AE134" s="81" t="s">
        <v>450</v>
      </c>
      <c r="AF134" s="73" t="s">
        <v>171</v>
      </c>
      <c r="AG134" s="73" t="s">
        <v>173</v>
      </c>
    </row>
    <row r="135" spans="1:40" ht="12" customHeight="1" x14ac:dyDescent="0.2">
      <c r="B135" s="27"/>
      <c r="C135" s="68"/>
      <c r="D135" s="68"/>
      <c r="E135" s="28"/>
      <c r="F135" s="29"/>
      <c r="G135" s="29"/>
      <c r="H135" s="29"/>
      <c r="I135" s="29"/>
      <c r="J135" s="49"/>
      <c r="K135" s="29"/>
      <c r="L135" s="83">
        <f>SUM(I122:I123)</f>
        <v>845</v>
      </c>
      <c r="M135" s="2">
        <f t="shared" ref="M135:Q135" si="101">SUM(J122:J123)</f>
        <v>582</v>
      </c>
      <c r="N135" s="2">
        <f t="shared" si="101"/>
        <v>263</v>
      </c>
      <c r="O135" s="2">
        <f t="shared" si="101"/>
        <v>470</v>
      </c>
      <c r="P135" s="2">
        <f t="shared" si="101"/>
        <v>403</v>
      </c>
      <c r="Q135" s="2">
        <f t="shared" si="101"/>
        <v>649</v>
      </c>
      <c r="R135" s="69"/>
      <c r="S135" s="69"/>
      <c r="T135" s="69"/>
      <c r="U135" s="69"/>
      <c r="V135" s="69"/>
      <c r="X135" s="27"/>
      <c r="Y135" s="68"/>
      <c r="Z135" s="68"/>
      <c r="AA135" s="28"/>
      <c r="AB135" s="29"/>
      <c r="AC135" s="29"/>
      <c r="AD135" s="49"/>
      <c r="AE135" s="83">
        <f>Q135</f>
        <v>649</v>
      </c>
      <c r="AF135" s="2">
        <f>N135</f>
        <v>263</v>
      </c>
      <c r="AG135" s="2">
        <f>P135</f>
        <v>403</v>
      </c>
      <c r="AH135" s="69"/>
      <c r="AI135" s="69"/>
      <c r="AJ135" s="69"/>
      <c r="AK135" s="69"/>
    </row>
    <row r="136" spans="1:40" ht="15" customHeight="1" x14ac:dyDescent="0.2">
      <c r="B136" s="26" t="s">
        <v>912</v>
      </c>
      <c r="C136" s="15"/>
      <c r="D136" s="15"/>
      <c r="F136" s="8">
        <v>135</v>
      </c>
      <c r="G136" s="8">
        <v>47</v>
      </c>
      <c r="H136" s="8">
        <v>88</v>
      </c>
      <c r="I136" s="8">
        <v>116</v>
      </c>
      <c r="J136" s="50">
        <v>104</v>
      </c>
      <c r="K136" s="8">
        <v>59</v>
      </c>
      <c r="L136" s="84">
        <f>F136/L$135*100</f>
        <v>15.976331360946746</v>
      </c>
      <c r="M136" s="4">
        <f t="shared" ref="M136:Q141" si="102">G136/M$135*100</f>
        <v>8.0756013745704465</v>
      </c>
      <c r="N136" s="4">
        <f t="shared" si="102"/>
        <v>33.460076045627375</v>
      </c>
      <c r="O136" s="4">
        <f t="shared" si="102"/>
        <v>24.680851063829788</v>
      </c>
      <c r="P136" s="4">
        <f t="shared" si="102"/>
        <v>25.806451612903224</v>
      </c>
      <c r="Q136" s="4">
        <f t="shared" si="102"/>
        <v>9.0909090909090917</v>
      </c>
      <c r="R136" s="10"/>
      <c r="S136" s="10"/>
      <c r="T136" s="10"/>
      <c r="U136" s="10"/>
      <c r="V136" s="10"/>
      <c r="X136" s="26" t="s">
        <v>155</v>
      </c>
      <c r="Y136" s="15"/>
      <c r="Z136" s="15"/>
      <c r="AB136" s="8">
        <f t="shared" ref="AB136:AB141" si="103">K136</f>
        <v>59</v>
      </c>
      <c r="AC136" s="8">
        <f t="shared" ref="AC136:AC141" si="104">H136</f>
        <v>88</v>
      </c>
      <c r="AD136" s="50">
        <f t="shared" ref="AD136:AD141" si="105">J136</f>
        <v>104</v>
      </c>
      <c r="AE136" s="84">
        <f>Q136</f>
        <v>9.0909090909090917</v>
      </c>
      <c r="AF136" s="4">
        <f>N136</f>
        <v>33.460076045627375</v>
      </c>
      <c r="AG136" s="4">
        <f>P136</f>
        <v>25.806451612903224</v>
      </c>
      <c r="AH136" s="10"/>
      <c r="AI136" s="10"/>
      <c r="AJ136" s="10"/>
      <c r="AK136" s="10"/>
    </row>
    <row r="137" spans="1:40" ht="15" customHeight="1" x14ac:dyDescent="0.2">
      <c r="B137" s="26" t="s">
        <v>913</v>
      </c>
      <c r="C137" s="15"/>
      <c r="D137" s="15"/>
      <c r="F137" s="8">
        <v>141</v>
      </c>
      <c r="G137" s="8">
        <v>68</v>
      </c>
      <c r="H137" s="8">
        <v>73</v>
      </c>
      <c r="I137" s="8">
        <v>117</v>
      </c>
      <c r="J137" s="50">
        <v>99</v>
      </c>
      <c r="K137" s="8">
        <v>86</v>
      </c>
      <c r="L137" s="85">
        <f t="shared" ref="L137:L141" si="106">F137/L$135*100</f>
        <v>16.68639053254438</v>
      </c>
      <c r="M137" s="4">
        <f t="shared" si="102"/>
        <v>11.683848797250858</v>
      </c>
      <c r="N137" s="4">
        <f t="shared" si="102"/>
        <v>27.756653992395435</v>
      </c>
      <c r="O137" s="4">
        <f t="shared" si="102"/>
        <v>24.893617021276597</v>
      </c>
      <c r="P137" s="4">
        <f t="shared" si="102"/>
        <v>24.565756823821339</v>
      </c>
      <c r="Q137" s="4">
        <f t="shared" si="102"/>
        <v>13.251155624036981</v>
      </c>
      <c r="R137" s="10"/>
      <c r="S137" s="10"/>
      <c r="T137" s="10"/>
      <c r="U137" s="10"/>
      <c r="V137" s="10"/>
      <c r="X137" s="26" t="s">
        <v>457</v>
      </c>
      <c r="Y137" s="15"/>
      <c r="Z137" s="15"/>
      <c r="AB137" s="8">
        <f t="shared" si="103"/>
        <v>86</v>
      </c>
      <c r="AC137" s="8">
        <f t="shared" si="104"/>
        <v>73</v>
      </c>
      <c r="AD137" s="50">
        <f t="shared" si="105"/>
        <v>99</v>
      </c>
      <c r="AE137" s="85">
        <f t="shared" ref="AE137:AE141" si="107">Q137</f>
        <v>13.251155624036981</v>
      </c>
      <c r="AF137" s="4">
        <f t="shared" ref="AF137:AF141" si="108">N137</f>
        <v>27.756653992395435</v>
      </c>
      <c r="AG137" s="4">
        <f t="shared" ref="AG137:AG141" si="109">P137</f>
        <v>24.565756823821339</v>
      </c>
      <c r="AH137" s="10"/>
      <c r="AI137" s="10"/>
      <c r="AJ137" s="10"/>
      <c r="AK137" s="10"/>
    </row>
    <row r="138" spans="1:40" ht="15" customHeight="1" x14ac:dyDescent="0.2">
      <c r="B138" s="26" t="s">
        <v>914</v>
      </c>
      <c r="C138" s="15"/>
      <c r="D138" s="15"/>
      <c r="F138" s="8">
        <v>102</v>
      </c>
      <c r="G138" s="8">
        <v>63</v>
      </c>
      <c r="H138" s="8">
        <v>39</v>
      </c>
      <c r="I138" s="8">
        <v>55</v>
      </c>
      <c r="J138" s="50">
        <v>45</v>
      </c>
      <c r="K138" s="8">
        <v>73</v>
      </c>
      <c r="L138" s="85">
        <f t="shared" si="106"/>
        <v>12.071005917159763</v>
      </c>
      <c r="M138" s="4">
        <f t="shared" si="102"/>
        <v>10.824742268041238</v>
      </c>
      <c r="N138" s="4">
        <f t="shared" si="102"/>
        <v>14.82889733840304</v>
      </c>
      <c r="O138" s="4">
        <f t="shared" si="102"/>
        <v>11.702127659574469</v>
      </c>
      <c r="P138" s="4">
        <f t="shared" si="102"/>
        <v>11.166253101736972</v>
      </c>
      <c r="Q138" s="4">
        <f t="shared" si="102"/>
        <v>11.248073959938367</v>
      </c>
      <c r="R138" s="10"/>
      <c r="S138" s="10"/>
      <c r="T138" s="10"/>
      <c r="U138" s="10"/>
      <c r="V138" s="10"/>
      <c r="X138" s="26" t="s">
        <v>451</v>
      </c>
      <c r="Y138" s="15"/>
      <c r="Z138" s="15"/>
      <c r="AB138" s="8">
        <f t="shared" si="103"/>
        <v>73</v>
      </c>
      <c r="AC138" s="8">
        <f t="shared" si="104"/>
        <v>39</v>
      </c>
      <c r="AD138" s="50">
        <f t="shared" si="105"/>
        <v>45</v>
      </c>
      <c r="AE138" s="85">
        <f t="shared" si="107"/>
        <v>11.248073959938367</v>
      </c>
      <c r="AF138" s="4">
        <f t="shared" si="108"/>
        <v>14.82889733840304</v>
      </c>
      <c r="AG138" s="4">
        <f t="shared" si="109"/>
        <v>11.166253101736972</v>
      </c>
      <c r="AH138" s="10"/>
      <c r="AI138" s="10"/>
      <c r="AJ138" s="10"/>
      <c r="AK138" s="10"/>
    </row>
    <row r="139" spans="1:40" ht="15" customHeight="1" x14ac:dyDescent="0.2">
      <c r="B139" s="26" t="s">
        <v>915</v>
      </c>
      <c r="C139" s="15"/>
      <c r="D139" s="15"/>
      <c r="F139" s="8">
        <v>220</v>
      </c>
      <c r="G139" s="8">
        <v>209</v>
      </c>
      <c r="H139" s="8">
        <v>11</v>
      </c>
      <c r="I139" s="8">
        <v>69</v>
      </c>
      <c r="J139" s="50">
        <v>64</v>
      </c>
      <c r="K139" s="8">
        <v>214</v>
      </c>
      <c r="L139" s="85">
        <f t="shared" si="106"/>
        <v>26.035502958579883</v>
      </c>
      <c r="M139" s="4">
        <f t="shared" si="102"/>
        <v>35.9106529209622</v>
      </c>
      <c r="N139" s="4">
        <f t="shared" si="102"/>
        <v>4.1825095057034218</v>
      </c>
      <c r="O139" s="4">
        <f t="shared" si="102"/>
        <v>14.680851063829786</v>
      </c>
      <c r="P139" s="4">
        <f t="shared" si="102"/>
        <v>15.88089330024814</v>
      </c>
      <c r="Q139" s="4">
        <f t="shared" si="102"/>
        <v>32.973805855161785</v>
      </c>
      <c r="R139" s="10"/>
      <c r="S139" s="10"/>
      <c r="T139" s="10"/>
      <c r="U139" s="10"/>
      <c r="V139" s="10"/>
      <c r="X139" s="26" t="s">
        <v>452</v>
      </c>
      <c r="Y139" s="15"/>
      <c r="Z139" s="15"/>
      <c r="AB139" s="8">
        <f t="shared" si="103"/>
        <v>214</v>
      </c>
      <c r="AC139" s="8">
        <f t="shared" si="104"/>
        <v>11</v>
      </c>
      <c r="AD139" s="50">
        <f t="shared" si="105"/>
        <v>64</v>
      </c>
      <c r="AE139" s="85">
        <f t="shared" si="107"/>
        <v>32.973805855161785</v>
      </c>
      <c r="AF139" s="4">
        <f t="shared" si="108"/>
        <v>4.1825095057034218</v>
      </c>
      <c r="AG139" s="4">
        <f t="shared" si="109"/>
        <v>15.88089330024814</v>
      </c>
      <c r="AH139" s="10"/>
      <c r="AI139" s="10"/>
      <c r="AJ139" s="10"/>
      <c r="AK139" s="10"/>
    </row>
    <row r="140" spans="1:40" ht="15" customHeight="1" x14ac:dyDescent="0.2">
      <c r="B140" s="26" t="s">
        <v>916</v>
      </c>
      <c r="C140" s="15"/>
      <c r="D140" s="15"/>
      <c r="F140" s="8">
        <v>167</v>
      </c>
      <c r="G140" s="8">
        <v>141</v>
      </c>
      <c r="H140" s="8">
        <v>26</v>
      </c>
      <c r="I140" s="8">
        <v>13</v>
      </c>
      <c r="J140" s="50">
        <v>9</v>
      </c>
      <c r="K140" s="8">
        <v>145</v>
      </c>
      <c r="L140" s="85">
        <f t="shared" si="106"/>
        <v>19.763313609467456</v>
      </c>
      <c r="M140" s="4">
        <f t="shared" si="102"/>
        <v>24.226804123711339</v>
      </c>
      <c r="N140" s="4">
        <f t="shared" si="102"/>
        <v>9.8859315589353614</v>
      </c>
      <c r="O140" s="4">
        <f t="shared" si="102"/>
        <v>2.7659574468085104</v>
      </c>
      <c r="P140" s="4">
        <f t="shared" si="102"/>
        <v>2.2332506203473943</v>
      </c>
      <c r="Q140" s="4">
        <f t="shared" si="102"/>
        <v>22.342064714946073</v>
      </c>
      <c r="R140" s="10"/>
      <c r="S140" s="10"/>
      <c r="T140" s="10"/>
      <c r="U140" s="10"/>
      <c r="V140" s="10"/>
      <c r="X140" s="26" t="s">
        <v>453</v>
      </c>
      <c r="Y140" s="15"/>
      <c r="Z140" s="15"/>
      <c r="AB140" s="8">
        <f t="shared" si="103"/>
        <v>145</v>
      </c>
      <c r="AC140" s="8">
        <f t="shared" si="104"/>
        <v>26</v>
      </c>
      <c r="AD140" s="50">
        <f t="shared" si="105"/>
        <v>9</v>
      </c>
      <c r="AE140" s="85">
        <f t="shared" si="107"/>
        <v>22.342064714946073</v>
      </c>
      <c r="AF140" s="4">
        <f t="shared" si="108"/>
        <v>9.8859315589353614</v>
      </c>
      <c r="AG140" s="4">
        <f t="shared" si="109"/>
        <v>2.2332506203473943</v>
      </c>
      <c r="AH140" s="10"/>
      <c r="AI140" s="10"/>
      <c r="AJ140" s="10"/>
      <c r="AK140" s="10"/>
    </row>
    <row r="141" spans="1:40" ht="15" customHeight="1" x14ac:dyDescent="0.2">
      <c r="B141" s="27" t="s">
        <v>128</v>
      </c>
      <c r="C141" s="68"/>
      <c r="D141" s="68"/>
      <c r="E141" s="28"/>
      <c r="F141" s="9">
        <v>80</v>
      </c>
      <c r="G141" s="9">
        <v>54</v>
      </c>
      <c r="H141" s="9">
        <v>26</v>
      </c>
      <c r="I141" s="9">
        <v>100</v>
      </c>
      <c r="J141" s="55">
        <v>82</v>
      </c>
      <c r="K141" s="9">
        <v>72</v>
      </c>
      <c r="L141" s="87">
        <f t="shared" si="106"/>
        <v>9.4674556213017755</v>
      </c>
      <c r="M141" s="5">
        <f t="shared" si="102"/>
        <v>9.2783505154639183</v>
      </c>
      <c r="N141" s="5">
        <f t="shared" si="102"/>
        <v>9.8859315589353614</v>
      </c>
      <c r="O141" s="5">
        <f t="shared" si="102"/>
        <v>21.276595744680851</v>
      </c>
      <c r="P141" s="5">
        <f t="shared" si="102"/>
        <v>20.347394540942929</v>
      </c>
      <c r="Q141" s="5">
        <f t="shared" si="102"/>
        <v>11.093990755007704</v>
      </c>
      <c r="R141" s="16"/>
      <c r="S141" s="16"/>
      <c r="T141" s="16"/>
      <c r="U141" s="16"/>
      <c r="V141" s="16"/>
      <c r="X141" s="27" t="s">
        <v>0</v>
      </c>
      <c r="Y141" s="68"/>
      <c r="Z141" s="68"/>
      <c r="AA141" s="28"/>
      <c r="AB141" s="9">
        <f t="shared" si="103"/>
        <v>72</v>
      </c>
      <c r="AC141" s="9">
        <f t="shared" si="104"/>
        <v>26</v>
      </c>
      <c r="AD141" s="55">
        <f t="shared" si="105"/>
        <v>82</v>
      </c>
      <c r="AE141" s="87">
        <f t="shared" si="107"/>
        <v>11.093990755007704</v>
      </c>
      <c r="AF141" s="5">
        <f t="shared" si="108"/>
        <v>9.8859315589353614</v>
      </c>
      <c r="AG141" s="5">
        <f t="shared" si="109"/>
        <v>20.347394540942929</v>
      </c>
      <c r="AH141" s="16"/>
      <c r="AI141" s="10"/>
      <c r="AJ141" s="16"/>
      <c r="AK141" s="16"/>
    </row>
    <row r="142" spans="1:40" ht="15" customHeight="1" x14ac:dyDescent="0.2">
      <c r="B142" s="30" t="s">
        <v>1</v>
      </c>
      <c r="C142" s="59"/>
      <c r="D142" s="59"/>
      <c r="E142" s="21"/>
      <c r="F142" s="31">
        <f t="shared" ref="F142:K142" si="110">SUM(F136:F141)</f>
        <v>845</v>
      </c>
      <c r="G142" s="31">
        <f t="shared" si="110"/>
        <v>582</v>
      </c>
      <c r="H142" s="31">
        <f t="shared" si="110"/>
        <v>263</v>
      </c>
      <c r="I142" s="31">
        <f t="shared" si="110"/>
        <v>470</v>
      </c>
      <c r="J142" s="51">
        <f t="shared" si="110"/>
        <v>403</v>
      </c>
      <c r="K142" s="31">
        <f t="shared" si="110"/>
        <v>649</v>
      </c>
      <c r="L142" s="86">
        <f t="shared" ref="L142:Q142" si="111">IF(SUM(L136:L141)&gt;100,"－",SUM(L136:L141))</f>
        <v>100.00000000000001</v>
      </c>
      <c r="M142" s="6">
        <f t="shared" si="111"/>
        <v>99.999999999999986</v>
      </c>
      <c r="N142" s="6">
        <f t="shared" si="111"/>
        <v>100</v>
      </c>
      <c r="O142" s="6">
        <f t="shared" si="111"/>
        <v>100.00000000000001</v>
      </c>
      <c r="P142" s="6">
        <f t="shared" si="111"/>
        <v>99.999999999999986</v>
      </c>
      <c r="Q142" s="6">
        <f t="shared" si="111"/>
        <v>100.00000000000001</v>
      </c>
      <c r="R142" s="16"/>
      <c r="S142" s="16"/>
      <c r="T142" s="16"/>
      <c r="U142" s="16"/>
      <c r="V142" s="16"/>
      <c r="X142" s="30" t="s">
        <v>1</v>
      </c>
      <c r="Y142" s="59"/>
      <c r="Z142" s="59"/>
      <c r="AA142" s="21"/>
      <c r="AB142" s="31">
        <f>SUM(AB136:AB141)</f>
        <v>649</v>
      </c>
      <c r="AC142" s="31">
        <f>SUM(AC136:AC141)</f>
        <v>263</v>
      </c>
      <c r="AD142" s="51">
        <f>SUM(AD136:AD141)</f>
        <v>403</v>
      </c>
      <c r="AE142" s="86">
        <f>IF(SUM(AE136:AE141)&gt;100,"－",SUM(AE136:AE141))</f>
        <v>100.00000000000001</v>
      </c>
      <c r="AF142" s="6">
        <f>IF(SUM(AF136:AF141)&gt;100,"－",SUM(AF136:AF141))</f>
        <v>100</v>
      </c>
      <c r="AG142" s="6">
        <f>IF(SUM(AG136:AG141)&gt;100,"－",SUM(AG136:AG141))</f>
        <v>99.999999999999986</v>
      </c>
      <c r="AH142" s="16"/>
      <c r="AI142" s="16"/>
      <c r="AJ142" s="16"/>
      <c r="AK142" s="16"/>
    </row>
    <row r="143" spans="1:40" ht="15" customHeight="1" x14ac:dyDescent="0.2">
      <c r="B143" s="30" t="s">
        <v>962</v>
      </c>
      <c r="C143" s="59"/>
      <c r="D143" s="59"/>
      <c r="E143" s="22"/>
      <c r="F143" s="33">
        <v>109.07581699346406</v>
      </c>
      <c r="G143" s="54">
        <v>139.43560606060606</v>
      </c>
      <c r="H143" s="54">
        <v>41.438818565400844</v>
      </c>
      <c r="I143" s="54">
        <v>46.1</v>
      </c>
      <c r="J143" s="54">
        <v>46.710280373831779</v>
      </c>
      <c r="K143" s="33">
        <v>131.16984402079723</v>
      </c>
      <c r="L143" s="10"/>
      <c r="M143" s="10"/>
      <c r="N143" s="10"/>
      <c r="O143" s="10"/>
      <c r="P143" s="10"/>
      <c r="Q143" s="10"/>
      <c r="R143" s="10"/>
      <c r="S143" s="10"/>
      <c r="T143" s="10"/>
      <c r="U143" s="10"/>
      <c r="V143" s="10"/>
      <c r="X143" s="30" t="s">
        <v>394</v>
      </c>
      <c r="Y143" s="59"/>
      <c r="Z143" s="59"/>
      <c r="AA143" s="22"/>
      <c r="AB143" s="33">
        <f>K143</f>
        <v>131.16984402079723</v>
      </c>
      <c r="AC143" s="54">
        <f>H143</f>
        <v>41.438818565400844</v>
      </c>
      <c r="AD143" s="54">
        <f>J143</f>
        <v>46.710280373831779</v>
      </c>
      <c r="AE143" s="10"/>
      <c r="AF143" s="10"/>
      <c r="AG143" s="10"/>
      <c r="AH143" s="10"/>
      <c r="AI143" s="10"/>
      <c r="AJ143" s="10"/>
      <c r="AK143" s="10"/>
    </row>
    <row r="144" spans="1:40" ht="15" customHeight="1" x14ac:dyDescent="0.2">
      <c r="B144" s="30" t="s">
        <v>823</v>
      </c>
      <c r="C144" s="21"/>
      <c r="D144" s="21"/>
      <c r="E144" s="22"/>
      <c r="F144" s="128">
        <v>276</v>
      </c>
      <c r="G144" s="31">
        <v>276</v>
      </c>
      <c r="H144" s="31">
        <v>276</v>
      </c>
      <c r="I144" s="31">
        <v>276</v>
      </c>
      <c r="J144" s="31">
        <v>276</v>
      </c>
      <c r="K144" s="128">
        <v>276</v>
      </c>
      <c r="X144" s="30" t="s">
        <v>97</v>
      </c>
      <c r="Y144" s="59"/>
      <c r="Z144" s="21"/>
      <c r="AA144" s="22"/>
      <c r="AB144" s="128">
        <f>K144</f>
        <v>276</v>
      </c>
      <c r="AC144" s="31">
        <f>H144</f>
        <v>276</v>
      </c>
      <c r="AD144" s="31">
        <f>J144</f>
        <v>276</v>
      </c>
    </row>
    <row r="145" spans="1:37" ht="15" customHeight="1" x14ac:dyDescent="0.2">
      <c r="B145" s="45"/>
      <c r="C145" s="36"/>
      <c r="D145" s="36"/>
      <c r="E145" s="36"/>
      <c r="F145" s="41"/>
      <c r="G145" s="41"/>
      <c r="H145" s="41"/>
      <c r="I145" s="41"/>
      <c r="J145" s="41"/>
      <c r="K145" s="41"/>
      <c r="X145" s="45"/>
      <c r="Y145" s="45"/>
      <c r="Z145" s="36"/>
      <c r="AA145" s="36"/>
      <c r="AB145" s="41"/>
      <c r="AC145" s="41"/>
      <c r="AD145" s="41"/>
    </row>
    <row r="146" spans="1:37" ht="15" customHeight="1" x14ac:dyDescent="0.2">
      <c r="A146" s="1" t="s">
        <v>826</v>
      </c>
      <c r="B146" s="15"/>
      <c r="C146" s="15"/>
      <c r="D146" s="15"/>
      <c r="X146" s="15"/>
      <c r="Y146" s="15"/>
      <c r="Z146" s="15"/>
    </row>
    <row r="147" spans="1:37" ht="13.75" customHeight="1" x14ac:dyDescent="0.2">
      <c r="B147" s="47"/>
      <c r="C147" s="25"/>
      <c r="D147" s="25"/>
      <c r="E147" s="25"/>
      <c r="F147" s="242"/>
      <c r="G147" s="243"/>
      <c r="H147" s="66" t="s">
        <v>2</v>
      </c>
      <c r="I147" s="66"/>
      <c r="J147" s="243"/>
      <c r="K147" s="243"/>
      <c r="L147" s="244"/>
      <c r="M147" s="243"/>
      <c r="N147" s="66" t="s">
        <v>3</v>
      </c>
      <c r="O147" s="66"/>
      <c r="P147" s="243"/>
      <c r="Q147" s="245"/>
      <c r="X147" s="47"/>
      <c r="Y147" s="25"/>
      <c r="Z147" s="25"/>
      <c r="AA147" s="25"/>
      <c r="AB147" s="60"/>
      <c r="AC147" s="63" t="s">
        <v>2</v>
      </c>
      <c r="AD147" s="66"/>
      <c r="AE147" s="82"/>
      <c r="AF147" s="63" t="s">
        <v>3</v>
      </c>
      <c r="AG147" s="64"/>
    </row>
    <row r="148" spans="1:37" ht="19" x14ac:dyDescent="0.2">
      <c r="B148" s="58"/>
      <c r="F148" s="73" t="s">
        <v>356</v>
      </c>
      <c r="G148" s="73" t="s">
        <v>170</v>
      </c>
      <c r="H148" s="73" t="s">
        <v>171</v>
      </c>
      <c r="I148" s="73" t="s">
        <v>357</v>
      </c>
      <c r="J148" s="78" t="s">
        <v>173</v>
      </c>
      <c r="K148" s="73" t="s">
        <v>500</v>
      </c>
      <c r="L148" s="81" t="s">
        <v>356</v>
      </c>
      <c r="M148" s="73" t="s">
        <v>170</v>
      </c>
      <c r="N148" s="73" t="s">
        <v>171</v>
      </c>
      <c r="O148" s="73" t="s">
        <v>357</v>
      </c>
      <c r="P148" s="73" t="s">
        <v>173</v>
      </c>
      <c r="Q148" s="73" t="s">
        <v>500</v>
      </c>
      <c r="X148" s="58"/>
      <c r="AB148" s="73" t="s">
        <v>450</v>
      </c>
      <c r="AC148" s="73" t="s">
        <v>171</v>
      </c>
      <c r="AD148" s="78" t="s">
        <v>173</v>
      </c>
      <c r="AE148" s="81" t="s">
        <v>450</v>
      </c>
      <c r="AF148" s="73" t="s">
        <v>171</v>
      </c>
      <c r="AG148" s="73" t="s">
        <v>173</v>
      </c>
    </row>
    <row r="149" spans="1:37" ht="12" customHeight="1" x14ac:dyDescent="0.2">
      <c r="B149" s="27"/>
      <c r="C149" s="68"/>
      <c r="D149" s="68"/>
      <c r="E149" s="28"/>
      <c r="F149" s="29"/>
      <c r="G149" s="29"/>
      <c r="H149" s="29"/>
      <c r="I149" s="29"/>
      <c r="J149" s="49"/>
      <c r="K149" s="29"/>
      <c r="L149" s="83">
        <f>F$142</f>
        <v>845</v>
      </c>
      <c r="M149" s="2">
        <f t="shared" ref="M149" si="112">G$142</f>
        <v>582</v>
      </c>
      <c r="N149" s="2">
        <f t="shared" ref="N149" si="113">H$142</f>
        <v>263</v>
      </c>
      <c r="O149" s="2">
        <f t="shared" ref="O149" si="114">I$142</f>
        <v>470</v>
      </c>
      <c r="P149" s="2">
        <f t="shared" ref="P149" si="115">J$142</f>
        <v>403</v>
      </c>
      <c r="Q149" s="2">
        <f t="shared" ref="Q149" si="116">K$142</f>
        <v>649</v>
      </c>
      <c r="R149" s="69"/>
      <c r="S149" s="69"/>
      <c r="T149" s="69"/>
      <c r="U149" s="69"/>
      <c r="V149" s="69"/>
      <c r="X149" s="27"/>
      <c r="Y149" s="68"/>
      <c r="Z149" s="68"/>
      <c r="AA149" s="28"/>
      <c r="AB149" s="29"/>
      <c r="AC149" s="29"/>
      <c r="AD149" s="49"/>
      <c r="AE149" s="83">
        <f>Q149</f>
        <v>649</v>
      </c>
      <c r="AF149" s="2">
        <f>N149</f>
        <v>263</v>
      </c>
      <c r="AG149" s="2">
        <f>P149</f>
        <v>403</v>
      </c>
      <c r="AH149" s="69"/>
      <c r="AI149" s="69"/>
      <c r="AJ149" s="69"/>
      <c r="AK149" s="69"/>
    </row>
    <row r="150" spans="1:37" ht="15" customHeight="1" x14ac:dyDescent="0.2">
      <c r="B150" s="26" t="s">
        <v>917</v>
      </c>
      <c r="C150" s="15"/>
      <c r="D150" s="15"/>
      <c r="F150" s="8">
        <v>142</v>
      </c>
      <c r="G150" s="8">
        <v>70</v>
      </c>
      <c r="H150" s="8">
        <v>72</v>
      </c>
      <c r="I150" s="8">
        <v>103</v>
      </c>
      <c r="J150" s="50">
        <v>89</v>
      </c>
      <c r="K150" s="8">
        <v>84</v>
      </c>
      <c r="L150" s="84">
        <f>F150/L$149*100</f>
        <v>16.80473372781065</v>
      </c>
      <c r="M150" s="4">
        <f t="shared" ref="M150:Q155" si="117">G150/M$149*100</f>
        <v>12.027491408934708</v>
      </c>
      <c r="N150" s="4">
        <f t="shared" si="117"/>
        <v>27.376425855513308</v>
      </c>
      <c r="O150" s="4">
        <f t="shared" si="117"/>
        <v>21.914893617021278</v>
      </c>
      <c r="P150" s="4">
        <f t="shared" si="117"/>
        <v>22.084367245657567</v>
      </c>
      <c r="Q150" s="4">
        <f t="shared" si="117"/>
        <v>12.942989214175654</v>
      </c>
      <c r="R150" s="10"/>
      <c r="S150" s="10"/>
      <c r="T150" s="10"/>
      <c r="U150" s="10"/>
      <c r="V150" s="10"/>
      <c r="X150" s="26" t="s">
        <v>155</v>
      </c>
      <c r="Y150" s="15"/>
      <c r="Z150" s="15"/>
      <c r="AB150" s="8">
        <f t="shared" ref="AB150:AB155" si="118">K150</f>
        <v>84</v>
      </c>
      <c r="AC150" s="8">
        <f t="shared" ref="AC150:AC155" si="119">H150</f>
        <v>72</v>
      </c>
      <c r="AD150" s="50">
        <f t="shared" ref="AD150:AD155" si="120">J150</f>
        <v>89</v>
      </c>
      <c r="AE150" s="84">
        <f>Q150</f>
        <v>12.942989214175654</v>
      </c>
      <c r="AF150" s="4">
        <f>N150</f>
        <v>27.376425855513308</v>
      </c>
      <c r="AG150" s="4">
        <f>P150</f>
        <v>22.084367245657567</v>
      </c>
      <c r="AH150" s="10"/>
      <c r="AI150" s="10"/>
      <c r="AJ150" s="10"/>
      <c r="AK150" s="10"/>
    </row>
    <row r="151" spans="1:37" ht="15" customHeight="1" x14ac:dyDescent="0.2">
      <c r="B151" s="26" t="s">
        <v>918</v>
      </c>
      <c r="C151" s="15"/>
      <c r="D151" s="15"/>
      <c r="F151" s="8">
        <v>286</v>
      </c>
      <c r="G151" s="8">
        <v>188</v>
      </c>
      <c r="H151" s="8">
        <v>98</v>
      </c>
      <c r="I151" s="8">
        <v>155</v>
      </c>
      <c r="J151" s="50">
        <v>133</v>
      </c>
      <c r="K151" s="8">
        <v>210</v>
      </c>
      <c r="L151" s="85">
        <f t="shared" ref="L151:L155" si="121">F151/L$149*100</f>
        <v>33.846153846153847</v>
      </c>
      <c r="M151" s="4">
        <f t="shared" si="117"/>
        <v>32.302405498281786</v>
      </c>
      <c r="N151" s="4">
        <f t="shared" si="117"/>
        <v>37.262357414448672</v>
      </c>
      <c r="O151" s="4">
        <f t="shared" si="117"/>
        <v>32.978723404255319</v>
      </c>
      <c r="P151" s="4">
        <f t="shared" si="117"/>
        <v>33.002481389578165</v>
      </c>
      <c r="Q151" s="4">
        <f t="shared" si="117"/>
        <v>32.357473035439135</v>
      </c>
      <c r="R151" s="10"/>
      <c r="S151" s="10"/>
      <c r="T151" s="10"/>
      <c r="U151" s="10"/>
      <c r="V151" s="10"/>
      <c r="X151" s="26" t="s">
        <v>457</v>
      </c>
      <c r="Y151" s="15"/>
      <c r="Z151" s="15"/>
      <c r="AB151" s="8">
        <f t="shared" si="118"/>
        <v>210</v>
      </c>
      <c r="AC151" s="8">
        <f t="shared" si="119"/>
        <v>98</v>
      </c>
      <c r="AD151" s="50">
        <f t="shared" si="120"/>
        <v>133</v>
      </c>
      <c r="AE151" s="85">
        <f t="shared" ref="AE151:AE155" si="122">Q151</f>
        <v>32.357473035439135</v>
      </c>
      <c r="AF151" s="4">
        <f t="shared" ref="AF151:AF155" si="123">N151</f>
        <v>37.262357414448672</v>
      </c>
      <c r="AG151" s="4">
        <f t="shared" ref="AG151:AG155" si="124">P151</f>
        <v>33.002481389578165</v>
      </c>
      <c r="AH151" s="10"/>
      <c r="AI151" s="10"/>
      <c r="AJ151" s="10"/>
      <c r="AK151" s="10"/>
    </row>
    <row r="152" spans="1:37" ht="15" customHeight="1" x14ac:dyDescent="0.2">
      <c r="B152" s="26" t="s">
        <v>919</v>
      </c>
      <c r="C152" s="15"/>
      <c r="D152" s="15"/>
      <c r="F152" s="8">
        <v>177</v>
      </c>
      <c r="G152" s="8">
        <v>142</v>
      </c>
      <c r="H152" s="8">
        <v>35</v>
      </c>
      <c r="I152" s="8">
        <v>42</v>
      </c>
      <c r="J152" s="50">
        <v>30</v>
      </c>
      <c r="K152" s="8">
        <v>154</v>
      </c>
      <c r="L152" s="85">
        <f t="shared" si="121"/>
        <v>20.946745562130179</v>
      </c>
      <c r="M152" s="4">
        <f t="shared" si="117"/>
        <v>24.398625429553263</v>
      </c>
      <c r="N152" s="4">
        <f t="shared" si="117"/>
        <v>13.307984790874524</v>
      </c>
      <c r="O152" s="4">
        <f t="shared" si="117"/>
        <v>8.9361702127659584</v>
      </c>
      <c r="P152" s="4">
        <f t="shared" si="117"/>
        <v>7.4441687344913143</v>
      </c>
      <c r="Q152" s="4">
        <f t="shared" si="117"/>
        <v>23.728813559322035</v>
      </c>
      <c r="R152" s="10"/>
      <c r="S152" s="10"/>
      <c r="T152" s="10"/>
      <c r="U152" s="10"/>
      <c r="V152" s="10"/>
      <c r="X152" s="26" t="s">
        <v>451</v>
      </c>
      <c r="Y152" s="15"/>
      <c r="Z152" s="15"/>
      <c r="AB152" s="8">
        <f t="shared" si="118"/>
        <v>154</v>
      </c>
      <c r="AC152" s="8">
        <f t="shared" si="119"/>
        <v>35</v>
      </c>
      <c r="AD152" s="50">
        <f t="shared" si="120"/>
        <v>30</v>
      </c>
      <c r="AE152" s="85">
        <f t="shared" si="122"/>
        <v>23.728813559322035</v>
      </c>
      <c r="AF152" s="4">
        <f t="shared" si="123"/>
        <v>13.307984790874524</v>
      </c>
      <c r="AG152" s="4">
        <f t="shared" si="124"/>
        <v>7.4441687344913143</v>
      </c>
      <c r="AH152" s="10"/>
      <c r="AI152" s="10"/>
      <c r="AJ152" s="10"/>
      <c r="AK152" s="10"/>
    </row>
    <row r="153" spans="1:37" ht="15" customHeight="1" x14ac:dyDescent="0.2">
      <c r="B153" s="26" t="s">
        <v>920</v>
      </c>
      <c r="C153" s="15"/>
      <c r="D153" s="15"/>
      <c r="F153" s="8">
        <v>51</v>
      </c>
      <c r="G153" s="8">
        <v>47</v>
      </c>
      <c r="H153" s="8">
        <v>4</v>
      </c>
      <c r="I153" s="8">
        <v>15</v>
      </c>
      <c r="J153" s="50">
        <v>8</v>
      </c>
      <c r="K153" s="8">
        <v>54</v>
      </c>
      <c r="L153" s="85">
        <f t="shared" si="121"/>
        <v>6.0355029585798814</v>
      </c>
      <c r="M153" s="4">
        <f t="shared" si="117"/>
        <v>8.0756013745704465</v>
      </c>
      <c r="N153" s="4">
        <f t="shared" si="117"/>
        <v>1.520912547528517</v>
      </c>
      <c r="O153" s="4">
        <f t="shared" si="117"/>
        <v>3.1914893617021276</v>
      </c>
      <c r="P153" s="4">
        <f t="shared" si="117"/>
        <v>1.9851116625310175</v>
      </c>
      <c r="Q153" s="4">
        <f t="shared" si="117"/>
        <v>8.3204930662557786</v>
      </c>
      <c r="R153" s="10"/>
      <c r="S153" s="10"/>
      <c r="T153" s="10"/>
      <c r="U153" s="10"/>
      <c r="V153" s="10"/>
      <c r="X153" s="26" t="s">
        <v>452</v>
      </c>
      <c r="Y153" s="15"/>
      <c r="Z153" s="15"/>
      <c r="AB153" s="8">
        <f t="shared" si="118"/>
        <v>54</v>
      </c>
      <c r="AC153" s="8">
        <f t="shared" si="119"/>
        <v>4</v>
      </c>
      <c r="AD153" s="50">
        <f t="shared" si="120"/>
        <v>8</v>
      </c>
      <c r="AE153" s="85">
        <f t="shared" si="122"/>
        <v>8.3204930662557786</v>
      </c>
      <c r="AF153" s="4">
        <f t="shared" si="123"/>
        <v>1.520912547528517</v>
      </c>
      <c r="AG153" s="4">
        <f t="shared" si="124"/>
        <v>1.9851116625310175</v>
      </c>
      <c r="AH153" s="10"/>
      <c r="AI153" s="10"/>
      <c r="AJ153" s="10"/>
      <c r="AK153" s="10"/>
    </row>
    <row r="154" spans="1:37" ht="15" customHeight="1" x14ac:dyDescent="0.2">
      <c r="B154" s="26" t="s">
        <v>921</v>
      </c>
      <c r="C154" s="15"/>
      <c r="D154" s="15"/>
      <c r="F154" s="8">
        <v>109</v>
      </c>
      <c r="G154" s="8">
        <v>106</v>
      </c>
      <c r="H154" s="8">
        <v>3</v>
      </c>
      <c r="I154" s="8">
        <v>57</v>
      </c>
      <c r="J154" s="50">
        <v>56</v>
      </c>
      <c r="K154" s="8">
        <v>107</v>
      </c>
      <c r="L154" s="85">
        <f t="shared" si="121"/>
        <v>12.89940828402367</v>
      </c>
      <c r="M154" s="4">
        <f t="shared" si="117"/>
        <v>18.213058419243985</v>
      </c>
      <c r="N154" s="4">
        <f t="shared" si="117"/>
        <v>1.1406844106463878</v>
      </c>
      <c r="O154" s="4">
        <f t="shared" si="117"/>
        <v>12.127659574468085</v>
      </c>
      <c r="P154" s="4">
        <f t="shared" si="117"/>
        <v>13.895781637717123</v>
      </c>
      <c r="Q154" s="4">
        <f t="shared" si="117"/>
        <v>16.486902927580893</v>
      </c>
      <c r="R154" s="10"/>
      <c r="S154" s="10"/>
      <c r="T154" s="10"/>
      <c r="U154" s="10"/>
      <c r="V154" s="10"/>
      <c r="X154" s="26" t="s">
        <v>453</v>
      </c>
      <c r="Y154" s="15"/>
      <c r="Z154" s="15"/>
      <c r="AB154" s="8">
        <f t="shared" si="118"/>
        <v>107</v>
      </c>
      <c r="AC154" s="8">
        <f t="shared" si="119"/>
        <v>3</v>
      </c>
      <c r="AD154" s="50">
        <f t="shared" si="120"/>
        <v>56</v>
      </c>
      <c r="AE154" s="85">
        <f t="shared" si="122"/>
        <v>16.486902927580893</v>
      </c>
      <c r="AF154" s="4">
        <f t="shared" si="123"/>
        <v>1.1406844106463878</v>
      </c>
      <c r="AG154" s="4">
        <f t="shared" si="124"/>
        <v>13.895781637717123</v>
      </c>
      <c r="AH154" s="10"/>
      <c r="AI154" s="10"/>
      <c r="AJ154" s="10"/>
      <c r="AK154" s="10"/>
    </row>
    <row r="155" spans="1:37" ht="15" customHeight="1" x14ac:dyDescent="0.2">
      <c r="B155" s="27" t="s">
        <v>128</v>
      </c>
      <c r="C155" s="68"/>
      <c r="D155" s="68"/>
      <c r="E155" s="28"/>
      <c r="F155" s="9">
        <v>80</v>
      </c>
      <c r="G155" s="9">
        <v>29</v>
      </c>
      <c r="H155" s="9">
        <v>51</v>
      </c>
      <c r="I155" s="9">
        <v>98</v>
      </c>
      <c r="J155" s="55">
        <v>87</v>
      </c>
      <c r="K155" s="9">
        <v>40</v>
      </c>
      <c r="L155" s="87">
        <f t="shared" si="121"/>
        <v>9.4674556213017755</v>
      </c>
      <c r="M155" s="5">
        <f t="shared" si="117"/>
        <v>4.9828178694158076</v>
      </c>
      <c r="N155" s="5">
        <f t="shared" si="117"/>
        <v>19.391634980988592</v>
      </c>
      <c r="O155" s="5">
        <f t="shared" si="117"/>
        <v>20.851063829787233</v>
      </c>
      <c r="P155" s="5">
        <f t="shared" si="117"/>
        <v>21.588089330024815</v>
      </c>
      <c r="Q155" s="5">
        <f t="shared" si="117"/>
        <v>6.1633281972265026</v>
      </c>
      <c r="R155" s="16"/>
      <c r="S155" s="16"/>
      <c r="T155" s="16"/>
      <c r="U155" s="16"/>
      <c r="V155" s="16"/>
      <c r="X155" s="27" t="s">
        <v>128</v>
      </c>
      <c r="Y155" s="68"/>
      <c r="Z155" s="68"/>
      <c r="AA155" s="28"/>
      <c r="AB155" s="9">
        <f t="shared" si="118"/>
        <v>40</v>
      </c>
      <c r="AC155" s="9">
        <f t="shared" si="119"/>
        <v>51</v>
      </c>
      <c r="AD155" s="55">
        <f t="shared" si="120"/>
        <v>87</v>
      </c>
      <c r="AE155" s="87">
        <f t="shared" si="122"/>
        <v>6.1633281972265026</v>
      </c>
      <c r="AF155" s="5">
        <f t="shared" si="123"/>
        <v>19.391634980988592</v>
      </c>
      <c r="AG155" s="5">
        <f t="shared" si="124"/>
        <v>21.588089330024815</v>
      </c>
      <c r="AH155" s="16"/>
      <c r="AI155" s="10"/>
      <c r="AJ155" s="16"/>
      <c r="AK155" s="16"/>
    </row>
    <row r="156" spans="1:37" ht="15" customHeight="1" x14ac:dyDescent="0.2">
      <c r="B156" s="30" t="s">
        <v>1</v>
      </c>
      <c r="C156" s="59"/>
      <c r="D156" s="59"/>
      <c r="E156" s="21"/>
      <c r="F156" s="31">
        <f t="shared" ref="F156:K156" si="125">SUM(F150:F155)</f>
        <v>845</v>
      </c>
      <c r="G156" s="31">
        <f t="shared" si="125"/>
        <v>582</v>
      </c>
      <c r="H156" s="31">
        <f t="shared" si="125"/>
        <v>263</v>
      </c>
      <c r="I156" s="31">
        <f t="shared" si="125"/>
        <v>470</v>
      </c>
      <c r="J156" s="51">
        <f t="shared" si="125"/>
        <v>403</v>
      </c>
      <c r="K156" s="31">
        <f t="shared" si="125"/>
        <v>649</v>
      </c>
      <c r="L156" s="86">
        <f t="shared" ref="L156:Q156" si="126">IF(SUM(L150:L155)&gt;100,"－",SUM(L150:L155))</f>
        <v>100</v>
      </c>
      <c r="M156" s="6">
        <f t="shared" si="126"/>
        <v>100</v>
      </c>
      <c r="N156" s="6">
        <f t="shared" si="126"/>
        <v>100</v>
      </c>
      <c r="O156" s="6">
        <f t="shared" si="126"/>
        <v>100</v>
      </c>
      <c r="P156" s="6">
        <f t="shared" si="126"/>
        <v>100</v>
      </c>
      <c r="Q156" s="6">
        <f t="shared" si="126"/>
        <v>100.00000000000001</v>
      </c>
      <c r="R156" s="16"/>
      <c r="S156" s="16"/>
      <c r="T156" s="16"/>
      <c r="U156" s="16"/>
      <c r="V156" s="16"/>
      <c r="X156" s="30" t="s">
        <v>1</v>
      </c>
      <c r="Y156" s="59"/>
      <c r="Z156" s="59"/>
      <c r="AA156" s="21"/>
      <c r="AB156" s="31">
        <f>SUM(AB150:AB155)</f>
        <v>649</v>
      </c>
      <c r="AC156" s="31">
        <f>SUM(AC150:AC155)</f>
        <v>263</v>
      </c>
      <c r="AD156" s="51">
        <f>SUM(AD150:AD155)</f>
        <v>403</v>
      </c>
      <c r="AE156" s="86">
        <f>IF(SUM(AE150:AE155)&gt;100,"－",SUM(AE150:AE155))</f>
        <v>100.00000000000001</v>
      </c>
      <c r="AF156" s="6">
        <f>IF(SUM(AF150:AF155)&gt;100,"－",SUM(AF150:AF155))</f>
        <v>100</v>
      </c>
      <c r="AG156" s="6">
        <f>IF(SUM(AG150:AG155)&gt;100,"－",SUM(AG150:AG155))</f>
        <v>100</v>
      </c>
      <c r="AH156" s="16"/>
      <c r="AI156" s="16"/>
      <c r="AJ156" s="16"/>
      <c r="AK156" s="16"/>
    </row>
    <row r="157" spans="1:37" ht="15" customHeight="1" x14ac:dyDescent="0.2">
      <c r="B157" s="30" t="s">
        <v>821</v>
      </c>
      <c r="C157" s="59"/>
      <c r="D157" s="59"/>
      <c r="E157" s="22"/>
      <c r="F157" s="33">
        <v>25.044444444444444</v>
      </c>
      <c r="G157" s="54">
        <v>33.21338155515371</v>
      </c>
      <c r="H157" s="54">
        <v>3.7358490566037736</v>
      </c>
      <c r="I157" s="54">
        <v>25.397849462365592</v>
      </c>
      <c r="J157" s="54">
        <v>28.825949367088608</v>
      </c>
      <c r="K157" s="33">
        <v>30.715927750410508</v>
      </c>
      <c r="L157" s="10"/>
      <c r="M157" s="10"/>
      <c r="N157" s="10"/>
      <c r="O157" s="10"/>
      <c r="P157" s="10"/>
      <c r="Q157" s="10"/>
      <c r="R157" s="10"/>
      <c r="S157" s="10"/>
      <c r="T157" s="10"/>
      <c r="U157" s="10"/>
      <c r="V157" s="10"/>
      <c r="X157" s="30" t="s">
        <v>394</v>
      </c>
      <c r="Y157" s="59"/>
      <c r="Z157" s="59"/>
      <c r="AA157" s="22"/>
      <c r="AB157" s="33">
        <f>K157</f>
        <v>30.715927750410508</v>
      </c>
      <c r="AC157" s="54">
        <f>H157</f>
        <v>3.7358490566037736</v>
      </c>
      <c r="AD157" s="54">
        <f>J157</f>
        <v>28.825949367088608</v>
      </c>
      <c r="AE157" s="10"/>
      <c r="AF157" s="10"/>
      <c r="AG157" s="10"/>
      <c r="AH157" s="10"/>
      <c r="AI157" s="10"/>
      <c r="AJ157" s="10"/>
      <c r="AK157" s="10"/>
    </row>
    <row r="158" spans="1:37" ht="15" customHeight="1" x14ac:dyDescent="0.2">
      <c r="B158" s="30" t="s">
        <v>822</v>
      </c>
      <c r="C158" s="59"/>
      <c r="D158" s="59"/>
      <c r="E158" s="22"/>
      <c r="F158" s="33">
        <v>30.752808988764045</v>
      </c>
      <c r="G158" s="54">
        <v>38.026915113871638</v>
      </c>
      <c r="H158" s="54">
        <v>5.6571428571428575</v>
      </c>
      <c r="I158" s="54">
        <v>35.122676579925653</v>
      </c>
      <c r="J158" s="54">
        <v>40.127753303964759</v>
      </c>
      <c r="K158" s="33">
        <v>35.630476190476188</v>
      </c>
      <c r="L158" s="10"/>
      <c r="M158" s="10"/>
      <c r="N158" s="10"/>
      <c r="O158" s="10"/>
      <c r="P158" s="10"/>
      <c r="Q158" s="10"/>
      <c r="R158" s="10"/>
      <c r="S158" s="10"/>
      <c r="T158" s="10"/>
      <c r="U158" s="10"/>
      <c r="V158" s="10"/>
      <c r="X158" s="30" t="s">
        <v>395</v>
      </c>
      <c r="Y158" s="59"/>
      <c r="Z158" s="59"/>
      <c r="AA158" s="22"/>
      <c r="AB158" s="33">
        <f>K158</f>
        <v>35.630476190476188</v>
      </c>
      <c r="AC158" s="54">
        <f>H158</f>
        <v>5.6571428571428575</v>
      </c>
      <c r="AD158" s="54">
        <f>J158</f>
        <v>40.127753303964759</v>
      </c>
      <c r="AE158" s="10"/>
      <c r="AF158" s="10"/>
      <c r="AG158" s="10"/>
      <c r="AH158" s="10"/>
      <c r="AI158" s="10"/>
      <c r="AJ158" s="10"/>
      <c r="AK158" s="10"/>
    </row>
    <row r="159" spans="1:37" ht="15" customHeight="1" x14ac:dyDescent="0.2">
      <c r="B159" s="30" t="s">
        <v>823</v>
      </c>
      <c r="C159" s="21"/>
      <c r="D159" s="21"/>
      <c r="E159" s="22"/>
      <c r="F159" s="128">
        <v>157</v>
      </c>
      <c r="G159" s="31">
        <v>157</v>
      </c>
      <c r="H159" s="31">
        <v>157</v>
      </c>
      <c r="I159" s="31">
        <v>157</v>
      </c>
      <c r="J159" s="31">
        <v>157</v>
      </c>
      <c r="K159" s="128">
        <v>157</v>
      </c>
      <c r="X159" s="30" t="s">
        <v>97</v>
      </c>
      <c r="Y159" s="59"/>
      <c r="Z159" s="21"/>
      <c r="AA159" s="22"/>
      <c r="AB159" s="128">
        <f>K159</f>
        <v>157</v>
      </c>
      <c r="AC159" s="31">
        <f>H159</f>
        <v>157</v>
      </c>
      <c r="AD159" s="31">
        <f>J159</f>
        <v>157</v>
      </c>
    </row>
    <row r="160" spans="1:37" ht="15" customHeight="1" x14ac:dyDescent="0.2">
      <c r="B160" s="45"/>
      <c r="C160" s="36"/>
      <c r="D160" s="36"/>
      <c r="E160" s="36"/>
      <c r="F160" s="41"/>
      <c r="G160" s="41"/>
      <c r="H160" s="41"/>
      <c r="I160" s="41"/>
      <c r="J160" s="41"/>
      <c r="K160" s="41"/>
      <c r="X160" s="45"/>
      <c r="Y160" s="45"/>
      <c r="Z160" s="36"/>
      <c r="AA160" s="36"/>
      <c r="AB160" s="41"/>
      <c r="AC160" s="41"/>
      <c r="AD160" s="41"/>
    </row>
    <row r="161" spans="1:37" ht="15" customHeight="1" x14ac:dyDescent="0.2">
      <c r="A161" s="1" t="s">
        <v>827</v>
      </c>
      <c r="B161" s="15"/>
      <c r="C161" s="15"/>
      <c r="D161" s="15"/>
      <c r="X161" s="15"/>
      <c r="Y161" s="15"/>
      <c r="Z161" s="15"/>
    </row>
    <row r="162" spans="1:37" ht="13.75" customHeight="1" x14ac:dyDescent="0.2">
      <c r="B162" s="47"/>
      <c r="C162" s="25"/>
      <c r="D162" s="25"/>
      <c r="E162" s="25"/>
      <c r="F162" s="242"/>
      <c r="G162" s="243"/>
      <c r="H162" s="66" t="s">
        <v>2</v>
      </c>
      <c r="I162" s="66"/>
      <c r="J162" s="243"/>
      <c r="K162" s="243"/>
      <c r="L162" s="244"/>
      <c r="M162" s="243"/>
      <c r="N162" s="66" t="s">
        <v>3</v>
      </c>
      <c r="O162" s="66"/>
      <c r="P162" s="243"/>
      <c r="Q162" s="245"/>
      <c r="X162" s="47"/>
      <c r="Y162" s="25"/>
      <c r="Z162" s="25"/>
      <c r="AA162" s="25"/>
      <c r="AB162" s="60"/>
      <c r="AC162" s="63" t="s">
        <v>2</v>
      </c>
      <c r="AD162" s="66"/>
      <c r="AE162" s="82"/>
      <c r="AF162" s="63" t="s">
        <v>3</v>
      </c>
      <c r="AG162" s="64"/>
    </row>
    <row r="163" spans="1:37" ht="19" x14ac:dyDescent="0.2">
      <c r="B163" s="58"/>
      <c r="F163" s="73" t="s">
        <v>356</v>
      </c>
      <c r="G163" s="73" t="s">
        <v>170</v>
      </c>
      <c r="H163" s="73" t="s">
        <v>171</v>
      </c>
      <c r="I163" s="73" t="s">
        <v>357</v>
      </c>
      <c r="J163" s="78" t="s">
        <v>173</v>
      </c>
      <c r="K163" s="73" t="s">
        <v>500</v>
      </c>
      <c r="L163" s="81" t="s">
        <v>356</v>
      </c>
      <c r="M163" s="73" t="s">
        <v>170</v>
      </c>
      <c r="N163" s="73" t="s">
        <v>171</v>
      </c>
      <c r="O163" s="73" t="s">
        <v>357</v>
      </c>
      <c r="P163" s="73" t="s">
        <v>173</v>
      </c>
      <c r="Q163" s="73" t="s">
        <v>500</v>
      </c>
      <c r="X163" s="58"/>
      <c r="AB163" s="73" t="s">
        <v>450</v>
      </c>
      <c r="AC163" s="73" t="s">
        <v>171</v>
      </c>
      <c r="AD163" s="78" t="s">
        <v>173</v>
      </c>
      <c r="AE163" s="81" t="s">
        <v>450</v>
      </c>
      <c r="AF163" s="73" t="s">
        <v>171</v>
      </c>
      <c r="AG163" s="73" t="s">
        <v>173</v>
      </c>
    </row>
    <row r="164" spans="1:37" ht="12" customHeight="1" x14ac:dyDescent="0.2">
      <c r="B164" s="27"/>
      <c r="C164" s="68"/>
      <c r="D164" s="68"/>
      <c r="E164" s="28"/>
      <c r="F164" s="29"/>
      <c r="G164" s="29"/>
      <c r="H164" s="29"/>
      <c r="I164" s="29"/>
      <c r="J164" s="49"/>
      <c r="K164" s="29"/>
      <c r="L164" s="83">
        <f>F$142</f>
        <v>845</v>
      </c>
      <c r="M164" s="2">
        <f t="shared" ref="M164" si="127">G$142</f>
        <v>582</v>
      </c>
      <c r="N164" s="2">
        <f t="shared" ref="N164" si="128">H$142</f>
        <v>263</v>
      </c>
      <c r="O164" s="2">
        <f t="shared" ref="O164" si="129">I$142</f>
        <v>470</v>
      </c>
      <c r="P164" s="2">
        <f t="shared" ref="P164" si="130">J$142</f>
        <v>403</v>
      </c>
      <c r="Q164" s="2">
        <f t="shared" ref="Q164" si="131">K$142</f>
        <v>649</v>
      </c>
      <c r="R164" s="69"/>
      <c r="S164" s="69"/>
      <c r="T164" s="69"/>
      <c r="U164" s="69"/>
      <c r="V164" s="69"/>
      <c r="X164" s="27"/>
      <c r="Y164" s="68"/>
      <c r="Z164" s="68"/>
      <c r="AA164" s="28"/>
      <c r="AB164" s="29"/>
      <c r="AC164" s="29"/>
      <c r="AD164" s="49"/>
      <c r="AE164" s="83">
        <f>Q164</f>
        <v>649</v>
      </c>
      <c r="AF164" s="2">
        <f>N164</f>
        <v>263</v>
      </c>
      <c r="AG164" s="2">
        <f>P164</f>
        <v>403</v>
      </c>
      <c r="AH164" s="69"/>
      <c r="AI164" s="69"/>
      <c r="AJ164" s="69"/>
      <c r="AK164" s="69"/>
    </row>
    <row r="165" spans="1:37" ht="15" customHeight="1" x14ac:dyDescent="0.2">
      <c r="B165" s="26" t="s">
        <v>922</v>
      </c>
      <c r="C165" s="15"/>
      <c r="D165" s="15"/>
      <c r="F165" s="8">
        <v>154</v>
      </c>
      <c r="G165" s="8">
        <v>77</v>
      </c>
      <c r="H165" s="8">
        <v>77</v>
      </c>
      <c r="I165" s="8">
        <v>111</v>
      </c>
      <c r="J165" s="50">
        <v>96</v>
      </c>
      <c r="K165" s="8">
        <v>92</v>
      </c>
      <c r="L165" s="84">
        <f>F165/L$164*100</f>
        <v>18.224852071005916</v>
      </c>
      <c r="M165" s="4">
        <f t="shared" ref="M165:Q170" si="132">G165/M$164*100</f>
        <v>13.23024054982818</v>
      </c>
      <c r="N165" s="4">
        <f t="shared" si="132"/>
        <v>29.277566539923956</v>
      </c>
      <c r="O165" s="4">
        <f t="shared" si="132"/>
        <v>23.617021276595747</v>
      </c>
      <c r="P165" s="4">
        <f t="shared" si="132"/>
        <v>23.821339950372209</v>
      </c>
      <c r="Q165" s="4">
        <f t="shared" si="132"/>
        <v>14.175654853620955</v>
      </c>
      <c r="R165" s="10"/>
      <c r="S165" s="10"/>
      <c r="T165" s="10"/>
      <c r="U165" s="10"/>
      <c r="V165" s="10"/>
      <c r="X165" s="26" t="s">
        <v>155</v>
      </c>
      <c r="Y165" s="15"/>
      <c r="Z165" s="15"/>
      <c r="AB165" s="8">
        <f t="shared" ref="AB165:AB170" si="133">K165</f>
        <v>92</v>
      </c>
      <c r="AC165" s="8">
        <f t="shared" ref="AC165:AC170" si="134">H165</f>
        <v>77</v>
      </c>
      <c r="AD165" s="50">
        <f t="shared" ref="AD165:AD170" si="135">J165</f>
        <v>96</v>
      </c>
      <c r="AE165" s="84">
        <f>Q165</f>
        <v>14.175654853620955</v>
      </c>
      <c r="AF165" s="4">
        <f>N165</f>
        <v>29.277566539923956</v>
      </c>
      <c r="AG165" s="4">
        <f>P165</f>
        <v>23.821339950372209</v>
      </c>
      <c r="AH165" s="10"/>
      <c r="AI165" s="10"/>
      <c r="AJ165" s="10"/>
      <c r="AK165" s="10"/>
    </row>
    <row r="166" spans="1:37" ht="15" customHeight="1" x14ac:dyDescent="0.2">
      <c r="B166" s="26" t="s">
        <v>923</v>
      </c>
      <c r="C166" s="15"/>
      <c r="D166" s="15"/>
      <c r="F166" s="8">
        <v>90</v>
      </c>
      <c r="G166" s="8">
        <v>38</v>
      </c>
      <c r="H166" s="8">
        <v>52</v>
      </c>
      <c r="I166" s="8">
        <v>98</v>
      </c>
      <c r="J166" s="50">
        <v>90</v>
      </c>
      <c r="K166" s="8">
        <v>46</v>
      </c>
      <c r="L166" s="85">
        <f t="shared" ref="L166:L170" si="136">F166/L$164*100</f>
        <v>10.650887573964498</v>
      </c>
      <c r="M166" s="4">
        <f t="shared" si="132"/>
        <v>6.5292096219931279</v>
      </c>
      <c r="N166" s="4">
        <f t="shared" si="132"/>
        <v>19.771863117870723</v>
      </c>
      <c r="O166" s="4">
        <f t="shared" si="132"/>
        <v>20.851063829787233</v>
      </c>
      <c r="P166" s="4">
        <f t="shared" si="132"/>
        <v>22.332506203473944</v>
      </c>
      <c r="Q166" s="4">
        <f t="shared" si="132"/>
        <v>7.0878274268104775</v>
      </c>
      <c r="R166" s="10"/>
      <c r="S166" s="10"/>
      <c r="T166" s="10"/>
      <c r="U166" s="10"/>
      <c r="V166" s="10"/>
      <c r="X166" s="26" t="s">
        <v>457</v>
      </c>
      <c r="Y166" s="15"/>
      <c r="Z166" s="15"/>
      <c r="AB166" s="8">
        <f t="shared" si="133"/>
        <v>46</v>
      </c>
      <c r="AC166" s="8">
        <f t="shared" si="134"/>
        <v>52</v>
      </c>
      <c r="AD166" s="50">
        <f t="shared" si="135"/>
        <v>90</v>
      </c>
      <c r="AE166" s="85">
        <f t="shared" ref="AE166:AE170" si="137">Q166</f>
        <v>7.0878274268104775</v>
      </c>
      <c r="AF166" s="4">
        <f t="shared" ref="AF166:AF170" si="138">N166</f>
        <v>19.771863117870723</v>
      </c>
      <c r="AG166" s="4">
        <f t="shared" ref="AG166:AG170" si="139">P166</f>
        <v>22.332506203473944</v>
      </c>
      <c r="AH166" s="10"/>
      <c r="AI166" s="10"/>
      <c r="AJ166" s="10"/>
      <c r="AK166" s="10"/>
    </row>
    <row r="167" spans="1:37" ht="15" customHeight="1" x14ac:dyDescent="0.2">
      <c r="B167" s="26" t="s">
        <v>266</v>
      </c>
      <c r="C167" s="15"/>
      <c r="D167" s="15"/>
      <c r="F167" s="8">
        <v>84</v>
      </c>
      <c r="G167" s="8">
        <v>55</v>
      </c>
      <c r="H167" s="8">
        <v>29</v>
      </c>
      <c r="I167" s="8">
        <v>56</v>
      </c>
      <c r="J167" s="50">
        <v>49</v>
      </c>
      <c r="K167" s="8">
        <v>62</v>
      </c>
      <c r="L167" s="85">
        <f t="shared" si="136"/>
        <v>9.9408284023668632</v>
      </c>
      <c r="M167" s="4">
        <f t="shared" si="132"/>
        <v>9.4501718213058421</v>
      </c>
      <c r="N167" s="4">
        <f t="shared" si="132"/>
        <v>11.02661596958175</v>
      </c>
      <c r="O167" s="4">
        <f t="shared" si="132"/>
        <v>11.914893617021278</v>
      </c>
      <c r="P167" s="4">
        <f t="shared" si="132"/>
        <v>12.158808933002481</v>
      </c>
      <c r="Q167" s="4">
        <f t="shared" si="132"/>
        <v>9.5531587057010778</v>
      </c>
      <c r="R167" s="10"/>
      <c r="S167" s="10"/>
      <c r="T167" s="10"/>
      <c r="U167" s="10"/>
      <c r="V167" s="10"/>
      <c r="X167" s="26" t="s">
        <v>451</v>
      </c>
      <c r="Y167" s="15"/>
      <c r="Z167" s="15"/>
      <c r="AB167" s="8">
        <f t="shared" si="133"/>
        <v>62</v>
      </c>
      <c r="AC167" s="8">
        <f t="shared" si="134"/>
        <v>29</v>
      </c>
      <c r="AD167" s="50">
        <f t="shared" si="135"/>
        <v>49</v>
      </c>
      <c r="AE167" s="85">
        <f t="shared" si="137"/>
        <v>9.5531587057010778</v>
      </c>
      <c r="AF167" s="4">
        <f t="shared" si="138"/>
        <v>11.02661596958175</v>
      </c>
      <c r="AG167" s="4">
        <f t="shared" si="139"/>
        <v>12.158808933002481</v>
      </c>
      <c r="AH167" s="10"/>
      <c r="AI167" s="10"/>
      <c r="AJ167" s="10"/>
      <c r="AK167" s="10"/>
    </row>
    <row r="168" spans="1:37" ht="15" customHeight="1" x14ac:dyDescent="0.2">
      <c r="B168" s="26" t="s">
        <v>267</v>
      </c>
      <c r="C168" s="15"/>
      <c r="D168" s="15"/>
      <c r="F168" s="8">
        <v>152</v>
      </c>
      <c r="G168" s="8">
        <v>119</v>
      </c>
      <c r="H168" s="8">
        <v>33</v>
      </c>
      <c r="I168" s="8">
        <v>54</v>
      </c>
      <c r="J168" s="50">
        <v>44</v>
      </c>
      <c r="K168" s="8">
        <v>129</v>
      </c>
      <c r="L168" s="85">
        <f t="shared" si="136"/>
        <v>17.988165680473372</v>
      </c>
      <c r="M168" s="4">
        <f t="shared" si="132"/>
        <v>20.446735395189002</v>
      </c>
      <c r="N168" s="4">
        <f t="shared" si="132"/>
        <v>12.547528517110266</v>
      </c>
      <c r="O168" s="4">
        <f t="shared" si="132"/>
        <v>11.48936170212766</v>
      </c>
      <c r="P168" s="4">
        <f t="shared" si="132"/>
        <v>10.918114143920596</v>
      </c>
      <c r="Q168" s="4">
        <f t="shared" si="132"/>
        <v>19.876733436055467</v>
      </c>
      <c r="R168" s="10"/>
      <c r="S168" s="10"/>
      <c r="T168" s="10"/>
      <c r="U168" s="10"/>
      <c r="V168" s="10"/>
      <c r="X168" s="26" t="s">
        <v>452</v>
      </c>
      <c r="Y168" s="15"/>
      <c r="Z168" s="15"/>
      <c r="AB168" s="8">
        <f t="shared" si="133"/>
        <v>129</v>
      </c>
      <c r="AC168" s="8">
        <f t="shared" si="134"/>
        <v>33</v>
      </c>
      <c r="AD168" s="50">
        <f t="shared" si="135"/>
        <v>44</v>
      </c>
      <c r="AE168" s="85">
        <f t="shared" si="137"/>
        <v>19.876733436055467</v>
      </c>
      <c r="AF168" s="4">
        <f t="shared" si="138"/>
        <v>12.547528517110266</v>
      </c>
      <c r="AG168" s="4">
        <f t="shared" si="139"/>
        <v>10.918114143920596</v>
      </c>
      <c r="AH168" s="10"/>
      <c r="AI168" s="10"/>
      <c r="AJ168" s="10"/>
      <c r="AK168" s="10"/>
    </row>
    <row r="169" spans="1:37" ht="15" customHeight="1" x14ac:dyDescent="0.2">
      <c r="B169" s="26" t="s">
        <v>268</v>
      </c>
      <c r="C169" s="15"/>
      <c r="D169" s="15"/>
      <c r="F169" s="8">
        <v>308</v>
      </c>
      <c r="G169" s="8">
        <v>268</v>
      </c>
      <c r="H169" s="8">
        <v>40</v>
      </c>
      <c r="I169" s="8">
        <v>60</v>
      </c>
      <c r="J169" s="50">
        <v>41</v>
      </c>
      <c r="K169" s="8">
        <v>287</v>
      </c>
      <c r="L169" s="85">
        <f t="shared" si="136"/>
        <v>36.449704142011832</v>
      </c>
      <c r="M169" s="4">
        <f t="shared" si="132"/>
        <v>46.048109965635739</v>
      </c>
      <c r="N169" s="4">
        <f t="shared" si="132"/>
        <v>15.209125475285171</v>
      </c>
      <c r="O169" s="4">
        <f t="shared" si="132"/>
        <v>12.76595744680851</v>
      </c>
      <c r="P169" s="4">
        <f t="shared" si="132"/>
        <v>10.173697270471465</v>
      </c>
      <c r="Q169" s="4">
        <f t="shared" si="132"/>
        <v>44.221879815100152</v>
      </c>
      <c r="R169" s="10"/>
      <c r="S169" s="10"/>
      <c r="T169" s="10"/>
      <c r="U169" s="10"/>
      <c r="V169" s="10"/>
      <c r="X169" s="26" t="s">
        <v>453</v>
      </c>
      <c r="Y169" s="15"/>
      <c r="Z169" s="15"/>
      <c r="AB169" s="8">
        <f t="shared" si="133"/>
        <v>287</v>
      </c>
      <c r="AC169" s="8">
        <f t="shared" si="134"/>
        <v>40</v>
      </c>
      <c r="AD169" s="50">
        <f t="shared" si="135"/>
        <v>41</v>
      </c>
      <c r="AE169" s="85">
        <f t="shared" si="137"/>
        <v>44.221879815100152</v>
      </c>
      <c r="AF169" s="4">
        <f t="shared" si="138"/>
        <v>15.209125475285171</v>
      </c>
      <c r="AG169" s="4">
        <f t="shared" si="139"/>
        <v>10.173697270471465</v>
      </c>
      <c r="AH169" s="10"/>
      <c r="AI169" s="10"/>
      <c r="AJ169" s="10"/>
      <c r="AK169" s="10"/>
    </row>
    <row r="170" spans="1:37" ht="15" customHeight="1" x14ac:dyDescent="0.2">
      <c r="B170" s="27" t="s">
        <v>0</v>
      </c>
      <c r="C170" s="68"/>
      <c r="D170" s="68"/>
      <c r="E170" s="28"/>
      <c r="F170" s="9">
        <v>57</v>
      </c>
      <c r="G170" s="9">
        <v>25</v>
      </c>
      <c r="H170" s="9">
        <v>32</v>
      </c>
      <c r="I170" s="9">
        <v>91</v>
      </c>
      <c r="J170" s="55">
        <v>83</v>
      </c>
      <c r="K170" s="9">
        <v>33</v>
      </c>
      <c r="L170" s="87">
        <f t="shared" si="136"/>
        <v>6.7455621301775155</v>
      </c>
      <c r="M170" s="5">
        <f t="shared" si="132"/>
        <v>4.2955326460481098</v>
      </c>
      <c r="N170" s="5">
        <f t="shared" si="132"/>
        <v>12.167300380228136</v>
      </c>
      <c r="O170" s="5">
        <f t="shared" si="132"/>
        <v>19.361702127659576</v>
      </c>
      <c r="P170" s="5">
        <f t="shared" si="132"/>
        <v>20.595533498759306</v>
      </c>
      <c r="Q170" s="5">
        <f t="shared" si="132"/>
        <v>5.0847457627118651</v>
      </c>
      <c r="R170" s="16"/>
      <c r="S170" s="16"/>
      <c r="T170" s="16"/>
      <c r="U170" s="16"/>
      <c r="V170" s="16"/>
      <c r="X170" s="27" t="s">
        <v>0</v>
      </c>
      <c r="Y170" s="68"/>
      <c r="Z170" s="68"/>
      <c r="AA170" s="28"/>
      <c r="AB170" s="9">
        <f t="shared" si="133"/>
        <v>33</v>
      </c>
      <c r="AC170" s="9">
        <f t="shared" si="134"/>
        <v>32</v>
      </c>
      <c r="AD170" s="55">
        <f t="shared" si="135"/>
        <v>83</v>
      </c>
      <c r="AE170" s="87">
        <f t="shared" si="137"/>
        <v>5.0847457627118651</v>
      </c>
      <c r="AF170" s="5">
        <f t="shared" si="138"/>
        <v>12.167300380228136</v>
      </c>
      <c r="AG170" s="5">
        <f t="shared" si="139"/>
        <v>20.595533498759306</v>
      </c>
      <c r="AH170" s="16"/>
      <c r="AI170" s="10"/>
      <c r="AJ170" s="16"/>
      <c r="AK170" s="16"/>
    </row>
    <row r="171" spans="1:37" ht="15" customHeight="1" x14ac:dyDescent="0.2">
      <c r="B171" s="30" t="s">
        <v>1</v>
      </c>
      <c r="C171" s="59"/>
      <c r="D171" s="59"/>
      <c r="E171" s="21"/>
      <c r="F171" s="31">
        <f t="shared" ref="F171:K171" si="140">SUM(F165:F170)</f>
        <v>845</v>
      </c>
      <c r="G171" s="31">
        <f t="shared" si="140"/>
        <v>582</v>
      </c>
      <c r="H171" s="31">
        <f t="shared" si="140"/>
        <v>263</v>
      </c>
      <c r="I171" s="31">
        <f t="shared" si="140"/>
        <v>470</v>
      </c>
      <c r="J171" s="51">
        <f t="shared" si="140"/>
        <v>403</v>
      </c>
      <c r="K171" s="31">
        <f t="shared" si="140"/>
        <v>649</v>
      </c>
      <c r="L171" s="86">
        <f t="shared" ref="L171:Q171" si="141">IF(SUM(L165:L170)&gt;100,"－",SUM(L165:L170))</f>
        <v>100</v>
      </c>
      <c r="M171" s="6">
        <f t="shared" si="141"/>
        <v>100</v>
      </c>
      <c r="N171" s="6">
        <f t="shared" si="141"/>
        <v>100.00000000000001</v>
      </c>
      <c r="O171" s="6">
        <f t="shared" si="141"/>
        <v>100</v>
      </c>
      <c r="P171" s="6">
        <f t="shared" si="141"/>
        <v>100</v>
      </c>
      <c r="Q171" s="6">
        <f t="shared" si="141"/>
        <v>100</v>
      </c>
      <c r="R171" s="16"/>
      <c r="S171" s="16"/>
      <c r="T171" s="16"/>
      <c r="U171" s="16"/>
      <c r="V171" s="16"/>
      <c r="X171" s="30" t="s">
        <v>1</v>
      </c>
      <c r="Y171" s="59"/>
      <c r="Z171" s="59"/>
      <c r="AA171" s="21"/>
      <c r="AB171" s="31">
        <f>SUM(AB165:AB170)</f>
        <v>649</v>
      </c>
      <c r="AC171" s="31">
        <f>SUM(AC165:AC170)</f>
        <v>263</v>
      </c>
      <c r="AD171" s="51">
        <f>SUM(AD165:AD170)</f>
        <v>403</v>
      </c>
      <c r="AE171" s="86">
        <f>IF(SUM(AE165:AE170)&gt;100,"－",SUM(AE165:AE170))</f>
        <v>100</v>
      </c>
      <c r="AF171" s="6">
        <f>IF(SUM(AF165:AF170)&gt;100,"－",SUM(AF165:AF170))</f>
        <v>100.00000000000001</v>
      </c>
      <c r="AG171" s="6">
        <f>IF(SUM(AG165:AG170)&gt;100,"－",SUM(AG165:AG170))</f>
        <v>100</v>
      </c>
      <c r="AH171" s="16"/>
      <c r="AI171" s="16"/>
      <c r="AJ171" s="16"/>
      <c r="AK171" s="16"/>
    </row>
    <row r="172" spans="1:37" ht="15" customHeight="1" x14ac:dyDescent="0.2">
      <c r="B172" s="30" t="s">
        <v>828</v>
      </c>
      <c r="C172" s="59"/>
      <c r="D172" s="59"/>
      <c r="E172" s="22"/>
      <c r="F172" s="33">
        <v>119.70802550761422</v>
      </c>
      <c r="G172" s="54">
        <v>146.69833770197485</v>
      </c>
      <c r="H172" s="54">
        <v>54.627489177489181</v>
      </c>
      <c r="I172" s="54">
        <v>53.763829551451188</v>
      </c>
      <c r="J172" s="54">
        <v>46.236223125000002</v>
      </c>
      <c r="K172" s="33">
        <v>141.70758782467533</v>
      </c>
      <c r="L172" s="10"/>
      <c r="M172" s="10"/>
      <c r="N172" s="10"/>
      <c r="O172" s="10"/>
      <c r="P172" s="10"/>
      <c r="Q172" s="10"/>
      <c r="R172" s="10"/>
      <c r="S172" s="10"/>
      <c r="T172" s="10"/>
      <c r="U172" s="10"/>
      <c r="V172" s="10"/>
      <c r="X172" s="30" t="s">
        <v>394</v>
      </c>
      <c r="Y172" s="59"/>
      <c r="Z172" s="59"/>
      <c r="AA172" s="22"/>
      <c r="AB172" s="33">
        <f>K172</f>
        <v>141.70758782467533</v>
      </c>
      <c r="AC172" s="54">
        <f>H172</f>
        <v>54.627489177489181</v>
      </c>
      <c r="AD172" s="54">
        <f>J172</f>
        <v>46.236223125000002</v>
      </c>
      <c r="AE172" s="10"/>
      <c r="AF172" s="10"/>
      <c r="AG172" s="10"/>
      <c r="AH172" s="10"/>
      <c r="AI172" s="10"/>
      <c r="AJ172" s="10"/>
      <c r="AK172" s="10"/>
    </row>
    <row r="173" spans="1:37" ht="15" customHeight="1" x14ac:dyDescent="0.2">
      <c r="B173" s="30" t="s">
        <v>829</v>
      </c>
      <c r="C173" s="59"/>
      <c r="D173" s="59"/>
      <c r="E173" s="22"/>
      <c r="F173" s="33">
        <v>148.78536924290222</v>
      </c>
      <c r="G173" s="54">
        <v>170.23119604166666</v>
      </c>
      <c r="H173" s="54">
        <v>81.941233766233765</v>
      </c>
      <c r="I173" s="54">
        <v>76.03168432835821</v>
      </c>
      <c r="J173" s="54">
        <v>66.051747321428579</v>
      </c>
      <c r="K173" s="33">
        <v>166.58754599236642</v>
      </c>
      <c r="L173" s="10"/>
      <c r="M173" s="10"/>
      <c r="N173" s="10"/>
      <c r="O173" s="10"/>
      <c r="P173" s="10"/>
      <c r="Q173" s="10"/>
      <c r="R173" s="10"/>
      <c r="S173" s="10"/>
      <c r="T173" s="10"/>
      <c r="U173" s="10"/>
      <c r="V173" s="10"/>
      <c r="X173" s="30" t="s">
        <v>395</v>
      </c>
      <c r="Y173" s="59"/>
      <c r="Z173" s="59"/>
      <c r="AA173" s="22"/>
      <c r="AB173" s="33">
        <f>K173</f>
        <v>166.58754599236642</v>
      </c>
      <c r="AC173" s="54">
        <f>H173</f>
        <v>81.941233766233765</v>
      </c>
      <c r="AD173" s="54">
        <f>J173</f>
        <v>66.051747321428579</v>
      </c>
      <c r="AE173" s="10"/>
      <c r="AF173" s="10"/>
      <c r="AG173" s="10"/>
      <c r="AH173" s="10"/>
      <c r="AI173" s="10"/>
      <c r="AJ173" s="10"/>
      <c r="AK173" s="10"/>
    </row>
    <row r="174" spans="1:37" ht="15" customHeight="1" x14ac:dyDescent="0.2">
      <c r="B174" s="30" t="s">
        <v>830</v>
      </c>
      <c r="C174" s="21"/>
      <c r="D174" s="21"/>
      <c r="E174" s="22"/>
      <c r="F174" s="374">
        <v>890</v>
      </c>
      <c r="G174" s="32">
        <v>890</v>
      </c>
      <c r="H174" s="32">
        <v>540</v>
      </c>
      <c r="I174" s="32">
        <v>970</v>
      </c>
      <c r="J174" s="32">
        <v>484</v>
      </c>
      <c r="K174" s="374">
        <v>970</v>
      </c>
      <c r="X174" s="30" t="s">
        <v>97</v>
      </c>
      <c r="Y174" s="59"/>
      <c r="Z174" s="21"/>
      <c r="AA174" s="22"/>
      <c r="AB174" s="128">
        <f>K174</f>
        <v>970</v>
      </c>
      <c r="AC174" s="31">
        <f>H174</f>
        <v>540</v>
      </c>
      <c r="AD174" s="31">
        <f>J174</f>
        <v>484</v>
      </c>
    </row>
    <row r="175" spans="1:37" ht="15" customHeight="1" x14ac:dyDescent="0.2">
      <c r="B175" s="45"/>
      <c r="C175" s="36"/>
      <c r="D175" s="36"/>
      <c r="E175" s="36"/>
      <c r="F175" s="41"/>
      <c r="G175" s="41"/>
      <c r="H175" s="41"/>
      <c r="I175" s="41"/>
      <c r="J175" s="41"/>
      <c r="K175" s="41"/>
      <c r="X175" s="45"/>
      <c r="Y175" s="45"/>
      <c r="Z175" s="36"/>
      <c r="AA175" s="36"/>
      <c r="AB175" s="41"/>
      <c r="AC175" s="41"/>
      <c r="AD175" s="41"/>
    </row>
    <row r="176" spans="1:37" ht="15" customHeight="1" x14ac:dyDescent="0.2">
      <c r="A176" s="1" t="s">
        <v>831</v>
      </c>
      <c r="B176" s="15"/>
      <c r="C176" s="15"/>
      <c r="D176" s="15"/>
      <c r="X176" s="15"/>
      <c r="Y176" s="15"/>
      <c r="Z176" s="15"/>
    </row>
    <row r="177" spans="1:37" ht="13.75" customHeight="1" x14ac:dyDescent="0.2">
      <c r="B177" s="47"/>
      <c r="C177" s="25"/>
      <c r="D177" s="25"/>
      <c r="E177" s="25"/>
      <c r="F177" s="242"/>
      <c r="G177" s="243"/>
      <c r="H177" s="66" t="s">
        <v>2</v>
      </c>
      <c r="I177" s="66"/>
      <c r="J177" s="243"/>
      <c r="K177" s="243"/>
      <c r="L177" s="244"/>
      <c r="M177" s="243"/>
      <c r="N177" s="66" t="s">
        <v>3</v>
      </c>
      <c r="O177" s="66"/>
      <c r="P177" s="243"/>
      <c r="Q177" s="245"/>
      <c r="X177" s="47"/>
      <c r="Y177" s="25"/>
      <c r="Z177" s="25"/>
      <c r="AA177" s="25"/>
      <c r="AB177" s="60"/>
      <c r="AC177" s="63" t="s">
        <v>2</v>
      </c>
      <c r="AD177" s="66"/>
      <c r="AE177" s="82"/>
      <c r="AF177" s="63" t="s">
        <v>3</v>
      </c>
      <c r="AG177" s="64"/>
    </row>
    <row r="178" spans="1:37" ht="19" x14ac:dyDescent="0.2">
      <c r="B178" s="58"/>
      <c r="F178" s="73" t="s">
        <v>356</v>
      </c>
      <c r="G178" s="73" t="s">
        <v>170</v>
      </c>
      <c r="H178" s="73" t="s">
        <v>171</v>
      </c>
      <c r="I178" s="73" t="s">
        <v>357</v>
      </c>
      <c r="J178" s="78" t="s">
        <v>173</v>
      </c>
      <c r="K178" s="73" t="s">
        <v>500</v>
      </c>
      <c r="L178" s="81" t="s">
        <v>356</v>
      </c>
      <c r="M178" s="73" t="s">
        <v>170</v>
      </c>
      <c r="N178" s="73" t="s">
        <v>171</v>
      </c>
      <c r="O178" s="73" t="s">
        <v>357</v>
      </c>
      <c r="P178" s="73" t="s">
        <v>173</v>
      </c>
      <c r="Q178" s="73" t="s">
        <v>500</v>
      </c>
      <c r="X178" s="58"/>
      <c r="AB178" s="73" t="s">
        <v>450</v>
      </c>
      <c r="AC178" s="73" t="s">
        <v>171</v>
      </c>
      <c r="AD178" s="78" t="s">
        <v>173</v>
      </c>
      <c r="AE178" s="81" t="s">
        <v>450</v>
      </c>
      <c r="AF178" s="73" t="s">
        <v>171</v>
      </c>
      <c r="AG178" s="73" t="s">
        <v>173</v>
      </c>
    </row>
    <row r="179" spans="1:37" ht="12" customHeight="1" x14ac:dyDescent="0.2">
      <c r="B179" s="27"/>
      <c r="C179" s="68"/>
      <c r="D179" s="68"/>
      <c r="E179" s="28"/>
      <c r="F179" s="29"/>
      <c r="G179" s="29"/>
      <c r="H179" s="29"/>
      <c r="I179" s="29"/>
      <c r="J179" s="49"/>
      <c r="K179" s="29"/>
      <c r="L179" s="83">
        <f>$F$142</f>
        <v>845</v>
      </c>
      <c r="M179" s="2">
        <f>$G$142</f>
        <v>582</v>
      </c>
      <c r="N179" s="2">
        <f>$H$142</f>
        <v>263</v>
      </c>
      <c r="O179" s="2">
        <f>$I$142</f>
        <v>470</v>
      </c>
      <c r="P179" s="2">
        <f>$J$142</f>
        <v>403</v>
      </c>
      <c r="Q179" s="2">
        <f>$K$142</f>
        <v>649</v>
      </c>
      <c r="R179" s="69"/>
      <c r="S179" s="69"/>
      <c r="T179" s="69"/>
      <c r="U179" s="69"/>
      <c r="V179" s="69"/>
      <c r="X179" s="27"/>
      <c r="Y179" s="68"/>
      <c r="Z179" s="68"/>
      <c r="AA179" s="28"/>
      <c r="AB179" s="29"/>
      <c r="AC179" s="29"/>
      <c r="AD179" s="49"/>
      <c r="AE179" s="83">
        <f>Q179</f>
        <v>649</v>
      </c>
      <c r="AF179" s="2">
        <f>N179</f>
        <v>263</v>
      </c>
      <c r="AG179" s="2">
        <f>P179</f>
        <v>403</v>
      </c>
      <c r="AH179" s="69"/>
      <c r="AI179" s="69"/>
      <c r="AJ179" s="69"/>
      <c r="AK179" s="69"/>
    </row>
    <row r="180" spans="1:37" ht="15" customHeight="1" x14ac:dyDescent="0.2">
      <c r="B180" s="26" t="s">
        <v>922</v>
      </c>
      <c r="C180" s="15"/>
      <c r="D180" s="15"/>
      <c r="F180" s="8">
        <v>154</v>
      </c>
      <c r="G180" s="8">
        <v>77</v>
      </c>
      <c r="H180" s="8">
        <v>77</v>
      </c>
      <c r="I180" s="8">
        <v>111</v>
      </c>
      <c r="J180" s="50">
        <v>96</v>
      </c>
      <c r="K180" s="8">
        <v>92</v>
      </c>
      <c r="L180" s="84">
        <f>F180/L$179*100</f>
        <v>18.224852071005916</v>
      </c>
      <c r="M180" s="4">
        <f t="shared" ref="M180:Q185" si="142">G180/M$179*100</f>
        <v>13.23024054982818</v>
      </c>
      <c r="N180" s="4">
        <f t="shared" si="142"/>
        <v>29.277566539923956</v>
      </c>
      <c r="O180" s="4">
        <f t="shared" si="142"/>
        <v>23.617021276595747</v>
      </c>
      <c r="P180" s="4">
        <f t="shared" si="142"/>
        <v>23.821339950372209</v>
      </c>
      <c r="Q180" s="4">
        <f t="shared" si="142"/>
        <v>14.175654853620955</v>
      </c>
      <c r="R180" s="10"/>
      <c r="S180" s="10"/>
      <c r="T180" s="10"/>
      <c r="U180" s="10"/>
      <c r="V180" s="10"/>
      <c r="X180" s="26" t="s">
        <v>155</v>
      </c>
      <c r="Y180" s="15"/>
      <c r="Z180" s="15"/>
      <c r="AB180" s="8">
        <f t="shared" ref="AB180:AB185" si="143">K180</f>
        <v>92</v>
      </c>
      <c r="AC180" s="8">
        <f t="shared" ref="AC180:AC185" si="144">H180</f>
        <v>77</v>
      </c>
      <c r="AD180" s="50">
        <f t="shared" ref="AD180:AD185" si="145">J180</f>
        <v>96</v>
      </c>
      <c r="AE180" s="84">
        <f>Q180</f>
        <v>14.175654853620955</v>
      </c>
      <c r="AF180" s="4">
        <f>N180</f>
        <v>29.277566539923956</v>
      </c>
      <c r="AG180" s="4">
        <f>P180</f>
        <v>23.821339950372209</v>
      </c>
      <c r="AH180" s="10"/>
      <c r="AI180" s="10"/>
      <c r="AJ180" s="10"/>
      <c r="AK180" s="10"/>
    </row>
    <row r="181" spans="1:37" ht="15" customHeight="1" x14ac:dyDescent="0.2">
      <c r="B181" s="26" t="s">
        <v>924</v>
      </c>
      <c r="C181" s="15"/>
      <c r="D181" s="15"/>
      <c r="F181" s="8">
        <v>163</v>
      </c>
      <c r="G181" s="8">
        <v>104</v>
      </c>
      <c r="H181" s="8">
        <v>59</v>
      </c>
      <c r="I181" s="8">
        <v>126</v>
      </c>
      <c r="J181" s="50">
        <v>117</v>
      </c>
      <c r="K181" s="8">
        <v>113</v>
      </c>
      <c r="L181" s="85">
        <f t="shared" ref="L181:L185" si="146">F181/L$179*100</f>
        <v>19.289940828402365</v>
      </c>
      <c r="M181" s="4">
        <f t="shared" si="142"/>
        <v>17.869415807560138</v>
      </c>
      <c r="N181" s="4">
        <f t="shared" si="142"/>
        <v>22.433460076045627</v>
      </c>
      <c r="O181" s="4">
        <f t="shared" si="142"/>
        <v>26.808510638297872</v>
      </c>
      <c r="P181" s="4">
        <f t="shared" si="142"/>
        <v>29.032258064516132</v>
      </c>
      <c r="Q181" s="4">
        <f t="shared" si="142"/>
        <v>17.411402157164868</v>
      </c>
      <c r="R181" s="10"/>
      <c r="S181" s="10"/>
      <c r="T181" s="10"/>
      <c r="U181" s="10"/>
      <c r="V181" s="10"/>
      <c r="X181" s="26" t="s">
        <v>457</v>
      </c>
      <c r="Y181" s="15"/>
      <c r="Z181" s="15"/>
      <c r="AB181" s="8">
        <f t="shared" si="143"/>
        <v>113</v>
      </c>
      <c r="AC181" s="8">
        <f t="shared" si="144"/>
        <v>59</v>
      </c>
      <c r="AD181" s="50">
        <f t="shared" si="145"/>
        <v>117</v>
      </c>
      <c r="AE181" s="85">
        <f t="shared" ref="AE181:AE185" si="147">Q181</f>
        <v>17.411402157164868</v>
      </c>
      <c r="AF181" s="4">
        <f t="shared" ref="AF181:AF185" si="148">N181</f>
        <v>22.433460076045627</v>
      </c>
      <c r="AG181" s="4">
        <f t="shared" ref="AG181:AG185" si="149">P181</f>
        <v>29.032258064516132</v>
      </c>
      <c r="AH181" s="10"/>
      <c r="AI181" s="10"/>
      <c r="AJ181" s="10"/>
      <c r="AK181" s="10"/>
    </row>
    <row r="182" spans="1:37" ht="15" customHeight="1" x14ac:dyDescent="0.2">
      <c r="B182" s="26" t="s">
        <v>265</v>
      </c>
      <c r="C182" s="15"/>
      <c r="D182" s="15"/>
      <c r="F182" s="8">
        <v>70</v>
      </c>
      <c r="G182" s="8">
        <v>36</v>
      </c>
      <c r="H182" s="8">
        <v>34</v>
      </c>
      <c r="I182" s="8">
        <v>73</v>
      </c>
      <c r="J182" s="50">
        <v>55</v>
      </c>
      <c r="K182" s="8">
        <v>54</v>
      </c>
      <c r="L182" s="85">
        <f t="shared" si="146"/>
        <v>8.2840236686390547</v>
      </c>
      <c r="M182" s="4">
        <f t="shared" si="142"/>
        <v>6.1855670103092786</v>
      </c>
      <c r="N182" s="4">
        <f t="shared" si="142"/>
        <v>12.927756653992395</v>
      </c>
      <c r="O182" s="4">
        <f t="shared" si="142"/>
        <v>15.531914893617021</v>
      </c>
      <c r="P182" s="4">
        <f t="shared" si="142"/>
        <v>13.647642679900745</v>
      </c>
      <c r="Q182" s="4">
        <f t="shared" si="142"/>
        <v>8.3204930662557786</v>
      </c>
      <c r="R182" s="10"/>
      <c r="S182" s="10"/>
      <c r="T182" s="10"/>
      <c r="U182" s="10"/>
      <c r="V182" s="10"/>
      <c r="X182" s="26" t="s">
        <v>451</v>
      </c>
      <c r="Y182" s="15"/>
      <c r="Z182" s="15"/>
      <c r="AB182" s="8">
        <f t="shared" si="143"/>
        <v>54</v>
      </c>
      <c r="AC182" s="8">
        <f t="shared" si="144"/>
        <v>34</v>
      </c>
      <c r="AD182" s="50">
        <f t="shared" si="145"/>
        <v>55</v>
      </c>
      <c r="AE182" s="85">
        <f t="shared" si="147"/>
        <v>8.3204930662557786</v>
      </c>
      <c r="AF182" s="4">
        <f t="shared" si="148"/>
        <v>12.927756653992395</v>
      </c>
      <c r="AG182" s="4">
        <f t="shared" si="149"/>
        <v>13.647642679900745</v>
      </c>
      <c r="AH182" s="10"/>
      <c r="AI182" s="10"/>
      <c r="AJ182" s="10"/>
      <c r="AK182" s="10"/>
    </row>
    <row r="183" spans="1:37" ht="15" customHeight="1" x14ac:dyDescent="0.2">
      <c r="B183" s="26" t="s">
        <v>925</v>
      </c>
      <c r="C183" s="15"/>
      <c r="D183" s="15"/>
      <c r="F183" s="8">
        <v>163</v>
      </c>
      <c r="G183" s="8">
        <v>127</v>
      </c>
      <c r="H183" s="8">
        <v>36</v>
      </c>
      <c r="I183" s="8">
        <v>36</v>
      </c>
      <c r="J183" s="50">
        <v>29</v>
      </c>
      <c r="K183" s="8">
        <v>134</v>
      </c>
      <c r="L183" s="85">
        <f t="shared" si="146"/>
        <v>19.289940828402365</v>
      </c>
      <c r="M183" s="4">
        <f t="shared" si="142"/>
        <v>21.821305841924399</v>
      </c>
      <c r="N183" s="4">
        <f t="shared" si="142"/>
        <v>13.688212927756654</v>
      </c>
      <c r="O183" s="4">
        <f t="shared" si="142"/>
        <v>7.6595744680851059</v>
      </c>
      <c r="P183" s="4">
        <f t="shared" si="142"/>
        <v>7.1960297766749379</v>
      </c>
      <c r="Q183" s="4">
        <f t="shared" si="142"/>
        <v>20.647149460708782</v>
      </c>
      <c r="R183" s="10"/>
      <c r="S183" s="10"/>
      <c r="T183" s="10"/>
      <c r="U183" s="10"/>
      <c r="V183" s="10"/>
      <c r="X183" s="26" t="s">
        <v>452</v>
      </c>
      <c r="Y183" s="15"/>
      <c r="Z183" s="15"/>
      <c r="AB183" s="8">
        <f t="shared" si="143"/>
        <v>134</v>
      </c>
      <c r="AC183" s="8">
        <f t="shared" si="144"/>
        <v>36</v>
      </c>
      <c r="AD183" s="50">
        <f t="shared" si="145"/>
        <v>29</v>
      </c>
      <c r="AE183" s="85">
        <f t="shared" si="147"/>
        <v>20.647149460708782</v>
      </c>
      <c r="AF183" s="4">
        <f t="shared" si="148"/>
        <v>13.688212927756654</v>
      </c>
      <c r="AG183" s="4">
        <f t="shared" si="149"/>
        <v>7.1960297766749379</v>
      </c>
      <c r="AH183" s="10"/>
      <c r="AI183" s="10"/>
      <c r="AJ183" s="10"/>
      <c r="AK183" s="10"/>
    </row>
    <row r="184" spans="1:37" ht="15" customHeight="1" x14ac:dyDescent="0.2">
      <c r="B184" s="26" t="s">
        <v>926</v>
      </c>
      <c r="C184" s="15"/>
      <c r="D184" s="15"/>
      <c r="F184" s="8">
        <v>228</v>
      </c>
      <c r="G184" s="8">
        <v>209</v>
      </c>
      <c r="H184" s="8">
        <v>19</v>
      </c>
      <c r="I184" s="8">
        <v>24</v>
      </c>
      <c r="J184" s="50">
        <v>16</v>
      </c>
      <c r="K184" s="8">
        <v>217</v>
      </c>
      <c r="L184" s="85">
        <f t="shared" si="146"/>
        <v>26.982248520710062</v>
      </c>
      <c r="M184" s="4">
        <f t="shared" si="142"/>
        <v>35.9106529209622</v>
      </c>
      <c r="N184" s="4">
        <f t="shared" si="142"/>
        <v>7.2243346007604554</v>
      </c>
      <c r="O184" s="4">
        <f t="shared" si="142"/>
        <v>5.1063829787234036</v>
      </c>
      <c r="P184" s="4">
        <f t="shared" si="142"/>
        <v>3.9702233250620349</v>
      </c>
      <c r="Q184" s="4">
        <f t="shared" si="142"/>
        <v>33.436055469953772</v>
      </c>
      <c r="R184" s="10"/>
      <c r="S184" s="10"/>
      <c r="T184" s="10"/>
      <c r="U184" s="10"/>
      <c r="V184" s="10"/>
      <c r="X184" s="26" t="s">
        <v>453</v>
      </c>
      <c r="Y184" s="15"/>
      <c r="Z184" s="15"/>
      <c r="AB184" s="8">
        <f t="shared" si="143"/>
        <v>217</v>
      </c>
      <c r="AC184" s="8">
        <f t="shared" si="144"/>
        <v>19</v>
      </c>
      <c r="AD184" s="50">
        <f t="shared" si="145"/>
        <v>16</v>
      </c>
      <c r="AE184" s="85">
        <f t="shared" si="147"/>
        <v>33.436055469953772</v>
      </c>
      <c r="AF184" s="4">
        <f t="shared" si="148"/>
        <v>7.2243346007604554</v>
      </c>
      <c r="AG184" s="4">
        <f t="shared" si="149"/>
        <v>3.9702233250620349</v>
      </c>
      <c r="AH184" s="10"/>
      <c r="AI184" s="10"/>
      <c r="AJ184" s="10"/>
      <c r="AK184" s="10"/>
    </row>
    <row r="185" spans="1:37" ht="15" customHeight="1" x14ac:dyDescent="0.2">
      <c r="B185" s="27" t="s">
        <v>128</v>
      </c>
      <c r="C185" s="68"/>
      <c r="D185" s="68"/>
      <c r="E185" s="28"/>
      <c r="F185" s="9">
        <v>67</v>
      </c>
      <c r="G185" s="9">
        <v>29</v>
      </c>
      <c r="H185" s="9">
        <v>38</v>
      </c>
      <c r="I185" s="9">
        <v>100</v>
      </c>
      <c r="J185" s="55">
        <v>90</v>
      </c>
      <c r="K185" s="9">
        <v>39</v>
      </c>
      <c r="L185" s="87">
        <f t="shared" si="146"/>
        <v>7.9289940828402363</v>
      </c>
      <c r="M185" s="5">
        <f t="shared" si="142"/>
        <v>4.9828178694158076</v>
      </c>
      <c r="N185" s="5">
        <f t="shared" si="142"/>
        <v>14.448669201520911</v>
      </c>
      <c r="O185" s="5">
        <f t="shared" si="142"/>
        <v>21.276595744680851</v>
      </c>
      <c r="P185" s="5">
        <f t="shared" si="142"/>
        <v>22.332506203473944</v>
      </c>
      <c r="Q185" s="5">
        <f t="shared" si="142"/>
        <v>6.00924499229584</v>
      </c>
      <c r="R185" s="16"/>
      <c r="S185" s="16"/>
      <c r="T185" s="16"/>
      <c r="U185" s="16"/>
      <c r="V185" s="16"/>
      <c r="X185" s="27" t="s">
        <v>128</v>
      </c>
      <c r="Y185" s="68"/>
      <c r="Z185" s="68"/>
      <c r="AA185" s="28"/>
      <c r="AB185" s="9">
        <f t="shared" si="143"/>
        <v>39</v>
      </c>
      <c r="AC185" s="9">
        <f t="shared" si="144"/>
        <v>38</v>
      </c>
      <c r="AD185" s="55">
        <f t="shared" si="145"/>
        <v>90</v>
      </c>
      <c r="AE185" s="87">
        <f t="shared" si="147"/>
        <v>6.00924499229584</v>
      </c>
      <c r="AF185" s="5">
        <f t="shared" si="148"/>
        <v>14.448669201520911</v>
      </c>
      <c r="AG185" s="5">
        <f t="shared" si="149"/>
        <v>22.332506203473944</v>
      </c>
      <c r="AH185" s="16"/>
      <c r="AI185" s="10"/>
      <c r="AJ185" s="16"/>
      <c r="AK185" s="16"/>
    </row>
    <row r="186" spans="1:37" ht="15" customHeight="1" x14ac:dyDescent="0.2">
      <c r="B186" s="30" t="s">
        <v>1</v>
      </c>
      <c r="C186" s="59"/>
      <c r="D186" s="59"/>
      <c r="E186" s="21"/>
      <c r="F186" s="31">
        <f t="shared" ref="F186:K186" si="150">SUM(F180:F185)</f>
        <v>845</v>
      </c>
      <c r="G186" s="31">
        <f t="shared" si="150"/>
        <v>582</v>
      </c>
      <c r="H186" s="31">
        <f t="shared" si="150"/>
        <v>263</v>
      </c>
      <c r="I186" s="31">
        <f t="shared" si="150"/>
        <v>470</v>
      </c>
      <c r="J186" s="51">
        <f t="shared" si="150"/>
        <v>403</v>
      </c>
      <c r="K186" s="31">
        <f t="shared" si="150"/>
        <v>649</v>
      </c>
      <c r="L186" s="86">
        <f t="shared" ref="L186:Q186" si="151">IF(SUM(L180:L185)&gt;100,"－",SUM(L180:L185))</f>
        <v>99.999999999999986</v>
      </c>
      <c r="M186" s="6">
        <f t="shared" si="151"/>
        <v>100</v>
      </c>
      <c r="N186" s="6">
        <f t="shared" si="151"/>
        <v>100</v>
      </c>
      <c r="O186" s="6">
        <f t="shared" si="151"/>
        <v>100</v>
      </c>
      <c r="P186" s="6">
        <f t="shared" si="151"/>
        <v>100</v>
      </c>
      <c r="Q186" s="6">
        <f t="shared" si="151"/>
        <v>100</v>
      </c>
      <c r="R186" s="16"/>
      <c r="S186" s="16"/>
      <c r="T186" s="16"/>
      <c r="U186" s="16"/>
      <c r="V186" s="16"/>
      <c r="X186" s="30" t="s">
        <v>1</v>
      </c>
      <c r="Y186" s="59"/>
      <c r="Z186" s="59"/>
      <c r="AA186" s="21"/>
      <c r="AB186" s="31">
        <f>SUM(AB180:AB185)</f>
        <v>649</v>
      </c>
      <c r="AC186" s="31">
        <f>SUM(AC180:AC185)</f>
        <v>263</v>
      </c>
      <c r="AD186" s="51">
        <f>SUM(AD180:AD185)</f>
        <v>403</v>
      </c>
      <c r="AE186" s="86">
        <f>IF(SUM(AE180:AE185)&gt;100,"－",SUM(AE180:AE185))</f>
        <v>100</v>
      </c>
      <c r="AF186" s="6">
        <f>IF(SUM(AF180:AF185)&gt;100,"－",SUM(AF180:AF185))</f>
        <v>100</v>
      </c>
      <c r="AG186" s="6">
        <f>IF(SUM(AG180:AG185)&gt;100,"－",SUM(AG180:AG185))</f>
        <v>100</v>
      </c>
      <c r="AH186" s="16"/>
      <c r="AI186" s="16"/>
      <c r="AJ186" s="16"/>
      <c r="AK186" s="16"/>
    </row>
    <row r="187" spans="1:37" ht="15" customHeight="1" x14ac:dyDescent="0.2">
      <c r="B187" s="30" t="s">
        <v>828</v>
      </c>
      <c r="C187" s="59"/>
      <c r="D187" s="59"/>
      <c r="E187" s="22"/>
      <c r="F187" s="33">
        <v>27.536105526992291</v>
      </c>
      <c r="G187" s="54">
        <v>32.143291320072329</v>
      </c>
      <c r="H187" s="54">
        <v>16.212666666666667</v>
      </c>
      <c r="I187" s="54">
        <v>15.142868648648648</v>
      </c>
      <c r="J187" s="54">
        <v>13.97303961661342</v>
      </c>
      <c r="K187" s="33">
        <v>31.1549837704918</v>
      </c>
      <c r="L187" s="10"/>
      <c r="M187" s="10"/>
      <c r="N187" s="10"/>
      <c r="O187" s="10"/>
      <c r="P187" s="10"/>
      <c r="Q187" s="10"/>
      <c r="R187" s="10"/>
      <c r="S187" s="10"/>
      <c r="T187" s="10"/>
      <c r="U187" s="10"/>
      <c r="V187" s="10"/>
      <c r="X187" s="30" t="s">
        <v>394</v>
      </c>
      <c r="Y187" s="59"/>
      <c r="Z187" s="59"/>
      <c r="AA187" s="22"/>
      <c r="AB187" s="33">
        <f>K187</f>
        <v>31.1549837704918</v>
      </c>
      <c r="AC187" s="54">
        <f>H187</f>
        <v>16.212666666666667</v>
      </c>
      <c r="AD187" s="54">
        <f>J187</f>
        <v>13.97303961661342</v>
      </c>
      <c r="AE187" s="10"/>
      <c r="AF187" s="10"/>
      <c r="AG187" s="10"/>
      <c r="AH187" s="10"/>
      <c r="AI187" s="10"/>
      <c r="AJ187" s="10"/>
      <c r="AK187" s="10"/>
    </row>
    <row r="188" spans="1:37" ht="15" customHeight="1" x14ac:dyDescent="0.2">
      <c r="B188" s="30" t="s">
        <v>829</v>
      </c>
      <c r="C188" s="59"/>
      <c r="D188" s="59"/>
      <c r="E188" s="22"/>
      <c r="F188" s="33">
        <v>34.331875160256409</v>
      </c>
      <c r="G188" s="54">
        <v>37.342941386554621</v>
      </c>
      <c r="H188" s="54">
        <v>24.647635135135136</v>
      </c>
      <c r="I188" s="54">
        <v>21.632669498069497</v>
      </c>
      <c r="J188" s="54">
        <v>20.154660829493089</v>
      </c>
      <c r="K188" s="33">
        <v>36.688301351351349</v>
      </c>
      <c r="L188" s="10"/>
      <c r="M188" s="10"/>
      <c r="N188" s="10"/>
      <c r="O188" s="10"/>
      <c r="P188" s="10"/>
      <c r="Q188" s="10"/>
      <c r="R188" s="10"/>
      <c r="S188" s="10"/>
      <c r="T188" s="10"/>
      <c r="U188" s="10"/>
      <c r="V188" s="10"/>
      <c r="X188" s="30" t="s">
        <v>395</v>
      </c>
      <c r="Y188" s="59"/>
      <c r="Z188" s="59"/>
      <c r="AA188" s="22"/>
      <c r="AB188" s="33">
        <f>K188</f>
        <v>36.688301351351349</v>
      </c>
      <c r="AC188" s="54">
        <f>H188</f>
        <v>24.647635135135136</v>
      </c>
      <c r="AD188" s="54">
        <f>J188</f>
        <v>20.154660829493089</v>
      </c>
      <c r="AE188" s="10"/>
      <c r="AF188" s="10"/>
      <c r="AG188" s="10"/>
      <c r="AH188" s="10"/>
      <c r="AI188" s="10"/>
      <c r="AJ188" s="10"/>
      <c r="AK188" s="10"/>
    </row>
    <row r="189" spans="1:37" ht="15" customHeight="1" x14ac:dyDescent="0.2">
      <c r="B189" s="30" t="s">
        <v>830</v>
      </c>
      <c r="C189" s="21"/>
      <c r="D189" s="21"/>
      <c r="E189" s="22"/>
      <c r="F189" s="374">
        <v>200</v>
      </c>
      <c r="G189" s="32">
        <v>200</v>
      </c>
      <c r="H189" s="32">
        <v>100</v>
      </c>
      <c r="I189" s="32">
        <v>150</v>
      </c>
      <c r="J189" s="32">
        <v>150</v>
      </c>
      <c r="K189" s="374">
        <v>200</v>
      </c>
      <c r="X189" s="30" t="s">
        <v>97</v>
      </c>
      <c r="Y189" s="59"/>
      <c r="Z189" s="21"/>
      <c r="AA189" s="22"/>
      <c r="AB189" s="128">
        <f>K189</f>
        <v>200</v>
      </c>
      <c r="AC189" s="31">
        <f>H189</f>
        <v>100</v>
      </c>
      <c r="AD189" s="31">
        <f>J189</f>
        <v>150</v>
      </c>
    </row>
    <row r="190" spans="1:37" ht="15" customHeight="1" x14ac:dyDescent="0.2">
      <c r="B190" s="45"/>
      <c r="C190" s="36"/>
      <c r="D190" s="36"/>
      <c r="E190" s="36"/>
      <c r="F190" s="41"/>
      <c r="G190" s="41"/>
      <c r="H190" s="41"/>
      <c r="I190" s="41"/>
      <c r="J190" s="41"/>
      <c r="K190" s="41"/>
      <c r="X190" s="45"/>
      <c r="Y190" s="45"/>
      <c r="Z190" s="36"/>
      <c r="AA190" s="36"/>
      <c r="AB190" s="41"/>
      <c r="AC190" s="41"/>
      <c r="AD190" s="41"/>
    </row>
    <row r="191" spans="1:37" ht="15" customHeight="1" x14ac:dyDescent="0.2">
      <c r="A191" s="1" t="s">
        <v>832</v>
      </c>
    </row>
    <row r="192" spans="1:37" ht="13.75" customHeight="1" x14ac:dyDescent="0.2">
      <c r="B192" s="47"/>
      <c r="C192" s="25"/>
      <c r="D192" s="25"/>
      <c r="E192" s="25"/>
      <c r="F192" s="25"/>
      <c r="G192" s="25"/>
      <c r="H192" s="25"/>
      <c r="I192" s="25"/>
      <c r="J192" s="242"/>
      <c r="K192" s="243"/>
      <c r="L192" s="66" t="s">
        <v>2</v>
      </c>
      <c r="M192" s="66"/>
      <c r="N192" s="243"/>
      <c r="O192" s="243"/>
      <c r="P192" s="244"/>
      <c r="Q192" s="243"/>
      <c r="R192" s="66" t="s">
        <v>3</v>
      </c>
      <c r="S192" s="66"/>
      <c r="T192" s="243"/>
      <c r="U192" s="245"/>
      <c r="X192" s="47"/>
      <c r="Y192" s="25"/>
      <c r="Z192" s="25"/>
      <c r="AA192" s="25"/>
      <c r="AB192" s="25"/>
      <c r="AC192" s="25"/>
      <c r="AD192" s="25"/>
      <c r="AE192" s="25"/>
      <c r="AF192" s="60"/>
      <c r="AG192" s="63" t="s">
        <v>2</v>
      </c>
      <c r="AH192" s="66"/>
      <c r="AI192" s="82"/>
      <c r="AJ192" s="63" t="s">
        <v>3</v>
      </c>
      <c r="AK192" s="64"/>
    </row>
    <row r="193" spans="1:41" ht="19" x14ac:dyDescent="0.2">
      <c r="B193" s="58"/>
      <c r="J193" s="73" t="s">
        <v>356</v>
      </c>
      <c r="K193" s="73" t="s">
        <v>170</v>
      </c>
      <c r="L193" s="73" t="s">
        <v>171</v>
      </c>
      <c r="M193" s="73" t="s">
        <v>357</v>
      </c>
      <c r="N193" s="78" t="s">
        <v>173</v>
      </c>
      <c r="O193" s="73" t="s">
        <v>500</v>
      </c>
      <c r="P193" s="81" t="s">
        <v>356</v>
      </c>
      <c r="Q193" s="73" t="s">
        <v>170</v>
      </c>
      <c r="R193" s="73" t="s">
        <v>171</v>
      </c>
      <c r="S193" s="73" t="s">
        <v>357</v>
      </c>
      <c r="T193" s="73" t="s">
        <v>173</v>
      </c>
      <c r="U193" s="73" t="s">
        <v>500</v>
      </c>
      <c r="X193" s="58"/>
      <c r="AF193" s="73" t="s">
        <v>471</v>
      </c>
      <c r="AG193" s="73" t="s">
        <v>171</v>
      </c>
      <c r="AH193" s="78" t="s">
        <v>173</v>
      </c>
      <c r="AI193" s="81" t="s">
        <v>471</v>
      </c>
      <c r="AJ193" s="73" t="s">
        <v>171</v>
      </c>
      <c r="AK193" s="73" t="s">
        <v>173</v>
      </c>
    </row>
    <row r="194" spans="1:41" ht="12" customHeight="1" x14ac:dyDescent="0.2">
      <c r="B194" s="27"/>
      <c r="C194" s="68"/>
      <c r="D194" s="68"/>
      <c r="E194" s="68"/>
      <c r="F194" s="68"/>
      <c r="G194" s="68"/>
      <c r="H194" s="68"/>
      <c r="I194" s="28"/>
      <c r="J194" s="29"/>
      <c r="K194" s="29"/>
      <c r="L194" s="29"/>
      <c r="M194" s="29"/>
      <c r="N194" s="49"/>
      <c r="O194" s="29"/>
      <c r="P194" s="83">
        <f>$F$142</f>
        <v>845</v>
      </c>
      <c r="Q194" s="2">
        <f>$G$142</f>
        <v>582</v>
      </c>
      <c r="R194" s="2">
        <f>$H$142</f>
        <v>263</v>
      </c>
      <c r="S194" s="2">
        <f>$I$142</f>
        <v>470</v>
      </c>
      <c r="T194" s="2">
        <f>$J$142</f>
        <v>403</v>
      </c>
      <c r="U194" s="2">
        <f>$K$142</f>
        <v>649</v>
      </c>
      <c r="V194" s="69"/>
      <c r="W194" s="69"/>
      <c r="X194" s="27"/>
      <c r="Y194" s="68"/>
      <c r="Z194" s="68"/>
      <c r="AA194" s="68"/>
      <c r="AB194" s="68"/>
      <c r="AC194" s="68"/>
      <c r="AD194" s="68"/>
      <c r="AE194" s="28"/>
      <c r="AF194" s="29"/>
      <c r="AG194" s="29"/>
      <c r="AH194" s="49"/>
      <c r="AI194" s="83">
        <f>U194</f>
        <v>649</v>
      </c>
      <c r="AJ194" s="2">
        <f>R194</f>
        <v>263</v>
      </c>
      <c r="AK194" s="2">
        <f>T194</f>
        <v>403</v>
      </c>
      <c r="AL194" s="69"/>
      <c r="AM194" s="69"/>
      <c r="AN194" s="69"/>
      <c r="AO194" s="69"/>
    </row>
    <row r="195" spans="1:41" ht="14.65" customHeight="1" x14ac:dyDescent="0.2">
      <c r="B195" s="26" t="s">
        <v>833</v>
      </c>
      <c r="C195" s="15"/>
      <c r="D195" s="15"/>
      <c r="E195" s="15"/>
      <c r="F195" s="15"/>
      <c r="G195" s="15"/>
      <c r="H195" s="15"/>
      <c r="J195" s="8">
        <v>447</v>
      </c>
      <c r="K195" s="8">
        <v>335</v>
      </c>
      <c r="L195" s="8">
        <v>112</v>
      </c>
      <c r="M195" s="8">
        <v>233</v>
      </c>
      <c r="N195" s="50">
        <v>198</v>
      </c>
      <c r="O195" s="8">
        <v>370</v>
      </c>
      <c r="P195" s="85">
        <f>J195/P$194*100</f>
        <v>52.899408284023664</v>
      </c>
      <c r="Q195" s="4">
        <f t="shared" ref="Q195:U205" si="152">K195/Q$194*100</f>
        <v>57.560137457044668</v>
      </c>
      <c r="R195" s="4">
        <f t="shared" si="152"/>
        <v>42.585551330798474</v>
      </c>
      <c r="S195" s="4">
        <f t="shared" si="152"/>
        <v>49.574468085106382</v>
      </c>
      <c r="T195" s="4">
        <f t="shared" si="152"/>
        <v>49.131513647642677</v>
      </c>
      <c r="U195" s="4">
        <f t="shared" si="152"/>
        <v>57.010785824345142</v>
      </c>
      <c r="V195" s="10"/>
      <c r="W195" s="10"/>
      <c r="X195" s="26" t="s">
        <v>833</v>
      </c>
      <c r="Y195" s="15"/>
      <c r="Z195" s="15"/>
      <c r="AA195" s="15"/>
      <c r="AB195" s="15"/>
      <c r="AC195" s="15"/>
      <c r="AD195" s="15"/>
      <c r="AF195" s="8">
        <f>O195</f>
        <v>370</v>
      </c>
      <c r="AG195" s="8">
        <f>L195</f>
        <v>112</v>
      </c>
      <c r="AH195" s="50">
        <f>N195</f>
        <v>198</v>
      </c>
      <c r="AI195" s="85">
        <f>U195</f>
        <v>57.010785824345142</v>
      </c>
      <c r="AJ195" s="4">
        <f>R195</f>
        <v>42.585551330798474</v>
      </c>
      <c r="AK195" s="4">
        <f>T195</f>
        <v>49.131513647642677</v>
      </c>
      <c r="AL195" s="10"/>
      <c r="AN195" s="10"/>
      <c r="AO195" s="10"/>
    </row>
    <row r="196" spans="1:41" ht="14.65" customHeight="1" x14ac:dyDescent="0.2">
      <c r="B196" s="26" t="s">
        <v>834</v>
      </c>
      <c r="C196" s="15"/>
      <c r="D196" s="15"/>
      <c r="E196" s="15"/>
      <c r="F196" s="15"/>
      <c r="G196" s="15"/>
      <c r="H196" s="15"/>
      <c r="J196" s="8">
        <v>160</v>
      </c>
      <c r="K196" s="8">
        <v>100</v>
      </c>
      <c r="L196" s="8">
        <v>60</v>
      </c>
      <c r="M196" s="8">
        <v>136</v>
      </c>
      <c r="N196" s="50">
        <v>113</v>
      </c>
      <c r="O196" s="8">
        <v>123</v>
      </c>
      <c r="P196" s="85">
        <f t="shared" ref="P196:P205" si="153">J196/P$194*100</f>
        <v>18.934911242603551</v>
      </c>
      <c r="Q196" s="4">
        <f t="shared" si="152"/>
        <v>17.182130584192439</v>
      </c>
      <c r="R196" s="4">
        <f t="shared" si="152"/>
        <v>22.813688212927758</v>
      </c>
      <c r="S196" s="4">
        <f t="shared" si="152"/>
        <v>28.936170212765955</v>
      </c>
      <c r="T196" s="4">
        <f t="shared" si="152"/>
        <v>28.039702233250619</v>
      </c>
      <c r="U196" s="4">
        <f t="shared" si="152"/>
        <v>18.952234206471495</v>
      </c>
      <c r="V196" s="10"/>
      <c r="W196" s="10"/>
      <c r="X196" s="26" t="s">
        <v>834</v>
      </c>
      <c r="Y196" s="15"/>
      <c r="Z196" s="15"/>
      <c r="AA196" s="15"/>
      <c r="AB196" s="15"/>
      <c r="AC196" s="15"/>
      <c r="AD196" s="15"/>
      <c r="AF196" s="8">
        <f t="shared" ref="AF196:AF205" si="154">O196</f>
        <v>123</v>
      </c>
      <c r="AG196" s="8">
        <f t="shared" ref="AG196:AG205" si="155">L196</f>
        <v>60</v>
      </c>
      <c r="AH196" s="50">
        <f t="shared" ref="AH196:AH205" si="156">N196</f>
        <v>113</v>
      </c>
      <c r="AI196" s="85">
        <f t="shared" ref="AI196:AI205" si="157">U196</f>
        <v>18.952234206471495</v>
      </c>
      <c r="AJ196" s="4">
        <f t="shared" ref="AJ196:AJ205" si="158">R196</f>
        <v>22.813688212927758</v>
      </c>
      <c r="AK196" s="4">
        <f t="shared" ref="AK196:AK205" si="159">T196</f>
        <v>28.039702233250619</v>
      </c>
      <c r="AL196" s="10"/>
      <c r="AM196" s="10"/>
      <c r="AN196" s="10"/>
      <c r="AO196" s="10"/>
    </row>
    <row r="197" spans="1:41" ht="14.65" customHeight="1" x14ac:dyDescent="0.2">
      <c r="B197" s="26" t="s">
        <v>835</v>
      </c>
      <c r="C197" s="15"/>
      <c r="D197" s="15"/>
      <c r="E197" s="15"/>
      <c r="F197" s="15"/>
      <c r="G197" s="15"/>
      <c r="H197" s="15"/>
      <c r="J197" s="8">
        <v>419</v>
      </c>
      <c r="K197" s="8">
        <v>362</v>
      </c>
      <c r="L197" s="8">
        <v>57</v>
      </c>
      <c r="M197" s="8">
        <v>144</v>
      </c>
      <c r="N197" s="50">
        <v>125</v>
      </c>
      <c r="O197" s="8">
        <v>381</v>
      </c>
      <c r="P197" s="85">
        <f t="shared" si="153"/>
        <v>49.585798816568051</v>
      </c>
      <c r="Q197" s="4">
        <f t="shared" si="152"/>
        <v>62.199312714776632</v>
      </c>
      <c r="R197" s="4">
        <f t="shared" si="152"/>
        <v>21.673003802281368</v>
      </c>
      <c r="S197" s="4">
        <f t="shared" si="152"/>
        <v>30.638297872340424</v>
      </c>
      <c r="T197" s="4">
        <f t="shared" si="152"/>
        <v>31.017369727047146</v>
      </c>
      <c r="U197" s="4">
        <f t="shared" si="152"/>
        <v>58.705701078582436</v>
      </c>
      <c r="V197" s="10"/>
      <c r="W197" s="10"/>
      <c r="X197" s="26" t="s">
        <v>835</v>
      </c>
      <c r="Y197" s="15"/>
      <c r="Z197" s="15"/>
      <c r="AA197" s="15"/>
      <c r="AB197" s="15"/>
      <c r="AC197" s="15"/>
      <c r="AD197" s="15"/>
      <c r="AF197" s="8">
        <f t="shared" si="154"/>
        <v>381</v>
      </c>
      <c r="AG197" s="8">
        <f t="shared" si="155"/>
        <v>57</v>
      </c>
      <c r="AH197" s="50">
        <f t="shared" si="156"/>
        <v>125</v>
      </c>
      <c r="AI197" s="85">
        <f t="shared" si="157"/>
        <v>58.705701078582436</v>
      </c>
      <c r="AJ197" s="4">
        <f t="shared" si="158"/>
        <v>21.673003802281368</v>
      </c>
      <c r="AK197" s="4">
        <f t="shared" si="159"/>
        <v>31.017369727047146</v>
      </c>
      <c r="AL197" s="10"/>
      <c r="AM197" s="10"/>
      <c r="AN197" s="10"/>
      <c r="AO197" s="10"/>
    </row>
    <row r="198" spans="1:41" ht="14.65" customHeight="1" x14ac:dyDescent="0.2">
      <c r="B198" s="26" t="s">
        <v>836</v>
      </c>
      <c r="C198" s="15"/>
      <c r="D198" s="15"/>
      <c r="E198" s="15"/>
      <c r="F198" s="15"/>
      <c r="G198" s="15"/>
      <c r="H198" s="15"/>
      <c r="J198" s="8">
        <v>372</v>
      </c>
      <c r="K198" s="8">
        <v>284</v>
      </c>
      <c r="L198" s="8">
        <v>88</v>
      </c>
      <c r="M198" s="8">
        <v>190</v>
      </c>
      <c r="N198" s="50">
        <v>164</v>
      </c>
      <c r="O198" s="8">
        <v>310</v>
      </c>
      <c r="P198" s="85">
        <f t="shared" si="153"/>
        <v>44.023668639053255</v>
      </c>
      <c r="Q198" s="4">
        <f t="shared" si="152"/>
        <v>48.797250859106526</v>
      </c>
      <c r="R198" s="4">
        <f t="shared" si="152"/>
        <v>33.460076045627375</v>
      </c>
      <c r="S198" s="4">
        <f t="shared" si="152"/>
        <v>40.425531914893611</v>
      </c>
      <c r="T198" s="4">
        <f t="shared" si="152"/>
        <v>40.694789081885858</v>
      </c>
      <c r="U198" s="4">
        <f t="shared" si="152"/>
        <v>47.765793528505391</v>
      </c>
      <c r="V198" s="10"/>
      <c r="W198" s="10"/>
      <c r="X198" s="26" t="s">
        <v>836</v>
      </c>
      <c r="Y198" s="15"/>
      <c r="Z198" s="15"/>
      <c r="AA198" s="15"/>
      <c r="AB198" s="15"/>
      <c r="AC198" s="15"/>
      <c r="AD198" s="15"/>
      <c r="AF198" s="8">
        <f t="shared" si="154"/>
        <v>310</v>
      </c>
      <c r="AG198" s="8">
        <f t="shared" si="155"/>
        <v>88</v>
      </c>
      <c r="AH198" s="50">
        <f t="shared" si="156"/>
        <v>164</v>
      </c>
      <c r="AI198" s="85">
        <f t="shared" si="157"/>
        <v>47.765793528505391</v>
      </c>
      <c r="AJ198" s="4">
        <f t="shared" si="158"/>
        <v>33.460076045627375</v>
      </c>
      <c r="AK198" s="4">
        <f t="shared" si="159"/>
        <v>40.694789081885858</v>
      </c>
      <c r="AL198" s="10"/>
      <c r="AM198" s="10"/>
      <c r="AN198" s="10"/>
      <c r="AO198" s="10"/>
    </row>
    <row r="199" spans="1:41" ht="14.65" customHeight="1" x14ac:dyDescent="0.2">
      <c r="B199" s="26" t="s">
        <v>837</v>
      </c>
      <c r="C199" s="15"/>
      <c r="D199" s="15"/>
      <c r="E199" s="15"/>
      <c r="F199" s="15"/>
      <c r="G199" s="15"/>
      <c r="H199" s="15"/>
      <c r="J199" s="8">
        <v>204</v>
      </c>
      <c r="K199" s="8">
        <v>155</v>
      </c>
      <c r="L199" s="8">
        <v>49</v>
      </c>
      <c r="M199" s="8">
        <v>98</v>
      </c>
      <c r="N199" s="50">
        <v>77</v>
      </c>
      <c r="O199" s="8">
        <v>176</v>
      </c>
      <c r="P199" s="85">
        <f t="shared" si="153"/>
        <v>24.142011834319526</v>
      </c>
      <c r="Q199" s="4">
        <f t="shared" si="152"/>
        <v>26.632302405498283</v>
      </c>
      <c r="R199" s="4">
        <f t="shared" si="152"/>
        <v>18.631178707224336</v>
      </c>
      <c r="S199" s="4">
        <f t="shared" si="152"/>
        <v>20.851063829787233</v>
      </c>
      <c r="T199" s="4">
        <f t="shared" si="152"/>
        <v>19.106699751861044</v>
      </c>
      <c r="U199" s="4">
        <f t="shared" si="152"/>
        <v>27.118644067796609</v>
      </c>
      <c r="V199" s="10"/>
      <c r="W199" s="10"/>
      <c r="X199" s="26" t="s">
        <v>837</v>
      </c>
      <c r="Y199" s="15"/>
      <c r="Z199" s="15"/>
      <c r="AA199" s="15"/>
      <c r="AB199" s="15"/>
      <c r="AC199" s="15"/>
      <c r="AD199" s="15"/>
      <c r="AF199" s="8">
        <f t="shared" si="154"/>
        <v>176</v>
      </c>
      <c r="AG199" s="8">
        <f t="shared" si="155"/>
        <v>49</v>
      </c>
      <c r="AH199" s="50">
        <f t="shared" si="156"/>
        <v>77</v>
      </c>
      <c r="AI199" s="85">
        <f t="shared" si="157"/>
        <v>27.118644067796609</v>
      </c>
      <c r="AJ199" s="4">
        <f t="shared" si="158"/>
        <v>18.631178707224336</v>
      </c>
      <c r="AK199" s="4">
        <f t="shared" si="159"/>
        <v>19.106699751861044</v>
      </c>
      <c r="AL199" s="10"/>
      <c r="AM199" s="10"/>
      <c r="AN199" s="10"/>
      <c r="AO199" s="10"/>
    </row>
    <row r="200" spans="1:41" ht="14.65" customHeight="1" x14ac:dyDescent="0.2">
      <c r="B200" s="26" t="s">
        <v>838</v>
      </c>
      <c r="C200" s="15"/>
      <c r="D200" s="15"/>
      <c r="E200" s="15"/>
      <c r="F200" s="15"/>
      <c r="G200" s="15"/>
      <c r="H200" s="15"/>
      <c r="J200" s="8">
        <v>22</v>
      </c>
      <c r="K200" s="8">
        <v>15</v>
      </c>
      <c r="L200" s="8">
        <v>7</v>
      </c>
      <c r="M200" s="8">
        <v>18</v>
      </c>
      <c r="N200" s="50">
        <v>14</v>
      </c>
      <c r="O200" s="8">
        <v>19</v>
      </c>
      <c r="P200" s="85">
        <f t="shared" si="153"/>
        <v>2.6035502958579881</v>
      </c>
      <c r="Q200" s="4">
        <f t="shared" si="152"/>
        <v>2.5773195876288657</v>
      </c>
      <c r="R200" s="4">
        <f t="shared" si="152"/>
        <v>2.6615969581749046</v>
      </c>
      <c r="S200" s="4">
        <f t="shared" si="152"/>
        <v>3.8297872340425529</v>
      </c>
      <c r="T200" s="4">
        <f t="shared" si="152"/>
        <v>3.4739454094292808</v>
      </c>
      <c r="U200" s="4">
        <f t="shared" si="152"/>
        <v>2.9275808936825887</v>
      </c>
      <c r="V200" s="10"/>
      <c r="W200" s="10"/>
      <c r="X200" s="26" t="s">
        <v>838</v>
      </c>
      <c r="Y200" s="15"/>
      <c r="Z200" s="15"/>
      <c r="AA200" s="15"/>
      <c r="AB200" s="15"/>
      <c r="AC200" s="15"/>
      <c r="AD200" s="15"/>
      <c r="AF200" s="8">
        <f t="shared" si="154"/>
        <v>19</v>
      </c>
      <c r="AG200" s="8">
        <f t="shared" si="155"/>
        <v>7</v>
      </c>
      <c r="AH200" s="50">
        <f t="shared" si="156"/>
        <v>14</v>
      </c>
      <c r="AI200" s="85">
        <f t="shared" si="157"/>
        <v>2.9275808936825887</v>
      </c>
      <c r="AJ200" s="4">
        <f t="shared" si="158"/>
        <v>2.6615969581749046</v>
      </c>
      <c r="AK200" s="4">
        <f t="shared" si="159"/>
        <v>3.4739454094292808</v>
      </c>
      <c r="AL200" s="10"/>
      <c r="AM200" s="10"/>
      <c r="AN200" s="10"/>
      <c r="AO200" s="10"/>
    </row>
    <row r="201" spans="1:41" ht="14.65" customHeight="1" x14ac:dyDescent="0.2">
      <c r="B201" s="26" t="s">
        <v>839</v>
      </c>
      <c r="C201" s="15"/>
      <c r="D201" s="15"/>
      <c r="E201" s="15"/>
      <c r="F201" s="15"/>
      <c r="G201" s="15"/>
      <c r="H201" s="15"/>
      <c r="J201" s="8">
        <v>47</v>
      </c>
      <c r="K201" s="8">
        <v>38</v>
      </c>
      <c r="L201" s="8">
        <v>9</v>
      </c>
      <c r="M201" s="8">
        <v>28</v>
      </c>
      <c r="N201" s="50">
        <v>19</v>
      </c>
      <c r="O201" s="8">
        <v>47</v>
      </c>
      <c r="P201" s="85">
        <f t="shared" si="153"/>
        <v>5.5621301775147929</v>
      </c>
      <c r="Q201" s="4">
        <f t="shared" si="152"/>
        <v>6.5292096219931279</v>
      </c>
      <c r="R201" s="4">
        <f t="shared" si="152"/>
        <v>3.4220532319391634</v>
      </c>
      <c r="S201" s="4">
        <f t="shared" si="152"/>
        <v>5.9574468085106389</v>
      </c>
      <c r="T201" s="4">
        <f t="shared" si="152"/>
        <v>4.7146401985111659</v>
      </c>
      <c r="U201" s="4">
        <f t="shared" si="152"/>
        <v>7.2419106317411401</v>
      </c>
      <c r="V201" s="10"/>
      <c r="W201" s="10"/>
      <c r="X201" s="26" t="s">
        <v>839</v>
      </c>
      <c r="Y201" s="15"/>
      <c r="Z201" s="15"/>
      <c r="AA201" s="15"/>
      <c r="AB201" s="15"/>
      <c r="AC201" s="15"/>
      <c r="AD201" s="15"/>
      <c r="AF201" s="8">
        <f t="shared" si="154"/>
        <v>47</v>
      </c>
      <c r="AG201" s="8">
        <f t="shared" si="155"/>
        <v>9</v>
      </c>
      <c r="AH201" s="50">
        <f t="shared" si="156"/>
        <v>19</v>
      </c>
      <c r="AI201" s="85">
        <f t="shared" si="157"/>
        <v>7.2419106317411401</v>
      </c>
      <c r="AJ201" s="4">
        <f t="shared" si="158"/>
        <v>3.4220532319391634</v>
      </c>
      <c r="AK201" s="4">
        <f t="shared" si="159"/>
        <v>4.7146401985111659</v>
      </c>
      <c r="AL201" s="10"/>
      <c r="AM201" s="10"/>
      <c r="AN201" s="10"/>
      <c r="AO201" s="10"/>
    </row>
    <row r="202" spans="1:41" ht="14.65" customHeight="1" x14ac:dyDescent="0.2">
      <c r="B202" s="26" t="s">
        <v>840</v>
      </c>
      <c r="C202" s="15"/>
      <c r="D202" s="15"/>
      <c r="E202" s="15"/>
      <c r="F202" s="15"/>
      <c r="G202" s="15"/>
      <c r="H202" s="15"/>
      <c r="J202" s="8">
        <v>221</v>
      </c>
      <c r="K202" s="8">
        <v>115</v>
      </c>
      <c r="L202" s="8">
        <v>106</v>
      </c>
      <c r="M202" s="8">
        <v>152</v>
      </c>
      <c r="N202" s="50">
        <v>128</v>
      </c>
      <c r="O202" s="8">
        <v>139</v>
      </c>
      <c r="P202" s="85">
        <f t="shared" si="153"/>
        <v>26.153846153846157</v>
      </c>
      <c r="Q202" s="4">
        <f t="shared" si="152"/>
        <v>19.759450171821307</v>
      </c>
      <c r="R202" s="4">
        <f t="shared" si="152"/>
        <v>40.304182509505701</v>
      </c>
      <c r="S202" s="4">
        <f t="shared" si="152"/>
        <v>32.340425531914896</v>
      </c>
      <c r="T202" s="4">
        <f t="shared" si="152"/>
        <v>31.761786600496279</v>
      </c>
      <c r="U202" s="4">
        <f t="shared" si="152"/>
        <v>21.417565485362093</v>
      </c>
      <c r="V202" s="10"/>
      <c r="W202" s="10"/>
      <c r="X202" s="26" t="s">
        <v>840</v>
      </c>
      <c r="Y202" s="15"/>
      <c r="Z202" s="15"/>
      <c r="AA202" s="15"/>
      <c r="AB202" s="15"/>
      <c r="AC202" s="15"/>
      <c r="AD202" s="15"/>
      <c r="AF202" s="8">
        <f t="shared" si="154"/>
        <v>139</v>
      </c>
      <c r="AG202" s="8">
        <f t="shared" si="155"/>
        <v>106</v>
      </c>
      <c r="AH202" s="50">
        <f t="shared" si="156"/>
        <v>128</v>
      </c>
      <c r="AI202" s="85">
        <f t="shared" si="157"/>
        <v>21.417565485362093</v>
      </c>
      <c r="AJ202" s="4">
        <f t="shared" si="158"/>
        <v>40.304182509505701</v>
      </c>
      <c r="AK202" s="4">
        <f t="shared" si="159"/>
        <v>31.761786600496279</v>
      </c>
      <c r="AL202" s="10"/>
      <c r="AM202" s="10"/>
      <c r="AN202" s="10"/>
      <c r="AO202" s="10"/>
    </row>
    <row r="203" spans="1:41" ht="14.65" customHeight="1" x14ac:dyDescent="0.2">
      <c r="B203" s="26" t="s">
        <v>382</v>
      </c>
      <c r="C203" s="15"/>
      <c r="D203" s="15"/>
      <c r="E203" s="15"/>
      <c r="F203" s="15"/>
      <c r="G203" s="15"/>
      <c r="H203" s="15"/>
      <c r="J203" s="8">
        <v>70</v>
      </c>
      <c r="K203" s="8">
        <v>49</v>
      </c>
      <c r="L203" s="8">
        <v>21</v>
      </c>
      <c r="M203" s="8">
        <v>30</v>
      </c>
      <c r="N203" s="50">
        <v>23</v>
      </c>
      <c r="O203" s="8">
        <v>56</v>
      </c>
      <c r="P203" s="85">
        <f t="shared" si="153"/>
        <v>8.2840236686390547</v>
      </c>
      <c r="Q203" s="4">
        <f t="shared" si="152"/>
        <v>8.4192439862542958</v>
      </c>
      <c r="R203" s="4">
        <f t="shared" si="152"/>
        <v>7.9847908745247151</v>
      </c>
      <c r="S203" s="4">
        <f t="shared" si="152"/>
        <v>6.3829787234042552</v>
      </c>
      <c r="T203" s="4">
        <f t="shared" si="152"/>
        <v>5.7071960297766751</v>
      </c>
      <c r="U203" s="4">
        <f t="shared" si="152"/>
        <v>8.6286594761171038</v>
      </c>
      <c r="V203" s="10"/>
      <c r="W203" s="10"/>
      <c r="X203" s="26" t="s">
        <v>382</v>
      </c>
      <c r="Y203" s="15"/>
      <c r="Z203" s="15"/>
      <c r="AA203" s="15"/>
      <c r="AB203" s="15"/>
      <c r="AC203" s="15"/>
      <c r="AD203" s="15"/>
      <c r="AF203" s="8">
        <f t="shared" si="154"/>
        <v>56</v>
      </c>
      <c r="AG203" s="8">
        <f t="shared" si="155"/>
        <v>21</v>
      </c>
      <c r="AH203" s="50">
        <f t="shared" si="156"/>
        <v>23</v>
      </c>
      <c r="AI203" s="85">
        <f t="shared" si="157"/>
        <v>8.6286594761171038</v>
      </c>
      <c r="AJ203" s="4">
        <f t="shared" si="158"/>
        <v>7.9847908745247151</v>
      </c>
      <c r="AK203" s="4">
        <f t="shared" si="159"/>
        <v>5.7071960297766751</v>
      </c>
      <c r="AL203" s="10"/>
      <c r="AM203" s="10"/>
      <c r="AN203" s="10"/>
      <c r="AO203" s="10"/>
    </row>
    <row r="204" spans="1:41" ht="14.65" customHeight="1" x14ac:dyDescent="0.2">
      <c r="B204" s="26" t="s">
        <v>841</v>
      </c>
      <c r="C204" s="15"/>
      <c r="D204" s="15"/>
      <c r="E204" s="15"/>
      <c r="F204" s="15"/>
      <c r="G204" s="15"/>
      <c r="H204" s="15"/>
      <c r="J204" s="8">
        <v>106</v>
      </c>
      <c r="K204" s="8">
        <v>63</v>
      </c>
      <c r="L204" s="8">
        <v>43</v>
      </c>
      <c r="M204" s="8">
        <v>49</v>
      </c>
      <c r="N204" s="50">
        <v>42</v>
      </c>
      <c r="O204" s="8">
        <v>70</v>
      </c>
      <c r="P204" s="85">
        <f t="shared" si="153"/>
        <v>12.544378698224854</v>
      </c>
      <c r="Q204" s="4">
        <f t="shared" si="152"/>
        <v>10.824742268041238</v>
      </c>
      <c r="R204" s="4">
        <f t="shared" si="152"/>
        <v>16.34980988593156</v>
      </c>
      <c r="S204" s="4">
        <f t="shared" si="152"/>
        <v>10.425531914893616</v>
      </c>
      <c r="T204" s="4">
        <f t="shared" si="152"/>
        <v>10.421836228287841</v>
      </c>
      <c r="U204" s="4">
        <f t="shared" si="152"/>
        <v>10.785824345146379</v>
      </c>
      <c r="V204" s="10"/>
      <c r="W204" s="10"/>
      <c r="X204" s="26" t="s">
        <v>841</v>
      </c>
      <c r="Y204" s="15"/>
      <c r="Z204" s="15"/>
      <c r="AA204" s="15"/>
      <c r="AB204" s="15"/>
      <c r="AC204" s="15"/>
      <c r="AD204" s="15"/>
      <c r="AF204" s="8">
        <f t="shared" si="154"/>
        <v>70</v>
      </c>
      <c r="AG204" s="8">
        <f t="shared" si="155"/>
        <v>43</v>
      </c>
      <c r="AH204" s="50">
        <f t="shared" si="156"/>
        <v>42</v>
      </c>
      <c r="AI204" s="85">
        <f t="shared" si="157"/>
        <v>10.785824345146379</v>
      </c>
      <c r="AJ204" s="4">
        <f t="shared" si="158"/>
        <v>16.34980988593156</v>
      </c>
      <c r="AK204" s="4">
        <f t="shared" si="159"/>
        <v>10.421836228287841</v>
      </c>
      <c r="AL204" s="10"/>
      <c r="AM204" s="10"/>
      <c r="AN204" s="10"/>
      <c r="AO204" s="10"/>
    </row>
    <row r="205" spans="1:41" ht="14.65" customHeight="1" x14ac:dyDescent="0.2">
      <c r="B205" s="27" t="s">
        <v>0</v>
      </c>
      <c r="C205" s="68"/>
      <c r="D205" s="68"/>
      <c r="E205" s="68"/>
      <c r="F205" s="68"/>
      <c r="G205" s="68"/>
      <c r="H205" s="68"/>
      <c r="I205" s="28"/>
      <c r="J205" s="9">
        <v>34</v>
      </c>
      <c r="K205" s="9">
        <v>15</v>
      </c>
      <c r="L205" s="9">
        <v>19</v>
      </c>
      <c r="M205" s="9">
        <v>61</v>
      </c>
      <c r="N205" s="55">
        <v>54</v>
      </c>
      <c r="O205" s="9">
        <v>22</v>
      </c>
      <c r="P205" s="87">
        <f t="shared" si="153"/>
        <v>4.0236686390532546</v>
      </c>
      <c r="Q205" s="5">
        <f t="shared" si="152"/>
        <v>2.5773195876288657</v>
      </c>
      <c r="R205" s="5">
        <f t="shared" si="152"/>
        <v>7.2243346007604554</v>
      </c>
      <c r="S205" s="5">
        <f t="shared" si="152"/>
        <v>12.978723404255318</v>
      </c>
      <c r="T205" s="5">
        <f t="shared" si="152"/>
        <v>13.399503722084367</v>
      </c>
      <c r="U205" s="5">
        <f t="shared" si="152"/>
        <v>3.3898305084745761</v>
      </c>
      <c r="V205" s="16"/>
      <c r="W205" s="16"/>
      <c r="X205" s="27" t="s">
        <v>0</v>
      </c>
      <c r="Y205" s="68"/>
      <c r="Z205" s="68"/>
      <c r="AA205" s="68"/>
      <c r="AB205" s="68"/>
      <c r="AC205" s="68"/>
      <c r="AD205" s="68"/>
      <c r="AE205" s="28"/>
      <c r="AF205" s="9">
        <f t="shared" si="154"/>
        <v>22</v>
      </c>
      <c r="AG205" s="9">
        <f t="shared" si="155"/>
        <v>19</v>
      </c>
      <c r="AH205" s="55">
        <f t="shared" si="156"/>
        <v>54</v>
      </c>
      <c r="AI205" s="87">
        <f t="shared" si="157"/>
        <v>3.3898305084745761</v>
      </c>
      <c r="AJ205" s="5">
        <f t="shared" si="158"/>
        <v>7.2243346007604554</v>
      </c>
      <c r="AK205" s="5">
        <f t="shared" si="159"/>
        <v>13.399503722084367</v>
      </c>
      <c r="AL205" s="16"/>
      <c r="AM205" s="16"/>
      <c r="AN205" s="16"/>
      <c r="AO205" s="16"/>
    </row>
    <row r="206" spans="1:41" ht="15" customHeight="1" x14ac:dyDescent="0.2">
      <c r="B206" s="30" t="s">
        <v>1</v>
      </c>
      <c r="C206" s="59"/>
      <c r="D206" s="59"/>
      <c r="E206" s="59"/>
      <c r="F206" s="59"/>
      <c r="G206" s="59"/>
      <c r="H206" s="59"/>
      <c r="I206" s="21"/>
      <c r="J206" s="31">
        <f t="shared" ref="J206" si="160">SUM(J195:J205)</f>
        <v>2102</v>
      </c>
      <c r="K206" s="31">
        <f t="shared" ref="K206" si="161">SUM(K195:K205)</f>
        <v>1531</v>
      </c>
      <c r="L206" s="31">
        <f t="shared" ref="L206" si="162">SUM(L195:L205)</f>
        <v>571</v>
      </c>
      <c r="M206" s="31">
        <f t="shared" ref="M206" si="163">SUM(M195:M205)</f>
        <v>1139</v>
      </c>
      <c r="N206" s="51">
        <f t="shared" ref="N206" si="164">SUM(N195:N205)</f>
        <v>957</v>
      </c>
      <c r="O206" s="31">
        <f t="shared" ref="O206" si="165">SUM(O195:O205)</f>
        <v>1713</v>
      </c>
      <c r="P206" s="86" t="str">
        <f t="shared" ref="P206" si="166">IF(SUM(P195:P205)&gt;100,"－",SUM(P195:P205))</f>
        <v>－</v>
      </c>
      <c r="Q206" s="6" t="str">
        <f t="shared" ref="Q206" si="167">IF(SUM(Q195:Q205)&gt;100,"－",SUM(Q195:Q205))</f>
        <v>－</v>
      </c>
      <c r="R206" s="6" t="str">
        <f t="shared" ref="R206" si="168">IF(SUM(R195:R205)&gt;100,"－",SUM(R195:R205))</f>
        <v>－</v>
      </c>
      <c r="S206" s="6" t="str">
        <f t="shared" ref="S206" si="169">IF(SUM(S195:S205)&gt;100,"－",SUM(S195:S205))</f>
        <v>－</v>
      </c>
      <c r="T206" s="6" t="str">
        <f t="shared" ref="T206" si="170">IF(SUM(T195:T205)&gt;100,"－",SUM(T195:T205))</f>
        <v>－</v>
      </c>
      <c r="U206" s="6" t="str">
        <f t="shared" ref="U206" si="171">IF(SUM(U195:U205)&gt;100,"－",SUM(U195:U205))</f>
        <v>－</v>
      </c>
      <c r="V206" s="16"/>
      <c r="W206" s="16"/>
      <c r="X206" s="30" t="s">
        <v>1</v>
      </c>
      <c r="Y206" s="59"/>
      <c r="Z206" s="59"/>
      <c r="AA206" s="59"/>
      <c r="AB206" s="59"/>
      <c r="AC206" s="59"/>
      <c r="AD206" s="59"/>
      <c r="AE206" s="21"/>
      <c r="AF206" s="31">
        <f>SUM(AF195:AF205)</f>
        <v>1713</v>
      </c>
      <c r="AG206" s="31">
        <f>SUM(AG195:AG205)</f>
        <v>571</v>
      </c>
      <c r="AH206" s="51">
        <f>SUM(AH195:AH205)</f>
        <v>957</v>
      </c>
      <c r="AI206" s="86" t="str">
        <f>IF(SUM(AI195:AI205)&gt;100,"－",SUM(AI195:AI205))</f>
        <v>－</v>
      </c>
      <c r="AJ206" s="6" t="str">
        <f>IF(SUM(AJ195:AJ205)&gt;100,"－",SUM(AJ195:AJ205))</f>
        <v>－</v>
      </c>
      <c r="AK206" s="6" t="str">
        <f>IF(SUM(AK195:AK205)&gt;100,"－",SUM(AK195:AK205))</f>
        <v>－</v>
      </c>
      <c r="AL206" s="16"/>
      <c r="AM206" s="16"/>
      <c r="AN206" s="16"/>
      <c r="AO206" s="16"/>
    </row>
    <row r="207" spans="1:41" ht="15" customHeight="1" x14ac:dyDescent="0.2">
      <c r="W207" s="10"/>
    </row>
    <row r="208" spans="1:41" ht="15" customHeight="1" x14ac:dyDescent="0.2">
      <c r="A208" s="1" t="s">
        <v>842</v>
      </c>
    </row>
    <row r="209" spans="2:41" ht="13.75" customHeight="1" x14ac:dyDescent="0.2">
      <c r="B209" s="47"/>
      <c r="C209" s="25"/>
      <c r="D209" s="25"/>
      <c r="E209" s="25"/>
      <c r="F209" s="25"/>
      <c r="G209" s="25"/>
      <c r="H209" s="25"/>
      <c r="I209" s="25"/>
      <c r="J209" s="242"/>
      <c r="K209" s="243"/>
      <c r="L209" s="66" t="s">
        <v>2</v>
      </c>
      <c r="M209" s="66"/>
      <c r="N209" s="243"/>
      <c r="O209" s="243"/>
      <c r="P209" s="244"/>
      <c r="Q209" s="243"/>
      <c r="R209" s="66" t="s">
        <v>3</v>
      </c>
      <c r="S209" s="66"/>
      <c r="T209" s="243"/>
      <c r="U209" s="245"/>
      <c r="X209" s="47"/>
      <c r="Y209" s="25"/>
      <c r="Z209" s="25"/>
      <c r="AA209" s="25"/>
      <c r="AB209" s="25"/>
      <c r="AC209" s="25"/>
      <c r="AD209" s="25"/>
      <c r="AE209" s="25"/>
      <c r="AF209" s="60"/>
      <c r="AG209" s="63" t="s">
        <v>2</v>
      </c>
      <c r="AH209" s="66"/>
      <c r="AI209" s="82"/>
      <c r="AJ209" s="63" t="s">
        <v>3</v>
      </c>
      <c r="AK209" s="64"/>
    </row>
    <row r="210" spans="2:41" ht="19" x14ac:dyDescent="0.2">
      <c r="B210" s="58"/>
      <c r="J210" s="73" t="s">
        <v>356</v>
      </c>
      <c r="K210" s="73" t="s">
        <v>170</v>
      </c>
      <c r="L210" s="73" t="s">
        <v>171</v>
      </c>
      <c r="M210" s="73" t="s">
        <v>357</v>
      </c>
      <c r="N210" s="78" t="s">
        <v>173</v>
      </c>
      <c r="O210" s="73" t="s">
        <v>500</v>
      </c>
      <c r="P210" s="81" t="s">
        <v>356</v>
      </c>
      <c r="Q210" s="73" t="s">
        <v>170</v>
      </c>
      <c r="R210" s="73" t="s">
        <v>171</v>
      </c>
      <c r="S210" s="73" t="s">
        <v>357</v>
      </c>
      <c r="T210" s="73" t="s">
        <v>173</v>
      </c>
      <c r="U210" s="73" t="s">
        <v>500</v>
      </c>
      <c r="X210" s="58"/>
      <c r="AF210" s="73" t="s">
        <v>471</v>
      </c>
      <c r="AG210" s="73" t="s">
        <v>171</v>
      </c>
      <c r="AH210" s="78" t="s">
        <v>173</v>
      </c>
      <c r="AI210" s="81" t="s">
        <v>471</v>
      </c>
      <c r="AJ210" s="73" t="s">
        <v>171</v>
      </c>
      <c r="AK210" s="73" t="s">
        <v>173</v>
      </c>
    </row>
    <row r="211" spans="2:41" ht="12" customHeight="1" x14ac:dyDescent="0.2">
      <c r="B211" s="27"/>
      <c r="C211" s="68"/>
      <c r="D211" s="68"/>
      <c r="E211" s="68"/>
      <c r="F211" s="68"/>
      <c r="G211" s="68"/>
      <c r="H211" s="68"/>
      <c r="I211" s="28"/>
      <c r="J211" s="29"/>
      <c r="K211" s="29"/>
      <c r="L211" s="29"/>
      <c r="M211" s="29"/>
      <c r="N211" s="49"/>
      <c r="O211" s="29"/>
      <c r="P211" s="83">
        <f>$F$142</f>
        <v>845</v>
      </c>
      <c r="Q211" s="2">
        <f>$G$142</f>
        <v>582</v>
      </c>
      <c r="R211" s="2">
        <f>$H$142</f>
        <v>263</v>
      </c>
      <c r="S211" s="2">
        <f>$I$142</f>
        <v>470</v>
      </c>
      <c r="T211" s="2">
        <f>$J$142</f>
        <v>403</v>
      </c>
      <c r="U211" s="2">
        <f>$K$142</f>
        <v>649</v>
      </c>
      <c r="V211" s="69"/>
      <c r="W211" s="69"/>
      <c r="X211" s="27"/>
      <c r="Y211" s="68"/>
      <c r="Z211" s="68"/>
      <c r="AA211" s="68"/>
      <c r="AB211" s="68"/>
      <c r="AC211" s="68"/>
      <c r="AD211" s="68"/>
      <c r="AE211" s="28"/>
      <c r="AF211" s="29"/>
      <c r="AG211" s="29"/>
      <c r="AH211" s="49"/>
      <c r="AI211" s="83">
        <f>U211</f>
        <v>649</v>
      </c>
      <c r="AJ211" s="2">
        <f>R211</f>
        <v>263</v>
      </c>
      <c r="AK211" s="2">
        <f>T211</f>
        <v>403</v>
      </c>
      <c r="AL211" s="69"/>
      <c r="AM211" s="69"/>
      <c r="AN211" s="69"/>
      <c r="AO211" s="69"/>
    </row>
    <row r="212" spans="2:41" ht="14.65" customHeight="1" x14ac:dyDescent="0.2">
      <c r="B212" s="26" t="s">
        <v>843</v>
      </c>
      <c r="C212" s="15"/>
      <c r="D212" s="15"/>
      <c r="E212" s="15"/>
      <c r="F212" s="15"/>
      <c r="G212" s="15"/>
      <c r="H212" s="15"/>
      <c r="J212" s="8">
        <v>572</v>
      </c>
      <c r="K212" s="8">
        <v>424</v>
      </c>
      <c r="L212" s="8">
        <v>148</v>
      </c>
      <c r="M212" s="8">
        <v>292</v>
      </c>
      <c r="N212" s="50">
        <v>246</v>
      </c>
      <c r="O212" s="8">
        <v>470</v>
      </c>
      <c r="P212" s="85">
        <f>J212/P$211*100</f>
        <v>67.692307692307693</v>
      </c>
      <c r="Q212" s="4">
        <f t="shared" ref="Q212:U222" si="172">K212/Q$211*100</f>
        <v>72.852233676975942</v>
      </c>
      <c r="R212" s="4">
        <f t="shared" si="172"/>
        <v>56.27376425855514</v>
      </c>
      <c r="S212" s="4">
        <f t="shared" si="172"/>
        <v>62.127659574468083</v>
      </c>
      <c r="T212" s="4">
        <f t="shared" si="172"/>
        <v>61.04218362282878</v>
      </c>
      <c r="U212" s="4">
        <f t="shared" si="172"/>
        <v>72.419106317411391</v>
      </c>
      <c r="V212" s="10"/>
      <c r="W212" s="10"/>
      <c r="X212" s="26" t="s">
        <v>843</v>
      </c>
      <c r="Y212" s="15"/>
      <c r="Z212" s="15"/>
      <c r="AA212" s="15"/>
      <c r="AB212" s="15"/>
      <c r="AC212" s="15"/>
      <c r="AD212" s="15"/>
      <c r="AF212" s="8">
        <f>O212</f>
        <v>470</v>
      </c>
      <c r="AG212" s="8">
        <f>L212</f>
        <v>148</v>
      </c>
      <c r="AH212" s="50">
        <f>N212</f>
        <v>246</v>
      </c>
      <c r="AI212" s="85">
        <f>U212</f>
        <v>72.419106317411391</v>
      </c>
      <c r="AJ212" s="4">
        <f>R212</f>
        <v>56.27376425855514</v>
      </c>
      <c r="AK212" s="4">
        <f>T212</f>
        <v>61.04218362282878</v>
      </c>
      <c r="AL212" s="10"/>
      <c r="AN212" s="10"/>
      <c r="AO212" s="10"/>
    </row>
    <row r="213" spans="2:41" ht="14.65" customHeight="1" x14ac:dyDescent="0.2">
      <c r="B213" s="26" t="s">
        <v>844</v>
      </c>
      <c r="C213" s="15"/>
      <c r="D213" s="15"/>
      <c r="E213" s="15"/>
      <c r="F213" s="15"/>
      <c r="G213" s="15"/>
      <c r="H213" s="15"/>
      <c r="J213" s="8">
        <v>386</v>
      </c>
      <c r="K213" s="8">
        <v>300</v>
      </c>
      <c r="L213" s="8">
        <v>86</v>
      </c>
      <c r="M213" s="8">
        <v>149</v>
      </c>
      <c r="N213" s="50">
        <v>115</v>
      </c>
      <c r="O213" s="8">
        <v>334</v>
      </c>
      <c r="P213" s="85">
        <f t="shared" ref="P213:P222" si="173">J213/P$211*100</f>
        <v>45.680473372781066</v>
      </c>
      <c r="Q213" s="4">
        <f t="shared" si="172"/>
        <v>51.546391752577314</v>
      </c>
      <c r="R213" s="4">
        <f t="shared" si="172"/>
        <v>32.699619771863119</v>
      </c>
      <c r="S213" s="4">
        <f t="shared" si="172"/>
        <v>31.702127659574469</v>
      </c>
      <c r="T213" s="4">
        <f t="shared" si="172"/>
        <v>28.535980148883372</v>
      </c>
      <c r="U213" s="4">
        <f t="shared" si="172"/>
        <v>51.463790446841294</v>
      </c>
      <c r="V213" s="10"/>
      <c r="W213" s="10"/>
      <c r="X213" s="26" t="s">
        <v>844</v>
      </c>
      <c r="Y213" s="15"/>
      <c r="Z213" s="15"/>
      <c r="AA213" s="15"/>
      <c r="AB213" s="15"/>
      <c r="AC213" s="15"/>
      <c r="AD213" s="15"/>
      <c r="AF213" s="8">
        <f t="shared" ref="AF213:AF222" si="174">O213</f>
        <v>334</v>
      </c>
      <c r="AG213" s="8">
        <f t="shared" ref="AG213:AG222" si="175">L213</f>
        <v>86</v>
      </c>
      <c r="AH213" s="50">
        <f t="shared" ref="AH213:AH222" si="176">N213</f>
        <v>115</v>
      </c>
      <c r="AI213" s="85">
        <f t="shared" ref="AI213:AI222" si="177">U213</f>
        <v>51.463790446841294</v>
      </c>
      <c r="AJ213" s="4">
        <f t="shared" ref="AJ213:AJ222" si="178">R213</f>
        <v>32.699619771863119</v>
      </c>
      <c r="AK213" s="4">
        <f t="shared" ref="AK213:AK222" si="179">T213</f>
        <v>28.535980148883372</v>
      </c>
      <c r="AL213" s="10"/>
      <c r="AM213" s="10"/>
      <c r="AN213" s="10"/>
      <c r="AO213" s="10"/>
    </row>
    <row r="214" spans="2:41" ht="14.65" customHeight="1" x14ac:dyDescent="0.2">
      <c r="B214" s="26" t="s">
        <v>845</v>
      </c>
      <c r="C214" s="15"/>
      <c r="D214" s="15"/>
      <c r="E214" s="15"/>
      <c r="F214" s="15"/>
      <c r="G214" s="15"/>
      <c r="H214" s="15"/>
      <c r="J214" s="8">
        <v>621</v>
      </c>
      <c r="K214" s="8">
        <v>474</v>
      </c>
      <c r="L214" s="8">
        <v>147</v>
      </c>
      <c r="M214" s="8">
        <v>264</v>
      </c>
      <c r="N214" s="50">
        <v>223</v>
      </c>
      <c r="O214" s="8">
        <v>515</v>
      </c>
      <c r="P214" s="85">
        <f t="shared" si="173"/>
        <v>73.491124260355036</v>
      </c>
      <c r="Q214" s="4">
        <f t="shared" si="172"/>
        <v>81.44329896907216</v>
      </c>
      <c r="R214" s="4">
        <f t="shared" si="172"/>
        <v>55.893536121673002</v>
      </c>
      <c r="S214" s="4">
        <f t="shared" si="172"/>
        <v>56.170212765957451</v>
      </c>
      <c r="T214" s="4">
        <f t="shared" si="172"/>
        <v>55.334987593052112</v>
      </c>
      <c r="U214" s="4">
        <f t="shared" si="172"/>
        <v>79.352850539291225</v>
      </c>
      <c r="V214" s="10"/>
      <c r="W214" s="10"/>
      <c r="X214" s="26" t="s">
        <v>845</v>
      </c>
      <c r="Y214" s="15"/>
      <c r="Z214" s="15"/>
      <c r="AA214" s="15"/>
      <c r="AB214" s="15"/>
      <c r="AC214" s="15"/>
      <c r="AD214" s="15"/>
      <c r="AF214" s="8">
        <f t="shared" si="174"/>
        <v>515</v>
      </c>
      <c r="AG214" s="8">
        <f t="shared" si="175"/>
        <v>147</v>
      </c>
      <c r="AH214" s="50">
        <f t="shared" si="176"/>
        <v>223</v>
      </c>
      <c r="AI214" s="85">
        <f t="shared" si="177"/>
        <v>79.352850539291225</v>
      </c>
      <c r="AJ214" s="4">
        <f t="shared" si="178"/>
        <v>55.893536121673002</v>
      </c>
      <c r="AK214" s="4">
        <f t="shared" si="179"/>
        <v>55.334987593052112</v>
      </c>
      <c r="AL214" s="10"/>
      <c r="AM214" s="10"/>
      <c r="AN214" s="10"/>
      <c r="AO214" s="10"/>
    </row>
    <row r="215" spans="2:41" ht="14.65" customHeight="1" x14ac:dyDescent="0.2">
      <c r="B215" s="26" t="s">
        <v>846</v>
      </c>
      <c r="C215" s="15"/>
      <c r="D215" s="15"/>
      <c r="E215" s="15"/>
      <c r="F215" s="15"/>
      <c r="G215" s="15"/>
      <c r="H215" s="15"/>
      <c r="J215" s="8">
        <v>15</v>
      </c>
      <c r="K215" s="8">
        <v>7</v>
      </c>
      <c r="L215" s="8">
        <v>8</v>
      </c>
      <c r="M215" s="8">
        <v>13</v>
      </c>
      <c r="N215" s="50">
        <v>11</v>
      </c>
      <c r="O215" s="8">
        <v>9</v>
      </c>
      <c r="P215" s="85">
        <f t="shared" si="173"/>
        <v>1.7751479289940828</v>
      </c>
      <c r="Q215" s="4">
        <f t="shared" si="172"/>
        <v>1.202749140893471</v>
      </c>
      <c r="R215" s="4">
        <f t="shared" si="172"/>
        <v>3.041825095057034</v>
      </c>
      <c r="S215" s="4">
        <f t="shared" si="172"/>
        <v>2.7659574468085104</v>
      </c>
      <c r="T215" s="4">
        <f t="shared" si="172"/>
        <v>2.7295285359801489</v>
      </c>
      <c r="U215" s="4">
        <f t="shared" si="172"/>
        <v>1.386748844375963</v>
      </c>
      <c r="V215" s="10"/>
      <c r="W215" s="10"/>
      <c r="X215" s="26" t="s">
        <v>846</v>
      </c>
      <c r="Y215" s="15"/>
      <c r="Z215" s="15"/>
      <c r="AA215" s="15"/>
      <c r="AB215" s="15"/>
      <c r="AC215" s="15"/>
      <c r="AD215" s="15"/>
      <c r="AF215" s="8">
        <f t="shared" si="174"/>
        <v>9</v>
      </c>
      <c r="AG215" s="8">
        <f t="shared" si="175"/>
        <v>8</v>
      </c>
      <c r="AH215" s="50">
        <f t="shared" si="176"/>
        <v>11</v>
      </c>
      <c r="AI215" s="85">
        <f t="shared" si="177"/>
        <v>1.386748844375963</v>
      </c>
      <c r="AJ215" s="4">
        <f t="shared" si="178"/>
        <v>3.041825095057034</v>
      </c>
      <c r="AK215" s="4">
        <f t="shared" si="179"/>
        <v>2.7295285359801489</v>
      </c>
      <c r="AL215" s="10"/>
      <c r="AM215" s="10"/>
      <c r="AN215" s="10"/>
      <c r="AO215" s="10"/>
    </row>
    <row r="216" spans="2:41" ht="14.65" customHeight="1" x14ac:dyDescent="0.2">
      <c r="B216" s="26" t="s">
        <v>847</v>
      </c>
      <c r="C216" s="15"/>
      <c r="D216" s="15"/>
      <c r="E216" s="15"/>
      <c r="F216" s="15"/>
      <c r="G216" s="15"/>
      <c r="H216" s="15"/>
      <c r="J216" s="8">
        <v>657</v>
      </c>
      <c r="K216" s="8">
        <v>474</v>
      </c>
      <c r="L216" s="8">
        <v>183</v>
      </c>
      <c r="M216" s="8">
        <v>340</v>
      </c>
      <c r="N216" s="50">
        <v>291</v>
      </c>
      <c r="O216" s="8">
        <v>523</v>
      </c>
      <c r="P216" s="85">
        <f t="shared" si="173"/>
        <v>77.751479289940832</v>
      </c>
      <c r="Q216" s="4">
        <f t="shared" si="172"/>
        <v>81.44329896907216</v>
      </c>
      <c r="R216" s="4">
        <f t="shared" si="172"/>
        <v>69.581749049429646</v>
      </c>
      <c r="S216" s="4">
        <f t="shared" si="172"/>
        <v>72.340425531914903</v>
      </c>
      <c r="T216" s="4">
        <f t="shared" si="172"/>
        <v>72.208436724565757</v>
      </c>
      <c r="U216" s="4">
        <f t="shared" si="172"/>
        <v>80.585516178736512</v>
      </c>
      <c r="V216" s="10"/>
      <c r="W216" s="10"/>
      <c r="X216" s="26" t="s">
        <v>847</v>
      </c>
      <c r="Y216" s="15"/>
      <c r="Z216" s="15"/>
      <c r="AA216" s="15"/>
      <c r="AB216" s="15"/>
      <c r="AC216" s="15"/>
      <c r="AD216" s="15"/>
      <c r="AF216" s="8">
        <f t="shared" si="174"/>
        <v>523</v>
      </c>
      <c r="AG216" s="8">
        <f t="shared" si="175"/>
        <v>183</v>
      </c>
      <c r="AH216" s="50">
        <f t="shared" si="176"/>
        <v>291</v>
      </c>
      <c r="AI216" s="85">
        <f t="shared" si="177"/>
        <v>80.585516178736512</v>
      </c>
      <c r="AJ216" s="4">
        <f t="shared" si="178"/>
        <v>69.581749049429646</v>
      </c>
      <c r="AK216" s="4">
        <f t="shared" si="179"/>
        <v>72.208436724565757</v>
      </c>
      <c r="AL216" s="10"/>
      <c r="AM216" s="10"/>
      <c r="AN216" s="10"/>
      <c r="AO216" s="10"/>
    </row>
    <row r="217" spans="2:41" ht="14.65" customHeight="1" x14ac:dyDescent="0.2">
      <c r="B217" s="26" t="s">
        <v>848</v>
      </c>
      <c r="C217" s="15"/>
      <c r="D217" s="15"/>
      <c r="E217" s="15"/>
      <c r="F217" s="15"/>
      <c r="G217" s="15"/>
      <c r="H217" s="15"/>
      <c r="J217" s="8">
        <v>510</v>
      </c>
      <c r="K217" s="8">
        <v>393</v>
      </c>
      <c r="L217" s="8">
        <v>117</v>
      </c>
      <c r="M217" s="8">
        <v>236</v>
      </c>
      <c r="N217" s="50">
        <v>203</v>
      </c>
      <c r="O217" s="8">
        <v>426</v>
      </c>
      <c r="P217" s="85">
        <f t="shared" si="173"/>
        <v>60.355029585798817</v>
      </c>
      <c r="Q217" s="4">
        <f t="shared" si="172"/>
        <v>67.525773195876297</v>
      </c>
      <c r="R217" s="4">
        <f t="shared" si="172"/>
        <v>44.486692015209123</v>
      </c>
      <c r="S217" s="4">
        <f t="shared" si="172"/>
        <v>50.212765957446805</v>
      </c>
      <c r="T217" s="4">
        <f t="shared" si="172"/>
        <v>50.372208436724563</v>
      </c>
      <c r="U217" s="4">
        <f t="shared" si="172"/>
        <v>65.639445300462256</v>
      </c>
      <c r="V217" s="10"/>
      <c r="W217" s="10"/>
      <c r="X217" s="26" t="s">
        <v>848</v>
      </c>
      <c r="Y217" s="15"/>
      <c r="Z217" s="15"/>
      <c r="AA217" s="15"/>
      <c r="AB217" s="15"/>
      <c r="AC217" s="15"/>
      <c r="AD217" s="15"/>
      <c r="AF217" s="8">
        <f t="shared" si="174"/>
        <v>426</v>
      </c>
      <c r="AG217" s="8">
        <f t="shared" si="175"/>
        <v>117</v>
      </c>
      <c r="AH217" s="50">
        <f t="shared" si="176"/>
        <v>203</v>
      </c>
      <c r="AI217" s="85">
        <f t="shared" si="177"/>
        <v>65.639445300462256</v>
      </c>
      <c r="AJ217" s="4">
        <f t="shared" si="178"/>
        <v>44.486692015209123</v>
      </c>
      <c r="AK217" s="4">
        <f t="shared" si="179"/>
        <v>50.372208436724563</v>
      </c>
      <c r="AL217" s="10"/>
      <c r="AM217" s="10"/>
      <c r="AN217" s="10"/>
      <c r="AO217" s="10"/>
    </row>
    <row r="218" spans="2:41" ht="14.65" customHeight="1" x14ac:dyDescent="0.2">
      <c r="B218" s="26" t="s">
        <v>849</v>
      </c>
      <c r="C218" s="15"/>
      <c r="D218" s="15"/>
      <c r="E218" s="15"/>
      <c r="F218" s="15"/>
      <c r="G218" s="15"/>
      <c r="H218" s="15"/>
      <c r="J218" s="8">
        <v>32</v>
      </c>
      <c r="K218" s="8">
        <v>13</v>
      </c>
      <c r="L218" s="8">
        <v>19</v>
      </c>
      <c r="M218" s="8">
        <v>21</v>
      </c>
      <c r="N218" s="50">
        <v>15</v>
      </c>
      <c r="O218" s="8">
        <v>19</v>
      </c>
      <c r="P218" s="85">
        <f t="shared" si="173"/>
        <v>3.7869822485207103</v>
      </c>
      <c r="Q218" s="4">
        <f t="shared" si="172"/>
        <v>2.2336769759450172</v>
      </c>
      <c r="R218" s="4">
        <f t="shared" si="172"/>
        <v>7.2243346007604554</v>
      </c>
      <c r="S218" s="4">
        <f t="shared" si="172"/>
        <v>4.4680851063829792</v>
      </c>
      <c r="T218" s="4">
        <f t="shared" si="172"/>
        <v>3.7220843672456572</v>
      </c>
      <c r="U218" s="4">
        <f t="shared" si="172"/>
        <v>2.9275808936825887</v>
      </c>
      <c r="V218" s="10"/>
      <c r="W218" s="10"/>
      <c r="X218" s="26" t="s">
        <v>849</v>
      </c>
      <c r="Y218" s="15"/>
      <c r="Z218" s="15"/>
      <c r="AA218" s="15"/>
      <c r="AB218" s="15"/>
      <c r="AC218" s="15"/>
      <c r="AD218" s="15"/>
      <c r="AF218" s="8">
        <f t="shared" si="174"/>
        <v>19</v>
      </c>
      <c r="AG218" s="8">
        <f t="shared" si="175"/>
        <v>19</v>
      </c>
      <c r="AH218" s="50">
        <f t="shared" si="176"/>
        <v>15</v>
      </c>
      <c r="AI218" s="85">
        <f t="shared" si="177"/>
        <v>2.9275808936825887</v>
      </c>
      <c r="AJ218" s="4">
        <f t="shared" si="178"/>
        <v>7.2243346007604554</v>
      </c>
      <c r="AK218" s="4">
        <f t="shared" si="179"/>
        <v>3.7220843672456572</v>
      </c>
      <c r="AL218" s="10"/>
      <c r="AM218" s="10"/>
      <c r="AN218" s="10"/>
      <c r="AO218" s="10"/>
    </row>
    <row r="219" spans="2:41" ht="14.65" customHeight="1" x14ac:dyDescent="0.2">
      <c r="B219" s="26" t="s">
        <v>850</v>
      </c>
      <c r="C219" s="15"/>
      <c r="D219" s="15"/>
      <c r="E219" s="15"/>
      <c r="F219" s="15"/>
      <c r="G219" s="15"/>
      <c r="H219" s="15"/>
      <c r="J219" s="8">
        <v>58</v>
      </c>
      <c r="K219" s="8">
        <v>26</v>
      </c>
      <c r="L219" s="8">
        <v>32</v>
      </c>
      <c r="M219" s="8">
        <v>33</v>
      </c>
      <c r="N219" s="50">
        <v>29</v>
      </c>
      <c r="O219" s="8">
        <v>30</v>
      </c>
      <c r="P219" s="85">
        <f t="shared" si="173"/>
        <v>6.8639053254437865</v>
      </c>
      <c r="Q219" s="4">
        <f t="shared" si="172"/>
        <v>4.4673539518900345</v>
      </c>
      <c r="R219" s="4">
        <f t="shared" si="172"/>
        <v>12.167300380228136</v>
      </c>
      <c r="S219" s="4">
        <f t="shared" si="172"/>
        <v>7.0212765957446814</v>
      </c>
      <c r="T219" s="4">
        <f t="shared" si="172"/>
        <v>7.1960297766749379</v>
      </c>
      <c r="U219" s="4">
        <f t="shared" si="172"/>
        <v>4.6224961479198763</v>
      </c>
      <c r="V219" s="10"/>
      <c r="W219" s="10"/>
      <c r="X219" s="26" t="s">
        <v>850</v>
      </c>
      <c r="Y219" s="15"/>
      <c r="Z219" s="15"/>
      <c r="AA219" s="15"/>
      <c r="AB219" s="15"/>
      <c r="AC219" s="15"/>
      <c r="AD219" s="15"/>
      <c r="AF219" s="8">
        <f t="shared" si="174"/>
        <v>30</v>
      </c>
      <c r="AG219" s="8">
        <f t="shared" si="175"/>
        <v>32</v>
      </c>
      <c r="AH219" s="50">
        <f t="shared" si="176"/>
        <v>29</v>
      </c>
      <c r="AI219" s="85">
        <f t="shared" si="177"/>
        <v>4.6224961479198763</v>
      </c>
      <c r="AJ219" s="4">
        <f t="shared" si="178"/>
        <v>12.167300380228136</v>
      </c>
      <c r="AK219" s="4">
        <f t="shared" si="179"/>
        <v>7.1960297766749379</v>
      </c>
      <c r="AL219" s="10"/>
      <c r="AM219" s="10"/>
      <c r="AN219" s="10"/>
      <c r="AO219" s="10"/>
    </row>
    <row r="220" spans="2:41" ht="14.65" customHeight="1" x14ac:dyDescent="0.2">
      <c r="B220" s="26" t="s">
        <v>851</v>
      </c>
      <c r="C220" s="15"/>
      <c r="D220" s="15"/>
      <c r="E220" s="15"/>
      <c r="F220" s="15"/>
      <c r="G220" s="15"/>
      <c r="H220" s="15"/>
      <c r="J220" s="8">
        <v>229</v>
      </c>
      <c r="K220" s="8">
        <v>187</v>
      </c>
      <c r="L220" s="8">
        <v>42</v>
      </c>
      <c r="M220" s="8">
        <v>111</v>
      </c>
      <c r="N220" s="50">
        <v>98</v>
      </c>
      <c r="O220" s="8">
        <v>200</v>
      </c>
      <c r="P220" s="85">
        <f t="shared" si="173"/>
        <v>27.100591715976329</v>
      </c>
      <c r="Q220" s="4">
        <f t="shared" si="172"/>
        <v>32.130584192439862</v>
      </c>
      <c r="R220" s="4">
        <f t="shared" si="172"/>
        <v>15.96958174904943</v>
      </c>
      <c r="S220" s="4">
        <f t="shared" si="172"/>
        <v>23.617021276595747</v>
      </c>
      <c r="T220" s="4">
        <f t="shared" si="172"/>
        <v>24.317617866004962</v>
      </c>
      <c r="U220" s="4">
        <f t="shared" si="172"/>
        <v>30.816640986132509</v>
      </c>
      <c r="V220" s="10"/>
      <c r="W220" s="10"/>
      <c r="X220" s="26" t="s">
        <v>851</v>
      </c>
      <c r="Y220" s="15"/>
      <c r="Z220" s="15"/>
      <c r="AA220" s="15"/>
      <c r="AB220" s="15"/>
      <c r="AC220" s="15"/>
      <c r="AD220" s="15"/>
      <c r="AF220" s="8">
        <f t="shared" si="174"/>
        <v>200</v>
      </c>
      <c r="AG220" s="8">
        <f t="shared" si="175"/>
        <v>42</v>
      </c>
      <c r="AH220" s="50">
        <f t="shared" si="176"/>
        <v>98</v>
      </c>
      <c r="AI220" s="85">
        <f t="shared" si="177"/>
        <v>30.816640986132509</v>
      </c>
      <c r="AJ220" s="4">
        <f t="shared" si="178"/>
        <v>15.96958174904943</v>
      </c>
      <c r="AK220" s="4">
        <f t="shared" si="179"/>
        <v>24.317617866004962</v>
      </c>
      <c r="AL220" s="10"/>
      <c r="AM220" s="10"/>
      <c r="AN220" s="10"/>
      <c r="AO220" s="10"/>
    </row>
    <row r="221" spans="2:41" ht="14.65" customHeight="1" x14ac:dyDescent="0.2">
      <c r="B221" s="26" t="s">
        <v>382</v>
      </c>
      <c r="C221" s="15"/>
      <c r="D221" s="15"/>
      <c r="E221" s="15"/>
      <c r="F221" s="15"/>
      <c r="G221" s="15"/>
      <c r="H221" s="15"/>
      <c r="J221" s="8">
        <v>6</v>
      </c>
      <c r="K221" s="8">
        <v>1</v>
      </c>
      <c r="L221" s="8">
        <v>5</v>
      </c>
      <c r="M221" s="8">
        <v>3</v>
      </c>
      <c r="N221" s="50">
        <v>3</v>
      </c>
      <c r="O221" s="8">
        <v>1</v>
      </c>
      <c r="P221" s="85">
        <f t="shared" si="173"/>
        <v>0.7100591715976331</v>
      </c>
      <c r="Q221" s="4">
        <f t="shared" si="172"/>
        <v>0.1718213058419244</v>
      </c>
      <c r="R221" s="4">
        <f t="shared" si="172"/>
        <v>1.9011406844106464</v>
      </c>
      <c r="S221" s="4">
        <f t="shared" si="172"/>
        <v>0.63829787234042545</v>
      </c>
      <c r="T221" s="4">
        <f t="shared" si="172"/>
        <v>0.74441687344913154</v>
      </c>
      <c r="U221" s="4">
        <f t="shared" si="172"/>
        <v>0.15408320493066258</v>
      </c>
      <c r="V221" s="10"/>
      <c r="W221" s="10"/>
      <c r="X221" s="26" t="s">
        <v>382</v>
      </c>
      <c r="Y221" s="15"/>
      <c r="Z221" s="15"/>
      <c r="AA221" s="15"/>
      <c r="AB221" s="15"/>
      <c r="AC221" s="15"/>
      <c r="AD221" s="15"/>
      <c r="AF221" s="8">
        <f t="shared" si="174"/>
        <v>1</v>
      </c>
      <c r="AG221" s="8">
        <f t="shared" si="175"/>
        <v>5</v>
      </c>
      <c r="AH221" s="50">
        <f t="shared" si="176"/>
        <v>3</v>
      </c>
      <c r="AI221" s="85">
        <f t="shared" si="177"/>
        <v>0.15408320493066258</v>
      </c>
      <c r="AJ221" s="4">
        <f t="shared" si="178"/>
        <v>1.9011406844106464</v>
      </c>
      <c r="AK221" s="4">
        <f t="shared" si="179"/>
        <v>0.74441687344913154</v>
      </c>
      <c r="AL221" s="10"/>
      <c r="AM221" s="10"/>
      <c r="AN221" s="10"/>
      <c r="AO221" s="10"/>
    </row>
    <row r="222" spans="2:41" ht="14.65" customHeight="1" x14ac:dyDescent="0.2">
      <c r="B222" s="27" t="s">
        <v>0</v>
      </c>
      <c r="C222" s="68"/>
      <c r="D222" s="68"/>
      <c r="E222" s="68"/>
      <c r="F222" s="68"/>
      <c r="G222" s="68"/>
      <c r="H222" s="68"/>
      <c r="I222" s="28"/>
      <c r="J222" s="9">
        <v>41</v>
      </c>
      <c r="K222" s="9">
        <v>18</v>
      </c>
      <c r="L222" s="9">
        <v>23</v>
      </c>
      <c r="M222" s="9">
        <v>67</v>
      </c>
      <c r="N222" s="55">
        <v>60</v>
      </c>
      <c r="O222" s="9">
        <v>25</v>
      </c>
      <c r="P222" s="87">
        <f t="shared" si="173"/>
        <v>4.8520710059171597</v>
      </c>
      <c r="Q222" s="5">
        <f t="shared" si="172"/>
        <v>3.0927835051546393</v>
      </c>
      <c r="R222" s="5">
        <f t="shared" si="172"/>
        <v>8.7452471482889731</v>
      </c>
      <c r="S222" s="5">
        <f t="shared" si="172"/>
        <v>14.255319148936172</v>
      </c>
      <c r="T222" s="5">
        <f t="shared" si="172"/>
        <v>14.888337468982629</v>
      </c>
      <c r="U222" s="5">
        <f t="shared" si="172"/>
        <v>3.8520801232665636</v>
      </c>
      <c r="V222" s="16"/>
      <c r="W222" s="16"/>
      <c r="X222" s="27" t="s">
        <v>0</v>
      </c>
      <c r="Y222" s="68"/>
      <c r="Z222" s="68"/>
      <c r="AA222" s="68"/>
      <c r="AB222" s="68"/>
      <c r="AC222" s="68"/>
      <c r="AD222" s="68"/>
      <c r="AE222" s="28"/>
      <c r="AF222" s="9">
        <f t="shared" si="174"/>
        <v>25</v>
      </c>
      <c r="AG222" s="9">
        <f t="shared" si="175"/>
        <v>23</v>
      </c>
      <c r="AH222" s="55">
        <f t="shared" si="176"/>
        <v>60</v>
      </c>
      <c r="AI222" s="87">
        <f t="shared" si="177"/>
        <v>3.8520801232665636</v>
      </c>
      <c r="AJ222" s="5">
        <f t="shared" si="178"/>
        <v>8.7452471482889731</v>
      </c>
      <c r="AK222" s="5">
        <f t="shared" si="179"/>
        <v>14.888337468982629</v>
      </c>
      <c r="AL222" s="16"/>
      <c r="AM222" s="16"/>
      <c r="AN222" s="16"/>
      <c r="AO222" s="16"/>
    </row>
    <row r="223" spans="2:41" ht="15" customHeight="1" x14ac:dyDescent="0.2">
      <c r="B223" s="30" t="s">
        <v>1</v>
      </c>
      <c r="C223" s="59"/>
      <c r="D223" s="59"/>
      <c r="E223" s="59"/>
      <c r="F223" s="59"/>
      <c r="G223" s="59"/>
      <c r="H223" s="59"/>
      <c r="I223" s="21"/>
      <c r="J223" s="31">
        <f t="shared" ref="J223" si="180">SUM(J212:J222)</f>
        <v>3127</v>
      </c>
      <c r="K223" s="31">
        <f t="shared" ref="K223" si="181">SUM(K212:K222)</f>
        <v>2317</v>
      </c>
      <c r="L223" s="31">
        <f t="shared" ref="L223" si="182">SUM(L212:L222)</f>
        <v>810</v>
      </c>
      <c r="M223" s="31">
        <f t="shared" ref="M223" si="183">SUM(M212:M222)</f>
        <v>1529</v>
      </c>
      <c r="N223" s="51">
        <f t="shared" ref="N223" si="184">SUM(N212:N222)</f>
        <v>1294</v>
      </c>
      <c r="O223" s="31">
        <f t="shared" ref="O223" si="185">SUM(O212:O222)</f>
        <v>2552</v>
      </c>
      <c r="P223" s="86" t="str">
        <f t="shared" ref="P223" si="186">IF(SUM(P212:P222)&gt;100,"－",SUM(P212:P222))</f>
        <v>－</v>
      </c>
      <c r="Q223" s="6" t="str">
        <f t="shared" ref="Q223" si="187">IF(SUM(Q212:Q222)&gt;100,"－",SUM(Q212:Q222))</f>
        <v>－</v>
      </c>
      <c r="R223" s="6" t="str">
        <f t="shared" ref="R223" si="188">IF(SUM(R212:R222)&gt;100,"－",SUM(R212:R222))</f>
        <v>－</v>
      </c>
      <c r="S223" s="6" t="str">
        <f t="shared" ref="S223" si="189">IF(SUM(S212:S222)&gt;100,"－",SUM(S212:S222))</f>
        <v>－</v>
      </c>
      <c r="T223" s="6" t="str">
        <f t="shared" ref="T223" si="190">IF(SUM(T212:T222)&gt;100,"－",SUM(T212:T222))</f>
        <v>－</v>
      </c>
      <c r="U223" s="6" t="str">
        <f t="shared" ref="U223" si="191">IF(SUM(U212:U222)&gt;100,"－",SUM(U212:U222))</f>
        <v>－</v>
      </c>
      <c r="V223" s="16"/>
      <c r="W223" s="16"/>
      <c r="X223" s="30" t="s">
        <v>1</v>
      </c>
      <c r="Y223" s="59"/>
      <c r="Z223" s="59"/>
      <c r="AA223" s="59"/>
      <c r="AB223" s="59"/>
      <c r="AC223" s="59"/>
      <c r="AD223" s="59"/>
      <c r="AE223" s="21"/>
      <c r="AF223" s="31">
        <f>SUM(AF212:AF222)</f>
        <v>2552</v>
      </c>
      <c r="AG223" s="31">
        <f>SUM(AG212:AG222)</f>
        <v>810</v>
      </c>
      <c r="AH223" s="51">
        <f>SUM(AH212:AH222)</f>
        <v>1294</v>
      </c>
      <c r="AI223" s="86" t="str">
        <f>IF(SUM(AI212:AI222)&gt;100,"－",SUM(AI212:AI222))</f>
        <v>－</v>
      </c>
      <c r="AJ223" s="6" t="str">
        <f>IF(SUM(AJ212:AJ222)&gt;100,"－",SUM(AJ212:AJ222))</f>
        <v>－</v>
      </c>
      <c r="AK223" s="6" t="str">
        <f>IF(SUM(AK212:AK222)&gt;100,"－",SUM(AK212:AK222))</f>
        <v>－</v>
      </c>
      <c r="AL223" s="16"/>
      <c r="AM223" s="16"/>
      <c r="AN223" s="16"/>
      <c r="AO223" s="16"/>
    </row>
    <row r="224" spans="2:41" ht="15" customHeight="1" x14ac:dyDescent="0.2">
      <c r="W224" s="10"/>
    </row>
    <row r="225" spans="1:41" ht="15" customHeight="1" x14ac:dyDescent="0.2">
      <c r="A225" s="1" t="s">
        <v>852</v>
      </c>
    </row>
    <row r="226" spans="1:41" ht="13.75" customHeight="1" x14ac:dyDescent="0.2">
      <c r="B226" s="47"/>
      <c r="C226" s="25"/>
      <c r="D226" s="25"/>
      <c r="E226" s="25"/>
      <c r="F226" s="25"/>
      <c r="G226" s="25"/>
      <c r="H226" s="25"/>
      <c r="I226" s="25"/>
      <c r="J226" s="242"/>
      <c r="K226" s="243"/>
      <c r="L226" s="66" t="s">
        <v>2</v>
      </c>
      <c r="M226" s="66"/>
      <c r="N226" s="243"/>
      <c r="O226" s="243"/>
      <c r="P226" s="244"/>
      <c r="Q226" s="243"/>
      <c r="R226" s="66" t="s">
        <v>3</v>
      </c>
      <c r="S226" s="66"/>
      <c r="T226" s="243"/>
      <c r="U226" s="245"/>
      <c r="X226" s="47"/>
      <c r="Y226" s="25"/>
      <c r="Z226" s="25"/>
      <c r="AA226" s="25"/>
      <c r="AB226" s="25"/>
      <c r="AC226" s="25"/>
      <c r="AD226" s="25"/>
      <c r="AE226" s="25"/>
      <c r="AF226" s="60"/>
      <c r="AG226" s="63" t="s">
        <v>2</v>
      </c>
      <c r="AH226" s="66"/>
      <c r="AI226" s="82"/>
      <c r="AJ226" s="63" t="s">
        <v>3</v>
      </c>
      <c r="AK226" s="64"/>
    </row>
    <row r="227" spans="1:41" ht="19" x14ac:dyDescent="0.2">
      <c r="B227" s="58"/>
      <c r="J227" s="73" t="s">
        <v>356</v>
      </c>
      <c r="K227" s="73" t="s">
        <v>170</v>
      </c>
      <c r="L227" s="73" t="s">
        <v>171</v>
      </c>
      <c r="M227" s="73" t="s">
        <v>357</v>
      </c>
      <c r="N227" s="78" t="s">
        <v>173</v>
      </c>
      <c r="O227" s="73" t="s">
        <v>500</v>
      </c>
      <c r="P227" s="81" t="s">
        <v>356</v>
      </c>
      <c r="Q227" s="73" t="s">
        <v>170</v>
      </c>
      <c r="R227" s="73" t="s">
        <v>171</v>
      </c>
      <c r="S227" s="73" t="s">
        <v>357</v>
      </c>
      <c r="T227" s="73" t="s">
        <v>173</v>
      </c>
      <c r="U227" s="73" t="s">
        <v>500</v>
      </c>
      <c r="X227" s="58"/>
      <c r="AF227" s="73" t="s">
        <v>471</v>
      </c>
      <c r="AG227" s="73" t="s">
        <v>171</v>
      </c>
      <c r="AH227" s="78" t="s">
        <v>173</v>
      </c>
      <c r="AI227" s="81" t="s">
        <v>471</v>
      </c>
      <c r="AJ227" s="73" t="s">
        <v>171</v>
      </c>
      <c r="AK227" s="73" t="s">
        <v>173</v>
      </c>
    </row>
    <row r="228" spans="1:41" ht="12" customHeight="1" x14ac:dyDescent="0.2">
      <c r="B228" s="27"/>
      <c r="C228" s="68"/>
      <c r="D228" s="68"/>
      <c r="E228" s="68"/>
      <c r="F228" s="68"/>
      <c r="G228" s="68"/>
      <c r="H228" s="68"/>
      <c r="I228" s="28"/>
      <c r="J228" s="29"/>
      <c r="K228" s="29"/>
      <c r="L228" s="29"/>
      <c r="M228" s="29"/>
      <c r="N228" s="49"/>
      <c r="O228" s="29"/>
      <c r="P228" s="83">
        <f>$F$142</f>
        <v>845</v>
      </c>
      <c r="Q228" s="2">
        <f>$G$142</f>
        <v>582</v>
      </c>
      <c r="R228" s="2">
        <f>$H$142</f>
        <v>263</v>
      </c>
      <c r="S228" s="2">
        <f>$I$142</f>
        <v>470</v>
      </c>
      <c r="T228" s="2">
        <f>$J$142</f>
        <v>403</v>
      </c>
      <c r="U228" s="2">
        <f>$K$142</f>
        <v>649</v>
      </c>
      <c r="V228" s="69"/>
      <c r="W228" s="69"/>
      <c r="X228" s="27"/>
      <c r="Y228" s="68"/>
      <c r="Z228" s="68"/>
      <c r="AA228" s="68"/>
      <c r="AB228" s="68"/>
      <c r="AC228" s="68"/>
      <c r="AD228" s="68"/>
      <c r="AE228" s="28"/>
      <c r="AF228" s="29"/>
      <c r="AG228" s="29"/>
      <c r="AH228" s="49"/>
      <c r="AI228" s="83">
        <f>U228</f>
        <v>649</v>
      </c>
      <c r="AJ228" s="2">
        <f>R228</f>
        <v>263</v>
      </c>
      <c r="AK228" s="2">
        <f>T228</f>
        <v>403</v>
      </c>
      <c r="AL228" s="69"/>
      <c r="AM228" s="69"/>
      <c r="AN228" s="69"/>
      <c r="AO228" s="69"/>
    </row>
    <row r="229" spans="1:41" ht="14.65" customHeight="1" x14ac:dyDescent="0.2">
      <c r="B229" s="26" t="s">
        <v>853</v>
      </c>
      <c r="C229" s="15"/>
      <c r="D229" s="15"/>
      <c r="E229" s="15"/>
      <c r="F229" s="15"/>
      <c r="G229" s="15"/>
      <c r="H229" s="15"/>
      <c r="J229" s="8">
        <v>613</v>
      </c>
      <c r="K229" s="8">
        <v>438</v>
      </c>
      <c r="L229" s="8">
        <v>175</v>
      </c>
      <c r="M229" s="8">
        <v>263</v>
      </c>
      <c r="N229" s="50">
        <v>226</v>
      </c>
      <c r="O229" s="8">
        <v>475</v>
      </c>
      <c r="P229" s="85">
        <f>J229/P$228*100</f>
        <v>72.544378698224847</v>
      </c>
      <c r="Q229" s="4">
        <f t="shared" ref="Q229:U236" si="192">K229/Q$228*100</f>
        <v>75.257731958762889</v>
      </c>
      <c r="R229" s="4">
        <f t="shared" si="192"/>
        <v>66.539923954372625</v>
      </c>
      <c r="S229" s="4">
        <f t="shared" si="192"/>
        <v>55.957446808510639</v>
      </c>
      <c r="T229" s="4">
        <f t="shared" si="192"/>
        <v>56.079404466501238</v>
      </c>
      <c r="U229" s="4">
        <f t="shared" si="192"/>
        <v>73.18952234206472</v>
      </c>
      <c r="V229" s="10"/>
      <c r="W229" s="10"/>
      <c r="X229" s="26" t="s">
        <v>853</v>
      </c>
      <c r="Y229" s="15"/>
      <c r="Z229" s="15"/>
      <c r="AA229" s="15"/>
      <c r="AB229" s="15"/>
      <c r="AC229" s="15"/>
      <c r="AD229" s="15"/>
      <c r="AF229" s="8">
        <f>O229</f>
        <v>475</v>
      </c>
      <c r="AG229" s="8">
        <f>L229</f>
        <v>175</v>
      </c>
      <c r="AH229" s="50">
        <f>N229</f>
        <v>226</v>
      </c>
      <c r="AI229" s="85">
        <f>U229</f>
        <v>73.18952234206472</v>
      </c>
      <c r="AJ229" s="4">
        <f>R229</f>
        <v>66.539923954372625</v>
      </c>
      <c r="AK229" s="4">
        <f>T229</f>
        <v>56.079404466501238</v>
      </c>
      <c r="AL229" s="10"/>
      <c r="AN229" s="10"/>
      <c r="AO229" s="10"/>
    </row>
    <row r="230" spans="1:41" ht="14.65" customHeight="1" x14ac:dyDescent="0.2">
      <c r="B230" s="26" t="s">
        <v>854</v>
      </c>
      <c r="C230" s="15"/>
      <c r="D230" s="15"/>
      <c r="E230" s="15"/>
      <c r="F230" s="15"/>
      <c r="G230" s="15"/>
      <c r="H230" s="15"/>
      <c r="J230" s="8">
        <v>135</v>
      </c>
      <c r="K230" s="8">
        <v>102</v>
      </c>
      <c r="L230" s="8">
        <v>33</v>
      </c>
      <c r="M230" s="8">
        <v>97</v>
      </c>
      <c r="N230" s="50">
        <v>78</v>
      </c>
      <c r="O230" s="8">
        <v>121</v>
      </c>
      <c r="P230" s="85">
        <f t="shared" ref="P230:P236" si="193">J230/P$228*100</f>
        <v>15.976331360946746</v>
      </c>
      <c r="Q230" s="4">
        <f t="shared" si="192"/>
        <v>17.525773195876287</v>
      </c>
      <c r="R230" s="4">
        <f t="shared" si="192"/>
        <v>12.547528517110266</v>
      </c>
      <c r="S230" s="4">
        <f t="shared" si="192"/>
        <v>20.638297872340424</v>
      </c>
      <c r="T230" s="4">
        <f t="shared" si="192"/>
        <v>19.35483870967742</v>
      </c>
      <c r="U230" s="4">
        <f t="shared" si="192"/>
        <v>18.64406779661017</v>
      </c>
      <c r="V230" s="10"/>
      <c r="W230" s="10"/>
      <c r="X230" s="26" t="s">
        <v>854</v>
      </c>
      <c r="Y230" s="15"/>
      <c r="Z230" s="15"/>
      <c r="AA230" s="15"/>
      <c r="AB230" s="15"/>
      <c r="AC230" s="15"/>
      <c r="AD230" s="15"/>
      <c r="AF230" s="8">
        <f t="shared" ref="AF230:AF236" si="194">O230</f>
        <v>121</v>
      </c>
      <c r="AG230" s="8">
        <f t="shared" ref="AG230:AG236" si="195">L230</f>
        <v>33</v>
      </c>
      <c r="AH230" s="50">
        <f t="shared" ref="AH230:AH236" si="196">N230</f>
        <v>78</v>
      </c>
      <c r="AI230" s="85">
        <f t="shared" ref="AI230:AI236" si="197">U230</f>
        <v>18.64406779661017</v>
      </c>
      <c r="AJ230" s="4">
        <f t="shared" ref="AJ230:AJ236" si="198">R230</f>
        <v>12.547528517110266</v>
      </c>
      <c r="AK230" s="4">
        <f t="shared" ref="AK230:AK236" si="199">T230</f>
        <v>19.35483870967742</v>
      </c>
      <c r="AL230" s="10"/>
      <c r="AM230" s="10"/>
      <c r="AN230" s="10"/>
      <c r="AO230" s="10"/>
    </row>
    <row r="231" spans="1:41" ht="14.65" customHeight="1" x14ac:dyDescent="0.2">
      <c r="B231" s="26" t="s">
        <v>855</v>
      </c>
      <c r="C231" s="15"/>
      <c r="D231" s="15"/>
      <c r="E231" s="15"/>
      <c r="F231" s="15"/>
      <c r="G231" s="15"/>
      <c r="H231" s="15"/>
      <c r="J231" s="8">
        <v>40</v>
      </c>
      <c r="K231" s="8">
        <v>18</v>
      </c>
      <c r="L231" s="8">
        <v>22</v>
      </c>
      <c r="M231" s="8">
        <v>23</v>
      </c>
      <c r="N231" s="50">
        <v>21</v>
      </c>
      <c r="O231" s="8">
        <v>20</v>
      </c>
      <c r="P231" s="85">
        <f t="shared" si="193"/>
        <v>4.7337278106508878</v>
      </c>
      <c r="Q231" s="4">
        <f t="shared" si="192"/>
        <v>3.0927835051546393</v>
      </c>
      <c r="R231" s="4">
        <f t="shared" si="192"/>
        <v>8.3650190114068437</v>
      </c>
      <c r="S231" s="4">
        <f t="shared" si="192"/>
        <v>4.8936170212765955</v>
      </c>
      <c r="T231" s="4">
        <f t="shared" si="192"/>
        <v>5.2109181141439205</v>
      </c>
      <c r="U231" s="4">
        <f t="shared" si="192"/>
        <v>3.0816640986132513</v>
      </c>
      <c r="V231" s="10"/>
      <c r="W231" s="10"/>
      <c r="X231" s="26" t="s">
        <v>855</v>
      </c>
      <c r="Y231" s="15"/>
      <c r="Z231" s="15"/>
      <c r="AA231" s="15"/>
      <c r="AB231" s="15"/>
      <c r="AC231" s="15"/>
      <c r="AD231" s="15"/>
      <c r="AF231" s="8">
        <f t="shared" si="194"/>
        <v>20</v>
      </c>
      <c r="AG231" s="8">
        <f t="shared" si="195"/>
        <v>22</v>
      </c>
      <c r="AH231" s="50">
        <f t="shared" si="196"/>
        <v>21</v>
      </c>
      <c r="AI231" s="85">
        <f t="shared" si="197"/>
        <v>3.0816640986132513</v>
      </c>
      <c r="AJ231" s="4">
        <f t="shared" si="198"/>
        <v>8.3650190114068437</v>
      </c>
      <c r="AK231" s="4">
        <f t="shared" si="199"/>
        <v>5.2109181141439205</v>
      </c>
      <c r="AL231" s="10"/>
      <c r="AM231" s="10"/>
      <c r="AN231" s="10"/>
      <c r="AO231" s="10"/>
    </row>
    <row r="232" spans="1:41" ht="14.65" customHeight="1" x14ac:dyDescent="0.2">
      <c r="B232" s="26" t="s">
        <v>856</v>
      </c>
      <c r="C232" s="15"/>
      <c r="D232" s="15"/>
      <c r="E232" s="15"/>
      <c r="F232" s="15"/>
      <c r="G232" s="15"/>
      <c r="H232" s="15"/>
      <c r="J232" s="8">
        <v>2</v>
      </c>
      <c r="K232" s="8">
        <v>0</v>
      </c>
      <c r="L232" s="8">
        <v>2</v>
      </c>
      <c r="M232" s="8">
        <v>2</v>
      </c>
      <c r="N232" s="50">
        <v>2</v>
      </c>
      <c r="O232" s="8">
        <v>0</v>
      </c>
      <c r="P232" s="85">
        <f t="shared" si="193"/>
        <v>0.23668639053254439</v>
      </c>
      <c r="Q232" s="4">
        <f t="shared" si="192"/>
        <v>0</v>
      </c>
      <c r="R232" s="4">
        <f t="shared" si="192"/>
        <v>0.76045627376425851</v>
      </c>
      <c r="S232" s="4">
        <f t="shared" si="192"/>
        <v>0.42553191489361702</v>
      </c>
      <c r="T232" s="4">
        <f t="shared" si="192"/>
        <v>0.49627791563275436</v>
      </c>
      <c r="U232" s="4">
        <f t="shared" si="192"/>
        <v>0</v>
      </c>
      <c r="V232" s="10"/>
      <c r="W232" s="10"/>
      <c r="X232" s="26" t="s">
        <v>856</v>
      </c>
      <c r="Y232" s="15"/>
      <c r="Z232" s="15"/>
      <c r="AA232" s="15"/>
      <c r="AB232" s="15"/>
      <c r="AC232" s="15"/>
      <c r="AD232" s="15"/>
      <c r="AF232" s="8">
        <f t="shared" si="194"/>
        <v>0</v>
      </c>
      <c r="AG232" s="8">
        <f t="shared" si="195"/>
        <v>2</v>
      </c>
      <c r="AH232" s="50">
        <f t="shared" si="196"/>
        <v>2</v>
      </c>
      <c r="AI232" s="85">
        <f t="shared" si="197"/>
        <v>0</v>
      </c>
      <c r="AJ232" s="4">
        <f t="shared" si="198"/>
        <v>0.76045627376425851</v>
      </c>
      <c r="AK232" s="4">
        <f t="shared" si="199"/>
        <v>0.49627791563275436</v>
      </c>
      <c r="AL232" s="10"/>
      <c r="AM232" s="10"/>
      <c r="AN232" s="10"/>
      <c r="AO232" s="10"/>
    </row>
    <row r="233" spans="1:41" ht="14.65" customHeight="1" x14ac:dyDescent="0.2">
      <c r="B233" s="26" t="s">
        <v>857</v>
      </c>
      <c r="C233" s="15"/>
      <c r="D233" s="15"/>
      <c r="E233" s="15"/>
      <c r="F233" s="15"/>
      <c r="G233" s="15"/>
      <c r="H233" s="15"/>
      <c r="J233" s="8">
        <v>0</v>
      </c>
      <c r="K233" s="8">
        <v>0</v>
      </c>
      <c r="L233" s="8">
        <v>0</v>
      </c>
      <c r="M233" s="8">
        <v>0</v>
      </c>
      <c r="N233" s="50">
        <v>0</v>
      </c>
      <c r="O233" s="8">
        <v>0</v>
      </c>
      <c r="P233" s="85">
        <f t="shared" si="193"/>
        <v>0</v>
      </c>
      <c r="Q233" s="4">
        <f t="shared" si="192"/>
        <v>0</v>
      </c>
      <c r="R233" s="4">
        <f t="shared" si="192"/>
        <v>0</v>
      </c>
      <c r="S233" s="4">
        <f t="shared" si="192"/>
        <v>0</v>
      </c>
      <c r="T233" s="4">
        <f t="shared" si="192"/>
        <v>0</v>
      </c>
      <c r="U233" s="4">
        <f t="shared" si="192"/>
        <v>0</v>
      </c>
      <c r="V233" s="10"/>
      <c r="W233" s="10"/>
      <c r="X233" s="26" t="s">
        <v>857</v>
      </c>
      <c r="Y233" s="15"/>
      <c r="Z233" s="15"/>
      <c r="AA233" s="15"/>
      <c r="AB233" s="15"/>
      <c r="AC233" s="15"/>
      <c r="AD233" s="15"/>
      <c r="AF233" s="8">
        <f t="shared" si="194"/>
        <v>0</v>
      </c>
      <c r="AG233" s="8">
        <f t="shared" si="195"/>
        <v>0</v>
      </c>
      <c r="AH233" s="50">
        <f t="shared" si="196"/>
        <v>0</v>
      </c>
      <c r="AI233" s="85">
        <f t="shared" si="197"/>
        <v>0</v>
      </c>
      <c r="AJ233" s="4">
        <f t="shared" si="198"/>
        <v>0</v>
      </c>
      <c r="AK233" s="4">
        <f t="shared" si="199"/>
        <v>0</v>
      </c>
      <c r="AL233" s="10"/>
      <c r="AM233" s="10"/>
      <c r="AN233" s="10"/>
      <c r="AO233" s="10"/>
    </row>
    <row r="234" spans="1:41" ht="14.65" customHeight="1" x14ac:dyDescent="0.2">
      <c r="B234" s="26" t="s">
        <v>858</v>
      </c>
      <c r="C234" s="15"/>
      <c r="D234" s="15"/>
      <c r="E234" s="15"/>
      <c r="F234" s="15"/>
      <c r="G234" s="15"/>
      <c r="H234" s="15"/>
      <c r="J234" s="8">
        <v>0</v>
      </c>
      <c r="K234" s="8">
        <v>0</v>
      </c>
      <c r="L234" s="8">
        <v>0</v>
      </c>
      <c r="M234" s="8">
        <v>0</v>
      </c>
      <c r="N234" s="50">
        <v>0</v>
      </c>
      <c r="O234" s="8">
        <v>0</v>
      </c>
      <c r="P234" s="85">
        <f t="shared" si="193"/>
        <v>0</v>
      </c>
      <c r="Q234" s="4">
        <f t="shared" si="192"/>
        <v>0</v>
      </c>
      <c r="R234" s="4">
        <f t="shared" si="192"/>
        <v>0</v>
      </c>
      <c r="S234" s="4">
        <f t="shared" si="192"/>
        <v>0</v>
      </c>
      <c r="T234" s="4">
        <f t="shared" si="192"/>
        <v>0</v>
      </c>
      <c r="U234" s="4">
        <f t="shared" si="192"/>
        <v>0</v>
      </c>
      <c r="V234" s="10"/>
      <c r="W234" s="10"/>
      <c r="X234" s="26" t="s">
        <v>858</v>
      </c>
      <c r="Y234" s="15"/>
      <c r="Z234" s="15"/>
      <c r="AA234" s="15"/>
      <c r="AB234" s="15"/>
      <c r="AC234" s="15"/>
      <c r="AD234" s="15"/>
      <c r="AF234" s="8">
        <f t="shared" si="194"/>
        <v>0</v>
      </c>
      <c r="AG234" s="8">
        <f t="shared" si="195"/>
        <v>0</v>
      </c>
      <c r="AH234" s="50">
        <f t="shared" si="196"/>
        <v>0</v>
      </c>
      <c r="AI234" s="85">
        <f t="shared" si="197"/>
        <v>0</v>
      </c>
      <c r="AJ234" s="4">
        <f t="shared" si="198"/>
        <v>0</v>
      </c>
      <c r="AK234" s="4">
        <f t="shared" si="199"/>
        <v>0</v>
      </c>
      <c r="AL234" s="10"/>
      <c r="AM234" s="10"/>
      <c r="AN234" s="10"/>
      <c r="AO234" s="10"/>
    </row>
    <row r="235" spans="1:41" ht="14.65" customHeight="1" x14ac:dyDescent="0.2">
      <c r="B235" s="26" t="s">
        <v>382</v>
      </c>
      <c r="C235" s="15"/>
      <c r="D235" s="15"/>
      <c r="E235" s="15"/>
      <c r="F235" s="15"/>
      <c r="G235" s="15"/>
      <c r="H235" s="15"/>
      <c r="J235" s="8">
        <v>6</v>
      </c>
      <c r="K235" s="8">
        <v>2</v>
      </c>
      <c r="L235" s="8">
        <v>4</v>
      </c>
      <c r="M235" s="8">
        <v>2</v>
      </c>
      <c r="N235" s="50">
        <v>2</v>
      </c>
      <c r="O235" s="8">
        <v>2</v>
      </c>
      <c r="P235" s="85">
        <f t="shared" si="193"/>
        <v>0.7100591715976331</v>
      </c>
      <c r="Q235" s="4">
        <f t="shared" si="192"/>
        <v>0.3436426116838488</v>
      </c>
      <c r="R235" s="4">
        <f t="shared" si="192"/>
        <v>1.520912547528517</v>
      </c>
      <c r="S235" s="4">
        <f t="shared" si="192"/>
        <v>0.42553191489361702</v>
      </c>
      <c r="T235" s="4">
        <f t="shared" si="192"/>
        <v>0.49627791563275436</v>
      </c>
      <c r="U235" s="4">
        <f t="shared" si="192"/>
        <v>0.30816640986132515</v>
      </c>
      <c r="V235" s="10"/>
      <c r="W235" s="10"/>
      <c r="X235" s="26" t="s">
        <v>382</v>
      </c>
      <c r="Y235" s="15"/>
      <c r="Z235" s="15"/>
      <c r="AA235" s="15"/>
      <c r="AB235" s="15"/>
      <c r="AC235" s="15"/>
      <c r="AD235" s="15"/>
      <c r="AF235" s="8">
        <f t="shared" si="194"/>
        <v>2</v>
      </c>
      <c r="AG235" s="8">
        <f t="shared" si="195"/>
        <v>4</v>
      </c>
      <c r="AH235" s="50">
        <f t="shared" si="196"/>
        <v>2</v>
      </c>
      <c r="AI235" s="85">
        <f t="shared" si="197"/>
        <v>0.30816640986132515</v>
      </c>
      <c r="AJ235" s="4">
        <f t="shared" si="198"/>
        <v>1.520912547528517</v>
      </c>
      <c r="AK235" s="4">
        <f t="shared" si="199"/>
        <v>0.49627791563275436</v>
      </c>
      <c r="AL235" s="10"/>
      <c r="AM235" s="10"/>
      <c r="AN235" s="10"/>
      <c r="AO235" s="10"/>
    </row>
    <row r="236" spans="1:41" ht="14.65" customHeight="1" x14ac:dyDescent="0.2">
      <c r="B236" s="27" t="s">
        <v>0</v>
      </c>
      <c r="C236" s="68"/>
      <c r="D236" s="68"/>
      <c r="E236" s="68"/>
      <c r="F236" s="68"/>
      <c r="G236" s="68"/>
      <c r="H236" s="68"/>
      <c r="I236" s="28"/>
      <c r="J236" s="9">
        <v>49</v>
      </c>
      <c r="K236" s="9">
        <v>22</v>
      </c>
      <c r="L236" s="9">
        <v>27</v>
      </c>
      <c r="M236" s="9">
        <v>83</v>
      </c>
      <c r="N236" s="55">
        <v>74</v>
      </c>
      <c r="O236" s="9">
        <v>31</v>
      </c>
      <c r="P236" s="87">
        <f t="shared" si="193"/>
        <v>5.7988165680473376</v>
      </c>
      <c r="Q236" s="5">
        <f t="shared" si="192"/>
        <v>3.7800687285223367</v>
      </c>
      <c r="R236" s="5">
        <f t="shared" si="192"/>
        <v>10.266159695817491</v>
      </c>
      <c r="S236" s="5">
        <f t="shared" si="192"/>
        <v>17.659574468085108</v>
      </c>
      <c r="T236" s="5">
        <f t="shared" si="192"/>
        <v>18.362282878411911</v>
      </c>
      <c r="U236" s="5">
        <f t="shared" si="192"/>
        <v>4.7765793528505389</v>
      </c>
      <c r="V236" s="16"/>
      <c r="W236" s="16"/>
      <c r="X236" s="27" t="s">
        <v>0</v>
      </c>
      <c r="Y236" s="68"/>
      <c r="Z236" s="68"/>
      <c r="AA236" s="68"/>
      <c r="AB236" s="68"/>
      <c r="AC236" s="68"/>
      <c r="AD236" s="68"/>
      <c r="AE236" s="28"/>
      <c r="AF236" s="9">
        <f t="shared" si="194"/>
        <v>31</v>
      </c>
      <c r="AG236" s="9">
        <f t="shared" si="195"/>
        <v>27</v>
      </c>
      <c r="AH236" s="55">
        <f t="shared" si="196"/>
        <v>74</v>
      </c>
      <c r="AI236" s="87">
        <f t="shared" si="197"/>
        <v>4.7765793528505389</v>
      </c>
      <c r="AJ236" s="5">
        <f t="shared" si="198"/>
        <v>10.266159695817491</v>
      </c>
      <c r="AK236" s="5">
        <f t="shared" si="199"/>
        <v>18.362282878411911</v>
      </c>
      <c r="AL236" s="16"/>
      <c r="AM236" s="16"/>
      <c r="AN236" s="16"/>
      <c r="AO236" s="16"/>
    </row>
    <row r="237" spans="1:41" ht="15" customHeight="1" x14ac:dyDescent="0.2">
      <c r="B237" s="30" t="s">
        <v>1</v>
      </c>
      <c r="C237" s="59"/>
      <c r="D237" s="59"/>
      <c r="E237" s="59"/>
      <c r="F237" s="59"/>
      <c r="G237" s="59"/>
      <c r="H237" s="59"/>
      <c r="I237" s="21"/>
      <c r="J237" s="31">
        <f t="shared" ref="J237:O237" si="200">SUM(J229:J236)</f>
        <v>845</v>
      </c>
      <c r="K237" s="31">
        <f t="shared" si="200"/>
        <v>582</v>
      </c>
      <c r="L237" s="31">
        <f t="shared" si="200"/>
        <v>263</v>
      </c>
      <c r="M237" s="31">
        <f t="shared" si="200"/>
        <v>470</v>
      </c>
      <c r="N237" s="51">
        <f t="shared" si="200"/>
        <v>403</v>
      </c>
      <c r="O237" s="31">
        <f t="shared" si="200"/>
        <v>649</v>
      </c>
      <c r="P237" s="86">
        <f t="shared" ref="P237:U237" si="201">IF(SUM(P229:P236)&gt;100,"－",SUM(P229:P236))</f>
        <v>100</v>
      </c>
      <c r="Q237" s="6">
        <f t="shared" si="201"/>
        <v>100</v>
      </c>
      <c r="R237" s="6">
        <f t="shared" si="201"/>
        <v>100</v>
      </c>
      <c r="S237" s="6">
        <f t="shared" si="201"/>
        <v>99.999999999999986</v>
      </c>
      <c r="T237" s="6">
        <f t="shared" si="201"/>
        <v>100</v>
      </c>
      <c r="U237" s="6">
        <f t="shared" si="201"/>
        <v>100</v>
      </c>
      <c r="V237" s="16"/>
      <c r="W237" s="16"/>
      <c r="X237" s="30" t="s">
        <v>1</v>
      </c>
      <c r="Y237" s="59"/>
      <c r="Z237" s="59"/>
      <c r="AA237" s="59"/>
      <c r="AB237" s="59"/>
      <c r="AC237" s="59"/>
      <c r="AD237" s="59"/>
      <c r="AE237" s="21"/>
      <c r="AF237" s="31">
        <f>SUM(AF229:AF236)</f>
        <v>649</v>
      </c>
      <c r="AG237" s="31">
        <f>SUM(AG229:AG236)</f>
        <v>263</v>
      </c>
      <c r="AH237" s="51">
        <f>SUM(AH229:AH236)</f>
        <v>403</v>
      </c>
      <c r="AI237" s="86">
        <f>IF(SUM(AI229:AI236)&gt;100,"－",SUM(AI229:AI236))</f>
        <v>100</v>
      </c>
      <c r="AJ237" s="6">
        <f>IF(SUM(AJ229:AJ236)&gt;100,"－",SUM(AJ229:AJ236))</f>
        <v>100</v>
      </c>
      <c r="AK237" s="6">
        <f>IF(SUM(AK229:AK236)&gt;100,"－",SUM(AK229:AK236))</f>
        <v>100</v>
      </c>
      <c r="AL237" s="16"/>
      <c r="AM237" s="16"/>
      <c r="AN237" s="16"/>
      <c r="AO237" s="16"/>
    </row>
    <row r="238" spans="1:41" ht="15" customHeight="1" x14ac:dyDescent="0.2">
      <c r="W238" s="10"/>
    </row>
    <row r="239" spans="1:41" ht="15" customHeight="1" x14ac:dyDescent="0.2">
      <c r="A239" s="35" t="s">
        <v>979</v>
      </c>
      <c r="W239" s="10"/>
    </row>
    <row r="240" spans="1:41" ht="15" customHeight="1" x14ac:dyDescent="0.2">
      <c r="A240" s="1" t="s">
        <v>859</v>
      </c>
    </row>
    <row r="241" spans="1:36" ht="13.75" customHeight="1" x14ac:dyDescent="0.2">
      <c r="B241" s="47"/>
      <c r="C241" s="25"/>
      <c r="D241" s="25"/>
      <c r="E241" s="242"/>
      <c r="F241" s="243"/>
      <c r="G241" s="66" t="s">
        <v>964</v>
      </c>
      <c r="H241" s="66"/>
      <c r="I241" s="243"/>
      <c r="J241" s="243"/>
      <c r="K241" s="244"/>
      <c r="L241" s="243"/>
      <c r="M241" s="66" t="s">
        <v>958</v>
      </c>
      <c r="N241" s="66"/>
      <c r="O241" s="243"/>
      <c r="P241" s="245"/>
      <c r="Q241" s="244"/>
      <c r="R241" s="243"/>
      <c r="S241" s="66" t="s">
        <v>959</v>
      </c>
      <c r="T241" s="66"/>
      <c r="U241" s="243"/>
      <c r="V241" s="245"/>
      <c r="X241" s="47"/>
      <c r="Y241" s="25"/>
      <c r="Z241" s="25"/>
      <c r="AA241" s="60"/>
      <c r="AB241" s="63" t="s">
        <v>963</v>
      </c>
      <c r="AC241" s="66"/>
      <c r="AD241" s="82"/>
      <c r="AE241" s="63" t="s">
        <v>958</v>
      </c>
      <c r="AF241" s="64"/>
      <c r="AG241" s="82"/>
      <c r="AH241" s="63" t="s">
        <v>959</v>
      </c>
      <c r="AI241" s="64"/>
    </row>
    <row r="242" spans="1:36" ht="19" x14ac:dyDescent="0.2">
      <c r="B242" s="58"/>
      <c r="E242" s="73" t="s">
        <v>356</v>
      </c>
      <c r="F242" s="73" t="s">
        <v>170</v>
      </c>
      <c r="G242" s="73" t="s">
        <v>171</v>
      </c>
      <c r="H242" s="73" t="s">
        <v>357</v>
      </c>
      <c r="I242" s="78" t="s">
        <v>173</v>
      </c>
      <c r="J242" s="73" t="s">
        <v>500</v>
      </c>
      <c r="K242" s="81" t="s">
        <v>356</v>
      </c>
      <c r="L242" s="73" t="s">
        <v>170</v>
      </c>
      <c r="M242" s="73" t="s">
        <v>171</v>
      </c>
      <c r="N242" s="73" t="s">
        <v>357</v>
      </c>
      <c r="O242" s="73" t="s">
        <v>173</v>
      </c>
      <c r="P242" s="73" t="s">
        <v>500</v>
      </c>
      <c r="Q242" s="81" t="s">
        <v>356</v>
      </c>
      <c r="R242" s="73" t="s">
        <v>170</v>
      </c>
      <c r="S242" s="73" t="s">
        <v>171</v>
      </c>
      <c r="T242" s="73" t="s">
        <v>357</v>
      </c>
      <c r="U242" s="73" t="s">
        <v>173</v>
      </c>
      <c r="V242" s="73" t="s">
        <v>500</v>
      </c>
      <c r="X242" s="58"/>
      <c r="AA242" s="73" t="s">
        <v>471</v>
      </c>
      <c r="AB242" s="73" t="s">
        <v>171</v>
      </c>
      <c r="AC242" s="78" t="s">
        <v>173</v>
      </c>
      <c r="AD242" s="81" t="s">
        <v>471</v>
      </c>
      <c r="AE242" s="73" t="s">
        <v>171</v>
      </c>
      <c r="AF242" s="73" t="s">
        <v>173</v>
      </c>
      <c r="AG242" s="81" t="s">
        <v>471</v>
      </c>
      <c r="AH242" s="73" t="s">
        <v>171</v>
      </c>
      <c r="AI242" s="73" t="s">
        <v>173</v>
      </c>
    </row>
    <row r="243" spans="1:36" ht="12" customHeight="1" x14ac:dyDescent="0.2">
      <c r="B243" s="27"/>
      <c r="C243" s="68"/>
      <c r="D243" s="68"/>
      <c r="E243" s="29"/>
      <c r="F243" s="29"/>
      <c r="G243" s="29"/>
      <c r="H243" s="29"/>
      <c r="I243" s="49"/>
      <c r="J243" s="29"/>
      <c r="K243" s="83">
        <f t="shared" ref="K243:V243" si="202">I$69</f>
        <v>1352</v>
      </c>
      <c r="L243" s="2">
        <f t="shared" si="202"/>
        <v>735</v>
      </c>
      <c r="M243" s="2">
        <f t="shared" si="202"/>
        <v>617</v>
      </c>
      <c r="N243" s="2">
        <f t="shared" si="202"/>
        <v>856</v>
      </c>
      <c r="O243" s="2">
        <f t="shared" si="202"/>
        <v>747</v>
      </c>
      <c r="P243" s="2">
        <f t="shared" si="202"/>
        <v>844</v>
      </c>
      <c r="Q243" s="83">
        <f t="shared" si="202"/>
        <v>100</v>
      </c>
      <c r="R243" s="2">
        <f t="shared" si="202"/>
        <v>100</v>
      </c>
      <c r="S243" s="2">
        <f t="shared" si="202"/>
        <v>100</v>
      </c>
      <c r="T243" s="2">
        <f t="shared" si="202"/>
        <v>100</v>
      </c>
      <c r="U243" s="2">
        <f t="shared" si="202"/>
        <v>100</v>
      </c>
      <c r="V243" s="2">
        <f t="shared" si="202"/>
        <v>100.00000000000001</v>
      </c>
      <c r="W243" s="69"/>
      <c r="X243" s="27"/>
      <c r="Y243" s="68"/>
      <c r="Z243" s="68"/>
      <c r="AA243" s="29"/>
      <c r="AB243" s="29"/>
      <c r="AC243" s="49"/>
      <c r="AD243" s="83">
        <f>P243</f>
        <v>844</v>
      </c>
      <c r="AE243" s="2">
        <f>M243</f>
        <v>617</v>
      </c>
      <c r="AF243" s="2">
        <f>O243</f>
        <v>747</v>
      </c>
      <c r="AG243" s="83">
        <f>S243</f>
        <v>100</v>
      </c>
      <c r="AH243" s="2">
        <f>P243</f>
        <v>844</v>
      </c>
      <c r="AI243" s="2">
        <f>R243</f>
        <v>100</v>
      </c>
      <c r="AJ243" s="69"/>
    </row>
    <row r="244" spans="1:36" ht="14.65" customHeight="1" x14ac:dyDescent="0.2">
      <c r="B244" s="26" t="s">
        <v>960</v>
      </c>
      <c r="C244" s="15"/>
      <c r="D244" s="15"/>
      <c r="E244" s="238">
        <v>1</v>
      </c>
      <c r="F244" s="238">
        <v>1</v>
      </c>
      <c r="G244" s="238">
        <v>0</v>
      </c>
      <c r="H244" s="238">
        <v>5</v>
      </c>
      <c r="I244" s="58">
        <v>5</v>
      </c>
      <c r="J244" s="238">
        <v>1</v>
      </c>
      <c r="K244" s="397">
        <v>0</v>
      </c>
      <c r="L244" s="12">
        <v>0</v>
      </c>
      <c r="M244" s="12" t="s">
        <v>537</v>
      </c>
      <c r="N244" s="12">
        <v>10.199999999999999</v>
      </c>
      <c r="O244" s="12">
        <v>10.199999999999999</v>
      </c>
      <c r="P244" s="12">
        <v>0</v>
      </c>
      <c r="Q244" s="397">
        <v>0</v>
      </c>
      <c r="R244" s="12">
        <v>0</v>
      </c>
      <c r="S244" s="12" t="s">
        <v>537</v>
      </c>
      <c r="T244" s="12">
        <v>11</v>
      </c>
      <c r="U244" s="12">
        <v>11</v>
      </c>
      <c r="V244" s="12">
        <v>0</v>
      </c>
      <c r="W244" s="10"/>
      <c r="X244" s="26" t="s">
        <v>960</v>
      </c>
      <c r="Y244" s="15"/>
      <c r="Z244" s="15"/>
      <c r="AA244" s="8">
        <f>J244</f>
        <v>1</v>
      </c>
      <c r="AB244" s="8">
        <f>G244</f>
        <v>0</v>
      </c>
      <c r="AC244" s="50">
        <f>I244</f>
        <v>5</v>
      </c>
      <c r="AD244" s="397">
        <f>P244</f>
        <v>0</v>
      </c>
      <c r="AE244" s="12" t="str">
        <f>M244</f>
        <v>－</v>
      </c>
      <c r="AF244" s="12">
        <f>O244</f>
        <v>10.199999999999999</v>
      </c>
      <c r="AG244" s="397">
        <f>V244</f>
        <v>0</v>
      </c>
      <c r="AH244" s="12" t="str">
        <f>S244</f>
        <v>－</v>
      </c>
      <c r="AI244" s="12">
        <f>U244</f>
        <v>11</v>
      </c>
      <c r="AJ244" s="10"/>
    </row>
    <row r="245" spans="1:36" ht="14.65" customHeight="1" x14ac:dyDescent="0.2">
      <c r="B245" s="26" t="s">
        <v>58</v>
      </c>
      <c r="C245" s="15"/>
      <c r="D245" s="15"/>
      <c r="E245" s="238">
        <v>2</v>
      </c>
      <c r="F245" s="238">
        <v>1</v>
      </c>
      <c r="G245" s="238">
        <v>1</v>
      </c>
      <c r="H245" s="238">
        <v>5</v>
      </c>
      <c r="I245" s="58">
        <v>5</v>
      </c>
      <c r="J245" s="238">
        <v>1</v>
      </c>
      <c r="K245" s="397">
        <v>3.75</v>
      </c>
      <c r="L245" s="12">
        <v>0</v>
      </c>
      <c r="M245" s="12">
        <v>7.5</v>
      </c>
      <c r="N245" s="12">
        <v>10.199999999999999</v>
      </c>
      <c r="O245" s="12">
        <v>10.199999999999999</v>
      </c>
      <c r="P245" s="12">
        <v>0</v>
      </c>
      <c r="Q245" s="397">
        <v>3.75</v>
      </c>
      <c r="R245" s="12">
        <v>0</v>
      </c>
      <c r="S245" s="12">
        <v>7.5</v>
      </c>
      <c r="T245" s="12">
        <v>11</v>
      </c>
      <c r="U245" s="12">
        <v>11</v>
      </c>
      <c r="V245" s="12">
        <v>0</v>
      </c>
      <c r="W245" s="10"/>
      <c r="X245" s="26" t="s">
        <v>58</v>
      </c>
      <c r="Y245" s="15"/>
      <c r="Z245" s="15"/>
      <c r="AA245" s="8">
        <f t="shared" ref="AA245:AA252" si="203">J245</f>
        <v>1</v>
      </c>
      <c r="AB245" s="8">
        <f t="shared" ref="AB245:AB252" si="204">G245</f>
        <v>1</v>
      </c>
      <c r="AC245" s="50">
        <f t="shared" ref="AC245:AC252" si="205">I245</f>
        <v>5</v>
      </c>
      <c r="AD245" s="397">
        <f t="shared" ref="AD245:AD252" si="206">P245</f>
        <v>0</v>
      </c>
      <c r="AE245" s="12">
        <f t="shared" ref="AE245:AE252" si="207">M245</f>
        <v>7.5</v>
      </c>
      <c r="AF245" s="12">
        <f t="shared" ref="AF245:AF252" si="208">O245</f>
        <v>10.199999999999999</v>
      </c>
      <c r="AG245" s="397">
        <f t="shared" ref="AG245:AG252" si="209">V245</f>
        <v>0</v>
      </c>
      <c r="AH245" s="12">
        <f t="shared" ref="AH245:AH252" si="210">S245</f>
        <v>7.5</v>
      </c>
      <c r="AI245" s="12">
        <f t="shared" ref="AI245:AI252" si="211">U245</f>
        <v>11</v>
      </c>
      <c r="AJ245" s="10"/>
    </row>
    <row r="246" spans="1:36" ht="14.65" customHeight="1" x14ac:dyDescent="0.2">
      <c r="B246" s="26" t="s">
        <v>59</v>
      </c>
      <c r="C246" s="15"/>
      <c r="D246" s="15"/>
      <c r="E246" s="238">
        <v>2</v>
      </c>
      <c r="F246" s="238">
        <v>1</v>
      </c>
      <c r="G246" s="238">
        <v>1</v>
      </c>
      <c r="H246" s="238">
        <v>5</v>
      </c>
      <c r="I246" s="58">
        <v>5</v>
      </c>
      <c r="J246" s="238">
        <v>1</v>
      </c>
      <c r="K246" s="397">
        <v>3.75</v>
      </c>
      <c r="L246" s="12">
        <v>0</v>
      </c>
      <c r="M246" s="12">
        <v>7.5</v>
      </c>
      <c r="N246" s="12">
        <v>10.199999999999999</v>
      </c>
      <c r="O246" s="12">
        <v>10.199999999999999</v>
      </c>
      <c r="P246" s="12">
        <v>0</v>
      </c>
      <c r="Q246" s="397">
        <v>3.75</v>
      </c>
      <c r="R246" s="12">
        <v>0</v>
      </c>
      <c r="S246" s="12">
        <v>7.5</v>
      </c>
      <c r="T246" s="12">
        <v>11</v>
      </c>
      <c r="U246" s="12">
        <v>11</v>
      </c>
      <c r="V246" s="12">
        <v>0</v>
      </c>
      <c r="W246" s="10"/>
      <c r="X246" s="26" t="s">
        <v>59</v>
      </c>
      <c r="Y246" s="15"/>
      <c r="Z246" s="15"/>
      <c r="AA246" s="8">
        <f t="shared" si="203"/>
        <v>1</v>
      </c>
      <c r="AB246" s="8">
        <f t="shared" si="204"/>
        <v>1</v>
      </c>
      <c r="AC246" s="50">
        <f t="shared" si="205"/>
        <v>5</v>
      </c>
      <c r="AD246" s="397">
        <f t="shared" si="206"/>
        <v>0</v>
      </c>
      <c r="AE246" s="12">
        <f t="shared" si="207"/>
        <v>7.5</v>
      </c>
      <c r="AF246" s="12">
        <f t="shared" si="208"/>
        <v>10.199999999999999</v>
      </c>
      <c r="AG246" s="397">
        <f t="shared" si="209"/>
        <v>0</v>
      </c>
      <c r="AH246" s="12">
        <f t="shared" si="210"/>
        <v>7.5</v>
      </c>
      <c r="AI246" s="12">
        <f t="shared" si="211"/>
        <v>11</v>
      </c>
      <c r="AJ246" s="10"/>
    </row>
    <row r="247" spans="1:36" ht="14.65" customHeight="1" x14ac:dyDescent="0.2">
      <c r="B247" s="26" t="s">
        <v>60</v>
      </c>
      <c r="C247" s="15"/>
      <c r="D247" s="15"/>
      <c r="E247" s="238">
        <v>10</v>
      </c>
      <c r="F247" s="238">
        <v>4</v>
      </c>
      <c r="G247" s="238">
        <v>6</v>
      </c>
      <c r="H247" s="238">
        <v>11</v>
      </c>
      <c r="I247" s="58">
        <v>10</v>
      </c>
      <c r="J247" s="238">
        <v>5</v>
      </c>
      <c r="K247" s="397">
        <v>23.35</v>
      </c>
      <c r="L247" s="12">
        <v>33.5</v>
      </c>
      <c r="M247" s="12">
        <v>16.583333333333332</v>
      </c>
      <c r="N247" s="12">
        <v>18.772727272727273</v>
      </c>
      <c r="O247" s="12">
        <v>19.149999999999999</v>
      </c>
      <c r="P247" s="12">
        <v>29.8</v>
      </c>
      <c r="Q247" s="397">
        <v>20</v>
      </c>
      <c r="R247" s="12">
        <v>30</v>
      </c>
      <c r="S247" s="12">
        <v>17.5</v>
      </c>
      <c r="T247" s="12">
        <v>15</v>
      </c>
      <c r="U247" s="12">
        <v>15.75</v>
      </c>
      <c r="V247" s="12">
        <v>20</v>
      </c>
      <c r="W247" s="10"/>
      <c r="X247" s="26" t="s">
        <v>60</v>
      </c>
      <c r="Y247" s="15"/>
      <c r="Z247" s="15"/>
      <c r="AA247" s="8">
        <f t="shared" si="203"/>
        <v>5</v>
      </c>
      <c r="AB247" s="8">
        <f t="shared" si="204"/>
        <v>6</v>
      </c>
      <c r="AC247" s="50">
        <f t="shared" si="205"/>
        <v>10</v>
      </c>
      <c r="AD247" s="397">
        <f t="shared" si="206"/>
        <v>29.8</v>
      </c>
      <c r="AE247" s="12">
        <f t="shared" si="207"/>
        <v>16.583333333333332</v>
      </c>
      <c r="AF247" s="12">
        <f t="shared" si="208"/>
        <v>19.149999999999999</v>
      </c>
      <c r="AG247" s="397">
        <f t="shared" si="209"/>
        <v>20</v>
      </c>
      <c r="AH247" s="12">
        <f t="shared" si="210"/>
        <v>17.5</v>
      </c>
      <c r="AI247" s="12">
        <f t="shared" si="211"/>
        <v>15.75</v>
      </c>
      <c r="AJ247" s="10"/>
    </row>
    <row r="248" spans="1:36" ht="14.65" customHeight="1" x14ac:dyDescent="0.2">
      <c r="B248" s="26" t="s">
        <v>61</v>
      </c>
      <c r="C248" s="15"/>
      <c r="D248" s="15"/>
      <c r="E248" s="238">
        <v>10</v>
      </c>
      <c r="F248" s="238">
        <v>4</v>
      </c>
      <c r="G248" s="238">
        <v>6</v>
      </c>
      <c r="H248" s="238">
        <v>11</v>
      </c>
      <c r="I248" s="58">
        <v>10</v>
      </c>
      <c r="J248" s="238">
        <v>5</v>
      </c>
      <c r="K248" s="397">
        <v>21.85</v>
      </c>
      <c r="L248" s="12">
        <v>28.5</v>
      </c>
      <c r="M248" s="12">
        <v>17.416666666666668</v>
      </c>
      <c r="N248" s="12">
        <v>21.227272727272727</v>
      </c>
      <c r="O248" s="12">
        <v>21.85</v>
      </c>
      <c r="P248" s="12">
        <v>25.8</v>
      </c>
      <c r="Q248" s="397">
        <v>22.5</v>
      </c>
      <c r="R248" s="12">
        <v>28.5</v>
      </c>
      <c r="S248" s="12">
        <v>19</v>
      </c>
      <c r="T248" s="12">
        <v>20</v>
      </c>
      <c r="U248" s="12">
        <v>20</v>
      </c>
      <c r="V248" s="12">
        <v>25</v>
      </c>
      <c r="W248" s="10"/>
      <c r="X248" s="26" t="s">
        <v>61</v>
      </c>
      <c r="Y248" s="15"/>
      <c r="Z248" s="15"/>
      <c r="AA248" s="8">
        <f t="shared" si="203"/>
        <v>5</v>
      </c>
      <c r="AB248" s="8">
        <f t="shared" si="204"/>
        <v>6</v>
      </c>
      <c r="AC248" s="50">
        <f t="shared" si="205"/>
        <v>10</v>
      </c>
      <c r="AD248" s="397">
        <f t="shared" si="206"/>
        <v>25.8</v>
      </c>
      <c r="AE248" s="12">
        <f t="shared" si="207"/>
        <v>17.416666666666668</v>
      </c>
      <c r="AF248" s="12">
        <f t="shared" si="208"/>
        <v>21.85</v>
      </c>
      <c r="AG248" s="397">
        <f t="shared" si="209"/>
        <v>25</v>
      </c>
      <c r="AH248" s="12">
        <f t="shared" si="210"/>
        <v>19</v>
      </c>
      <c r="AI248" s="12">
        <f t="shared" si="211"/>
        <v>20</v>
      </c>
      <c r="AJ248" s="10"/>
    </row>
    <row r="249" spans="1:36" ht="14.65" customHeight="1" x14ac:dyDescent="0.2">
      <c r="B249" s="26" t="s">
        <v>62</v>
      </c>
      <c r="C249" s="15"/>
      <c r="D249" s="15"/>
      <c r="E249" s="238">
        <v>11</v>
      </c>
      <c r="F249" s="238">
        <v>4</v>
      </c>
      <c r="G249" s="238">
        <v>7</v>
      </c>
      <c r="H249" s="238">
        <v>10</v>
      </c>
      <c r="I249" s="58">
        <v>9</v>
      </c>
      <c r="J249" s="238">
        <v>5</v>
      </c>
      <c r="K249" s="397">
        <v>24.545454545454547</v>
      </c>
      <c r="L249" s="12">
        <v>28</v>
      </c>
      <c r="M249" s="12">
        <v>22.571428571428573</v>
      </c>
      <c r="N249" s="12">
        <v>21.75</v>
      </c>
      <c r="O249" s="12">
        <v>21.944444444444443</v>
      </c>
      <c r="P249" s="12">
        <v>26.4</v>
      </c>
      <c r="Q249" s="397">
        <v>25</v>
      </c>
      <c r="R249" s="12">
        <v>27.5</v>
      </c>
      <c r="S249" s="12">
        <v>25</v>
      </c>
      <c r="T249" s="12">
        <v>20</v>
      </c>
      <c r="U249" s="12">
        <v>20</v>
      </c>
      <c r="V249" s="12">
        <v>25</v>
      </c>
      <c r="W249" s="10"/>
      <c r="X249" s="26" t="s">
        <v>62</v>
      </c>
      <c r="Y249" s="15"/>
      <c r="Z249" s="15"/>
      <c r="AA249" s="8">
        <f t="shared" si="203"/>
        <v>5</v>
      </c>
      <c r="AB249" s="8">
        <f t="shared" si="204"/>
        <v>7</v>
      </c>
      <c r="AC249" s="50">
        <f t="shared" si="205"/>
        <v>9</v>
      </c>
      <c r="AD249" s="397">
        <f t="shared" si="206"/>
        <v>26.4</v>
      </c>
      <c r="AE249" s="12">
        <f t="shared" si="207"/>
        <v>22.571428571428573</v>
      </c>
      <c r="AF249" s="12">
        <f t="shared" si="208"/>
        <v>21.944444444444443</v>
      </c>
      <c r="AG249" s="397">
        <f t="shared" si="209"/>
        <v>25</v>
      </c>
      <c r="AH249" s="12">
        <f t="shared" si="210"/>
        <v>25</v>
      </c>
      <c r="AI249" s="12">
        <f t="shared" si="211"/>
        <v>20</v>
      </c>
      <c r="AJ249" s="10"/>
    </row>
    <row r="250" spans="1:36" ht="14.65" customHeight="1" x14ac:dyDescent="0.2">
      <c r="B250" s="26" t="s">
        <v>63</v>
      </c>
      <c r="C250" s="15"/>
      <c r="D250" s="15"/>
      <c r="E250" s="238">
        <v>11</v>
      </c>
      <c r="F250" s="238">
        <v>3</v>
      </c>
      <c r="G250" s="238">
        <v>8</v>
      </c>
      <c r="H250" s="238">
        <v>7</v>
      </c>
      <c r="I250" s="58">
        <v>6</v>
      </c>
      <c r="J250" s="238">
        <v>4</v>
      </c>
      <c r="K250" s="397">
        <v>26.1</v>
      </c>
      <c r="L250" s="12">
        <v>34.699999999999996</v>
      </c>
      <c r="M250" s="12">
        <v>22.875</v>
      </c>
      <c r="N250" s="12">
        <v>23.5</v>
      </c>
      <c r="O250" s="12">
        <v>24.083333333333332</v>
      </c>
      <c r="P250" s="12">
        <v>31.024999999999999</v>
      </c>
      <c r="Q250" s="397">
        <v>30</v>
      </c>
      <c r="R250" s="12">
        <v>40</v>
      </c>
      <c r="S250" s="12">
        <v>28.5</v>
      </c>
      <c r="T250" s="12">
        <v>20</v>
      </c>
      <c r="U250" s="12">
        <v>22.5</v>
      </c>
      <c r="V250" s="12">
        <v>30</v>
      </c>
      <c r="W250" s="10"/>
      <c r="X250" s="26" t="s">
        <v>63</v>
      </c>
      <c r="Y250" s="15"/>
      <c r="Z250" s="15"/>
      <c r="AA250" s="8">
        <f t="shared" si="203"/>
        <v>4</v>
      </c>
      <c r="AB250" s="8">
        <f t="shared" si="204"/>
        <v>8</v>
      </c>
      <c r="AC250" s="50">
        <f t="shared" si="205"/>
        <v>6</v>
      </c>
      <c r="AD250" s="397">
        <f t="shared" si="206"/>
        <v>31.024999999999999</v>
      </c>
      <c r="AE250" s="12">
        <f t="shared" si="207"/>
        <v>22.875</v>
      </c>
      <c r="AF250" s="12">
        <f t="shared" si="208"/>
        <v>24.083333333333332</v>
      </c>
      <c r="AG250" s="397">
        <f t="shared" si="209"/>
        <v>30</v>
      </c>
      <c r="AH250" s="12">
        <f t="shared" si="210"/>
        <v>28.5</v>
      </c>
      <c r="AI250" s="12">
        <f t="shared" si="211"/>
        <v>22.5</v>
      </c>
      <c r="AJ250" s="10"/>
    </row>
    <row r="251" spans="1:36" ht="14.65" customHeight="1" x14ac:dyDescent="0.2">
      <c r="B251" s="26" t="s">
        <v>64</v>
      </c>
      <c r="C251" s="15"/>
      <c r="D251" s="15"/>
      <c r="E251" s="238">
        <v>9</v>
      </c>
      <c r="F251" s="238">
        <v>2</v>
      </c>
      <c r="G251" s="238">
        <v>7</v>
      </c>
      <c r="H251" s="238">
        <v>7</v>
      </c>
      <c r="I251" s="58">
        <v>6</v>
      </c>
      <c r="J251" s="238">
        <v>3</v>
      </c>
      <c r="K251" s="397">
        <v>26.022222222222222</v>
      </c>
      <c r="L251" s="12">
        <v>28.6</v>
      </c>
      <c r="M251" s="12">
        <v>25.285714285714285</v>
      </c>
      <c r="N251" s="12">
        <v>24.214285714285715</v>
      </c>
      <c r="O251" s="12">
        <v>24.916666666666668</v>
      </c>
      <c r="P251" s="12">
        <v>25.733333333333334</v>
      </c>
      <c r="Q251" s="397">
        <v>30</v>
      </c>
      <c r="R251" s="12">
        <v>28.6</v>
      </c>
      <c r="S251" s="12">
        <v>30</v>
      </c>
      <c r="T251" s="12">
        <v>25</v>
      </c>
      <c r="U251" s="12">
        <v>25</v>
      </c>
      <c r="V251" s="12">
        <v>20</v>
      </c>
      <c r="W251" s="10"/>
      <c r="X251" s="26" t="s">
        <v>64</v>
      </c>
      <c r="Y251" s="15"/>
      <c r="Z251" s="15"/>
      <c r="AA251" s="8">
        <f t="shared" si="203"/>
        <v>3</v>
      </c>
      <c r="AB251" s="8">
        <f t="shared" si="204"/>
        <v>7</v>
      </c>
      <c r="AC251" s="50">
        <f t="shared" si="205"/>
        <v>6</v>
      </c>
      <c r="AD251" s="397">
        <f t="shared" si="206"/>
        <v>25.733333333333334</v>
      </c>
      <c r="AE251" s="12">
        <f t="shared" si="207"/>
        <v>25.285714285714285</v>
      </c>
      <c r="AF251" s="12">
        <f t="shared" si="208"/>
        <v>24.916666666666668</v>
      </c>
      <c r="AG251" s="397">
        <f t="shared" si="209"/>
        <v>20</v>
      </c>
      <c r="AH251" s="12">
        <f t="shared" si="210"/>
        <v>30</v>
      </c>
      <c r="AI251" s="12">
        <f t="shared" si="211"/>
        <v>25</v>
      </c>
      <c r="AJ251" s="10"/>
    </row>
    <row r="252" spans="1:36" ht="14.65" customHeight="1" x14ac:dyDescent="0.2">
      <c r="B252" s="27" t="s">
        <v>978</v>
      </c>
      <c r="C252" s="68"/>
      <c r="D252" s="68"/>
      <c r="E252" s="240">
        <v>2</v>
      </c>
      <c r="F252" s="240">
        <v>1</v>
      </c>
      <c r="G252" s="240">
        <v>1</v>
      </c>
      <c r="H252" s="240">
        <v>3</v>
      </c>
      <c r="I252" s="48">
        <v>3</v>
      </c>
      <c r="J252" s="240">
        <v>1</v>
      </c>
      <c r="K252" s="258">
        <v>26</v>
      </c>
      <c r="L252" s="259">
        <v>40</v>
      </c>
      <c r="M252" s="259">
        <v>12</v>
      </c>
      <c r="N252" s="259">
        <v>43.333333333333336</v>
      </c>
      <c r="O252" s="259">
        <v>43.333333333333336</v>
      </c>
      <c r="P252" s="259">
        <v>40</v>
      </c>
      <c r="Q252" s="258">
        <v>26</v>
      </c>
      <c r="R252" s="259">
        <v>40</v>
      </c>
      <c r="S252" s="259">
        <v>12</v>
      </c>
      <c r="T252" s="259">
        <v>20</v>
      </c>
      <c r="U252" s="259">
        <v>20</v>
      </c>
      <c r="V252" s="259">
        <v>40</v>
      </c>
      <c r="W252" s="16"/>
      <c r="X252" s="27" t="s">
        <v>961</v>
      </c>
      <c r="Y252" s="68"/>
      <c r="Z252" s="68"/>
      <c r="AA252" s="9">
        <f t="shared" si="203"/>
        <v>1</v>
      </c>
      <c r="AB252" s="9">
        <f t="shared" si="204"/>
        <v>1</v>
      </c>
      <c r="AC252" s="55">
        <f t="shared" si="205"/>
        <v>3</v>
      </c>
      <c r="AD252" s="258">
        <f t="shared" si="206"/>
        <v>40</v>
      </c>
      <c r="AE252" s="259">
        <f t="shared" si="207"/>
        <v>12</v>
      </c>
      <c r="AF252" s="259">
        <f t="shared" si="208"/>
        <v>43.333333333333336</v>
      </c>
      <c r="AG252" s="258">
        <f t="shared" si="209"/>
        <v>40</v>
      </c>
      <c r="AH252" s="259">
        <f t="shared" si="210"/>
        <v>12</v>
      </c>
      <c r="AI252" s="259">
        <f t="shared" si="211"/>
        <v>20</v>
      </c>
      <c r="AJ252" s="16"/>
    </row>
    <row r="253" spans="1:36" ht="15" customHeight="1" x14ac:dyDescent="0.2">
      <c r="W253" s="10"/>
    </row>
    <row r="254" spans="1:36" ht="15" customHeight="1" x14ac:dyDescent="0.2">
      <c r="A254" s="1" t="s">
        <v>860</v>
      </c>
      <c r="B254" s="15"/>
      <c r="C254" s="15"/>
      <c r="D254" s="15"/>
      <c r="X254" s="15"/>
      <c r="Y254" s="15"/>
      <c r="Z254" s="15"/>
    </row>
    <row r="255" spans="1:36" ht="13.75" customHeight="1" x14ac:dyDescent="0.2">
      <c r="B255" s="47"/>
      <c r="C255" s="25"/>
      <c r="D255" s="25"/>
      <c r="E255" s="25"/>
      <c r="F255" s="242"/>
      <c r="G255" s="243"/>
      <c r="H255" s="66" t="s">
        <v>2</v>
      </c>
      <c r="I255" s="66"/>
      <c r="J255" s="243"/>
      <c r="K255" s="243"/>
      <c r="L255" s="244"/>
      <c r="M255" s="243"/>
      <c r="N255" s="66" t="s">
        <v>3</v>
      </c>
      <c r="O255" s="66"/>
      <c r="P255" s="243"/>
      <c r="Q255" s="245"/>
      <c r="X255" s="47"/>
      <c r="Y255" s="25"/>
      <c r="Z255" s="25"/>
      <c r="AA255" s="25"/>
      <c r="AB255" s="60"/>
      <c r="AC255" s="63" t="s">
        <v>2</v>
      </c>
      <c r="AD255" s="66"/>
      <c r="AE255" s="82"/>
      <c r="AF255" s="63" t="s">
        <v>3</v>
      </c>
      <c r="AG255" s="64"/>
    </row>
    <row r="256" spans="1:36" ht="19" x14ac:dyDescent="0.2">
      <c r="B256" s="58"/>
      <c r="F256" s="73" t="s">
        <v>356</v>
      </c>
      <c r="G256" s="73" t="s">
        <v>170</v>
      </c>
      <c r="H256" s="73" t="s">
        <v>171</v>
      </c>
      <c r="I256" s="73" t="s">
        <v>357</v>
      </c>
      <c r="J256" s="78" t="s">
        <v>173</v>
      </c>
      <c r="K256" s="73" t="s">
        <v>500</v>
      </c>
      <c r="L256" s="81" t="s">
        <v>356</v>
      </c>
      <c r="M256" s="73" t="s">
        <v>170</v>
      </c>
      <c r="N256" s="73" t="s">
        <v>171</v>
      </c>
      <c r="O256" s="73" t="s">
        <v>357</v>
      </c>
      <c r="P256" s="73" t="s">
        <v>173</v>
      </c>
      <c r="Q256" s="73" t="s">
        <v>500</v>
      </c>
      <c r="X256" s="58"/>
      <c r="AB256" s="73" t="s">
        <v>450</v>
      </c>
      <c r="AC256" s="73" t="s">
        <v>171</v>
      </c>
      <c r="AD256" s="78" t="s">
        <v>173</v>
      </c>
      <c r="AE256" s="81" t="s">
        <v>450</v>
      </c>
      <c r="AF256" s="73" t="s">
        <v>171</v>
      </c>
      <c r="AG256" s="73" t="s">
        <v>173</v>
      </c>
    </row>
    <row r="257" spans="1:37" ht="12" customHeight="1" x14ac:dyDescent="0.2">
      <c r="B257" s="27"/>
      <c r="C257" s="68"/>
      <c r="D257" s="68"/>
      <c r="E257" s="28"/>
      <c r="F257" s="29"/>
      <c r="G257" s="29"/>
      <c r="H257" s="29"/>
      <c r="I257" s="29"/>
      <c r="J257" s="49"/>
      <c r="K257" s="29"/>
      <c r="L257" s="83">
        <f>$F$142</f>
        <v>845</v>
      </c>
      <c r="M257" s="2">
        <f>$G$142</f>
        <v>582</v>
      </c>
      <c r="N257" s="2">
        <f>$H$142</f>
        <v>263</v>
      </c>
      <c r="O257" s="2">
        <f>$I$142</f>
        <v>470</v>
      </c>
      <c r="P257" s="2">
        <f>$J$142</f>
        <v>403</v>
      </c>
      <c r="Q257" s="2">
        <f>$K$142</f>
        <v>649</v>
      </c>
      <c r="R257" s="69"/>
      <c r="S257" s="69"/>
      <c r="T257" s="69"/>
      <c r="U257" s="69"/>
      <c r="V257" s="69"/>
      <c r="X257" s="27"/>
      <c r="Y257" s="68"/>
      <c r="Z257" s="68"/>
      <c r="AA257" s="28"/>
      <c r="AB257" s="29"/>
      <c r="AC257" s="29"/>
      <c r="AD257" s="49"/>
      <c r="AE257" s="83">
        <f>Q257</f>
        <v>649</v>
      </c>
      <c r="AF257" s="2">
        <f>N257</f>
        <v>263</v>
      </c>
      <c r="AG257" s="2">
        <f>P257</f>
        <v>403</v>
      </c>
      <c r="AH257" s="69"/>
      <c r="AI257" s="69"/>
      <c r="AJ257" s="69"/>
      <c r="AK257" s="69"/>
    </row>
    <row r="258" spans="1:37" ht="15" customHeight="1" x14ac:dyDescent="0.2">
      <c r="B258" s="26" t="s">
        <v>861</v>
      </c>
      <c r="C258" s="15"/>
      <c r="D258" s="15"/>
      <c r="F258" s="8">
        <v>563</v>
      </c>
      <c r="G258" s="8">
        <v>459</v>
      </c>
      <c r="H258" s="8">
        <v>104</v>
      </c>
      <c r="I258" s="8">
        <v>203</v>
      </c>
      <c r="J258" s="50">
        <v>176</v>
      </c>
      <c r="K258" s="8">
        <v>486</v>
      </c>
      <c r="L258" s="84">
        <f>F258/L$257*100</f>
        <v>66.627218934911241</v>
      </c>
      <c r="M258" s="4">
        <f t="shared" ref="M258:Q260" si="212">G258/M$257*100</f>
        <v>78.865979381443296</v>
      </c>
      <c r="N258" s="4">
        <f t="shared" si="212"/>
        <v>39.543726235741445</v>
      </c>
      <c r="O258" s="4">
        <f t="shared" si="212"/>
        <v>43.191489361702132</v>
      </c>
      <c r="P258" s="4">
        <f t="shared" si="212"/>
        <v>43.672456575682382</v>
      </c>
      <c r="Q258" s="4">
        <f t="shared" si="212"/>
        <v>74.884437596302007</v>
      </c>
      <c r="R258" s="10"/>
      <c r="S258" s="10"/>
      <c r="T258" s="10"/>
      <c r="U258" s="10"/>
      <c r="V258" s="10"/>
      <c r="X258" s="26" t="s">
        <v>861</v>
      </c>
      <c r="Y258" s="15"/>
      <c r="Z258" s="15"/>
      <c r="AB258" s="8">
        <f t="shared" ref="AB258:AB260" si="213">K258</f>
        <v>486</v>
      </c>
      <c r="AC258" s="8">
        <f t="shared" ref="AC258:AC260" si="214">H258</f>
        <v>104</v>
      </c>
      <c r="AD258" s="50">
        <f t="shared" ref="AD258:AD260" si="215">J258</f>
        <v>176</v>
      </c>
      <c r="AE258" s="84">
        <f>Q258</f>
        <v>74.884437596302007</v>
      </c>
      <c r="AF258" s="4">
        <f>N258</f>
        <v>39.543726235741445</v>
      </c>
      <c r="AG258" s="4">
        <f>P258</f>
        <v>43.672456575682382</v>
      </c>
      <c r="AH258" s="10"/>
      <c r="AI258" s="10"/>
      <c r="AJ258" s="10"/>
      <c r="AK258" s="10"/>
    </row>
    <row r="259" spans="1:37" ht="15" customHeight="1" x14ac:dyDescent="0.2">
      <c r="B259" s="26" t="s">
        <v>862</v>
      </c>
      <c r="C259" s="15"/>
      <c r="D259" s="15"/>
      <c r="F259" s="8">
        <v>230</v>
      </c>
      <c r="G259" s="8">
        <v>101</v>
      </c>
      <c r="H259" s="8">
        <v>129</v>
      </c>
      <c r="I259" s="8">
        <v>180</v>
      </c>
      <c r="J259" s="50">
        <v>149</v>
      </c>
      <c r="K259" s="8">
        <v>132</v>
      </c>
      <c r="L259" s="85">
        <f t="shared" ref="L259:L260" si="216">F259/L$257*100</f>
        <v>27.218934911242602</v>
      </c>
      <c r="M259" s="4">
        <f t="shared" si="212"/>
        <v>17.353951890034363</v>
      </c>
      <c r="N259" s="4">
        <f t="shared" si="212"/>
        <v>49.049429657794676</v>
      </c>
      <c r="O259" s="4">
        <f t="shared" si="212"/>
        <v>38.297872340425535</v>
      </c>
      <c r="P259" s="4">
        <f t="shared" si="212"/>
        <v>36.972704714640194</v>
      </c>
      <c r="Q259" s="4">
        <f t="shared" si="212"/>
        <v>20.33898305084746</v>
      </c>
      <c r="R259" s="10"/>
      <c r="S259" s="10"/>
      <c r="T259" s="10"/>
      <c r="U259" s="10"/>
      <c r="V259" s="10"/>
      <c r="X259" s="26" t="s">
        <v>862</v>
      </c>
      <c r="Y259" s="15"/>
      <c r="Z259" s="15"/>
      <c r="AB259" s="8">
        <f t="shared" si="213"/>
        <v>132</v>
      </c>
      <c r="AC259" s="8">
        <f t="shared" si="214"/>
        <v>129</v>
      </c>
      <c r="AD259" s="50">
        <f t="shared" si="215"/>
        <v>149</v>
      </c>
      <c r="AE259" s="85">
        <f t="shared" ref="AE259:AE260" si="217">Q259</f>
        <v>20.33898305084746</v>
      </c>
      <c r="AF259" s="4">
        <f t="shared" ref="AF259:AF260" si="218">N259</f>
        <v>49.049429657794676</v>
      </c>
      <c r="AG259" s="4">
        <f t="shared" ref="AG259:AG260" si="219">P259</f>
        <v>36.972704714640194</v>
      </c>
      <c r="AH259" s="10"/>
      <c r="AI259" s="10"/>
      <c r="AJ259" s="10"/>
      <c r="AK259" s="10"/>
    </row>
    <row r="260" spans="1:37" ht="15" customHeight="1" x14ac:dyDescent="0.2">
      <c r="B260" s="27" t="s">
        <v>0</v>
      </c>
      <c r="C260" s="68"/>
      <c r="D260" s="68"/>
      <c r="E260" s="28"/>
      <c r="F260" s="9">
        <v>52</v>
      </c>
      <c r="G260" s="9">
        <v>22</v>
      </c>
      <c r="H260" s="9">
        <v>30</v>
      </c>
      <c r="I260" s="9">
        <v>87</v>
      </c>
      <c r="J260" s="55">
        <v>78</v>
      </c>
      <c r="K260" s="9">
        <v>31</v>
      </c>
      <c r="L260" s="87">
        <f t="shared" si="216"/>
        <v>6.1538461538461542</v>
      </c>
      <c r="M260" s="5">
        <f t="shared" si="212"/>
        <v>3.7800687285223367</v>
      </c>
      <c r="N260" s="5">
        <f t="shared" si="212"/>
        <v>11.406844106463879</v>
      </c>
      <c r="O260" s="5">
        <f t="shared" si="212"/>
        <v>18.51063829787234</v>
      </c>
      <c r="P260" s="5">
        <f t="shared" si="212"/>
        <v>19.35483870967742</v>
      </c>
      <c r="Q260" s="5">
        <f t="shared" si="212"/>
        <v>4.7765793528505389</v>
      </c>
      <c r="R260" s="16"/>
      <c r="S260" s="16"/>
      <c r="T260" s="16"/>
      <c r="U260" s="16"/>
      <c r="V260" s="16"/>
      <c r="X260" s="27" t="s">
        <v>0</v>
      </c>
      <c r="Y260" s="68"/>
      <c r="Z260" s="68"/>
      <c r="AA260" s="28"/>
      <c r="AB260" s="9">
        <f t="shared" si="213"/>
        <v>31</v>
      </c>
      <c r="AC260" s="9">
        <f t="shared" si="214"/>
        <v>30</v>
      </c>
      <c r="AD260" s="55">
        <f t="shared" si="215"/>
        <v>78</v>
      </c>
      <c r="AE260" s="87">
        <f t="shared" si="217"/>
        <v>4.7765793528505389</v>
      </c>
      <c r="AF260" s="5">
        <f t="shared" si="218"/>
        <v>11.406844106463879</v>
      </c>
      <c r="AG260" s="5">
        <f t="shared" si="219"/>
        <v>19.35483870967742</v>
      </c>
      <c r="AH260" s="16"/>
      <c r="AI260" s="10"/>
      <c r="AJ260" s="16"/>
      <c r="AK260" s="16"/>
    </row>
    <row r="261" spans="1:37" ht="15" customHeight="1" x14ac:dyDescent="0.2">
      <c r="B261" s="30" t="s">
        <v>1</v>
      </c>
      <c r="C261" s="59"/>
      <c r="D261" s="59"/>
      <c r="E261" s="21"/>
      <c r="F261" s="31">
        <f t="shared" ref="F261:K261" si="220">SUM(F258:F260)</f>
        <v>845</v>
      </c>
      <c r="G261" s="31">
        <f t="shared" si="220"/>
        <v>582</v>
      </c>
      <c r="H261" s="31">
        <f t="shared" si="220"/>
        <v>263</v>
      </c>
      <c r="I261" s="31">
        <f t="shared" si="220"/>
        <v>470</v>
      </c>
      <c r="J261" s="51">
        <f t="shared" si="220"/>
        <v>403</v>
      </c>
      <c r="K261" s="31">
        <f t="shared" si="220"/>
        <v>649</v>
      </c>
      <c r="L261" s="86">
        <f t="shared" ref="L261:Q261" si="221">IF(SUM(L258:L260)&gt;100,"－",SUM(L258:L260))</f>
        <v>100</v>
      </c>
      <c r="M261" s="6">
        <f t="shared" si="221"/>
        <v>100</v>
      </c>
      <c r="N261" s="6">
        <f t="shared" si="221"/>
        <v>100</v>
      </c>
      <c r="O261" s="6">
        <f t="shared" si="221"/>
        <v>100</v>
      </c>
      <c r="P261" s="6">
        <f t="shared" si="221"/>
        <v>100</v>
      </c>
      <c r="Q261" s="6">
        <f t="shared" si="221"/>
        <v>100</v>
      </c>
      <c r="R261" s="16"/>
      <c r="S261" s="16"/>
      <c r="T261" s="16"/>
      <c r="U261" s="16"/>
      <c r="V261" s="16"/>
      <c r="X261" s="30" t="s">
        <v>1</v>
      </c>
      <c r="Y261" s="59"/>
      <c r="Z261" s="59"/>
      <c r="AA261" s="21"/>
      <c r="AB261" s="31">
        <f>SUM(AB258:AB260)</f>
        <v>649</v>
      </c>
      <c r="AC261" s="31">
        <f>SUM(AC258:AC260)</f>
        <v>263</v>
      </c>
      <c r="AD261" s="51">
        <f>SUM(AD258:AD260)</f>
        <v>403</v>
      </c>
      <c r="AE261" s="86">
        <f>IF(SUM(AE258:AE260)&gt;100,"－",SUM(AE258:AE260))</f>
        <v>100</v>
      </c>
      <c r="AF261" s="6">
        <f>IF(SUM(AF258:AF260)&gt;100,"－",SUM(AF258:AF260))</f>
        <v>100</v>
      </c>
      <c r="AG261" s="6">
        <f>IF(SUM(AG258:AG260)&gt;100,"－",SUM(AG258:AG260))</f>
        <v>100</v>
      </c>
      <c r="AH261" s="16"/>
      <c r="AI261" s="16"/>
      <c r="AJ261" s="16"/>
      <c r="AK261" s="16"/>
    </row>
    <row r="262" spans="1:37" ht="15" customHeight="1" x14ac:dyDescent="0.2">
      <c r="B262" s="45"/>
      <c r="C262" s="36"/>
      <c r="D262" s="36"/>
      <c r="E262" s="36"/>
      <c r="F262" s="41"/>
      <c r="G262" s="41"/>
      <c r="H262" s="41"/>
      <c r="I262" s="41"/>
      <c r="J262" s="41"/>
      <c r="K262" s="41"/>
      <c r="X262" s="45"/>
      <c r="Y262" s="45"/>
      <c r="Z262" s="36"/>
      <c r="AA262" s="36"/>
      <c r="AB262" s="41"/>
      <c r="AC262" s="41"/>
      <c r="AD262" s="41"/>
    </row>
    <row r="263" spans="1:37" ht="15" customHeight="1" x14ac:dyDescent="0.2">
      <c r="A263" s="1" t="s">
        <v>863</v>
      </c>
      <c r="B263" s="15"/>
      <c r="C263" s="15"/>
      <c r="D263" s="15"/>
      <c r="X263" s="15"/>
      <c r="Y263" s="15"/>
      <c r="Z263" s="15"/>
    </row>
    <row r="264" spans="1:37" ht="13.75" customHeight="1" x14ac:dyDescent="0.2">
      <c r="B264" s="47"/>
      <c r="C264" s="25"/>
      <c r="D264" s="25"/>
      <c r="E264" s="25"/>
      <c r="F264" s="242"/>
      <c r="G264" s="243"/>
      <c r="H264" s="66" t="s">
        <v>2</v>
      </c>
      <c r="I264" s="66"/>
      <c r="J264" s="243"/>
      <c r="K264" s="243"/>
      <c r="L264" s="244"/>
      <c r="M264" s="243"/>
      <c r="N264" s="66" t="s">
        <v>3</v>
      </c>
      <c r="O264" s="66"/>
      <c r="P264" s="243"/>
      <c r="Q264" s="245"/>
      <c r="X264" s="47"/>
      <c r="Y264" s="25"/>
      <c r="Z264" s="25"/>
      <c r="AA264" s="25"/>
      <c r="AB264" s="60"/>
      <c r="AC264" s="63" t="s">
        <v>2</v>
      </c>
      <c r="AD264" s="66"/>
      <c r="AE264" s="82"/>
      <c r="AF264" s="63" t="s">
        <v>3</v>
      </c>
      <c r="AG264" s="64"/>
    </row>
    <row r="265" spans="1:37" ht="19" x14ac:dyDescent="0.2">
      <c r="B265" s="58"/>
      <c r="F265" s="73" t="s">
        <v>356</v>
      </c>
      <c r="G265" s="73" t="s">
        <v>170</v>
      </c>
      <c r="H265" s="73" t="s">
        <v>171</v>
      </c>
      <c r="I265" s="73" t="s">
        <v>357</v>
      </c>
      <c r="J265" s="78" t="s">
        <v>173</v>
      </c>
      <c r="K265" s="73" t="s">
        <v>500</v>
      </c>
      <c r="L265" s="81" t="s">
        <v>356</v>
      </c>
      <c r="M265" s="73" t="s">
        <v>170</v>
      </c>
      <c r="N265" s="73" t="s">
        <v>171</v>
      </c>
      <c r="O265" s="73" t="s">
        <v>357</v>
      </c>
      <c r="P265" s="73" t="s">
        <v>173</v>
      </c>
      <c r="Q265" s="73" t="s">
        <v>500</v>
      </c>
      <c r="X265" s="58"/>
      <c r="AB265" s="73" t="s">
        <v>450</v>
      </c>
      <c r="AC265" s="73" t="s">
        <v>171</v>
      </c>
      <c r="AD265" s="78" t="s">
        <v>173</v>
      </c>
      <c r="AE265" s="81" t="s">
        <v>450</v>
      </c>
      <c r="AF265" s="73" t="s">
        <v>171</v>
      </c>
      <c r="AG265" s="73" t="s">
        <v>173</v>
      </c>
    </row>
    <row r="266" spans="1:37" ht="12" customHeight="1" x14ac:dyDescent="0.2">
      <c r="B266" s="27"/>
      <c r="C266" s="68"/>
      <c r="D266" s="68"/>
      <c r="E266" s="28"/>
      <c r="F266" s="29"/>
      <c r="G266" s="29"/>
      <c r="H266" s="29"/>
      <c r="I266" s="29"/>
      <c r="J266" s="49"/>
      <c r="K266" s="29"/>
      <c r="L266" s="83">
        <f>$F$142</f>
        <v>845</v>
      </c>
      <c r="M266" s="2">
        <f>$G$142</f>
        <v>582</v>
      </c>
      <c r="N266" s="2">
        <f>$H$142</f>
        <v>263</v>
      </c>
      <c r="O266" s="2">
        <f>$I$142</f>
        <v>470</v>
      </c>
      <c r="P266" s="2">
        <f>$J$142</f>
        <v>403</v>
      </c>
      <c r="Q266" s="2">
        <f>$K$142</f>
        <v>649</v>
      </c>
      <c r="R266" s="69"/>
      <c r="S266" s="69"/>
      <c r="T266" s="69"/>
      <c r="U266" s="69"/>
      <c r="V266" s="69"/>
      <c r="X266" s="27"/>
      <c r="Y266" s="68"/>
      <c r="Z266" s="68"/>
      <c r="AA266" s="28"/>
      <c r="AB266" s="29"/>
      <c r="AC266" s="29"/>
      <c r="AD266" s="49"/>
      <c r="AE266" s="83">
        <f>Q266</f>
        <v>649</v>
      </c>
      <c r="AF266" s="2">
        <f>N266</f>
        <v>263</v>
      </c>
      <c r="AG266" s="2">
        <f>P266</f>
        <v>403</v>
      </c>
      <c r="AH266" s="69"/>
      <c r="AI266" s="69"/>
      <c r="AJ266" s="69"/>
      <c r="AK266" s="69"/>
    </row>
    <row r="267" spans="1:37" ht="15" customHeight="1" x14ac:dyDescent="0.2">
      <c r="B267" s="26" t="s">
        <v>864</v>
      </c>
      <c r="C267" s="15"/>
      <c r="D267" s="15"/>
      <c r="F267" s="8">
        <v>31</v>
      </c>
      <c r="G267" s="8">
        <v>12</v>
      </c>
      <c r="H267" s="8">
        <v>19</v>
      </c>
      <c r="I267" s="8">
        <v>19</v>
      </c>
      <c r="J267" s="50">
        <v>18</v>
      </c>
      <c r="K267" s="8">
        <v>13</v>
      </c>
      <c r="L267" s="84">
        <f>F267/L$266*100</f>
        <v>3.6686390532544375</v>
      </c>
      <c r="M267" s="4">
        <f t="shared" ref="M267:Q269" si="222">G267/M$266*100</f>
        <v>2.0618556701030926</v>
      </c>
      <c r="N267" s="4">
        <f t="shared" si="222"/>
        <v>7.2243346007604554</v>
      </c>
      <c r="O267" s="4">
        <f t="shared" si="222"/>
        <v>4.042553191489362</v>
      </c>
      <c r="P267" s="4">
        <f t="shared" si="222"/>
        <v>4.4665012406947886</v>
      </c>
      <c r="Q267" s="4">
        <f t="shared" si="222"/>
        <v>2.0030816640986133</v>
      </c>
      <c r="R267" s="10"/>
      <c r="S267" s="10"/>
      <c r="T267" s="10"/>
      <c r="U267" s="10"/>
      <c r="V267" s="10"/>
      <c r="X267" s="26" t="s">
        <v>864</v>
      </c>
      <c r="Y267" s="15"/>
      <c r="Z267" s="15"/>
      <c r="AB267" s="8">
        <f t="shared" ref="AB267:AB269" si="223">K267</f>
        <v>13</v>
      </c>
      <c r="AC267" s="8">
        <f t="shared" ref="AC267:AC269" si="224">H267</f>
        <v>19</v>
      </c>
      <c r="AD267" s="50">
        <f t="shared" ref="AD267:AD269" si="225">J267</f>
        <v>18</v>
      </c>
      <c r="AE267" s="84">
        <f>Q267</f>
        <v>2.0030816640986133</v>
      </c>
      <c r="AF267" s="4">
        <f>N267</f>
        <v>7.2243346007604554</v>
      </c>
      <c r="AG267" s="4">
        <f>P267</f>
        <v>4.4665012406947886</v>
      </c>
      <c r="AH267" s="10"/>
      <c r="AI267" s="10"/>
      <c r="AJ267" s="10"/>
      <c r="AK267" s="10"/>
    </row>
    <row r="268" spans="1:37" ht="15" customHeight="1" x14ac:dyDescent="0.2">
      <c r="B268" s="26" t="s">
        <v>865</v>
      </c>
      <c r="C268" s="15"/>
      <c r="D268" s="15"/>
      <c r="F268" s="8">
        <v>766</v>
      </c>
      <c r="G268" s="8">
        <v>551</v>
      </c>
      <c r="H268" s="8">
        <v>215</v>
      </c>
      <c r="I268" s="8">
        <v>375</v>
      </c>
      <c r="J268" s="50">
        <v>317</v>
      </c>
      <c r="K268" s="8">
        <v>609</v>
      </c>
      <c r="L268" s="85">
        <f t="shared" ref="L268:L269" si="226">F268/L$266*100</f>
        <v>90.650887573964496</v>
      </c>
      <c r="M268" s="4">
        <f t="shared" si="222"/>
        <v>94.673539518900341</v>
      </c>
      <c r="N268" s="4">
        <f t="shared" si="222"/>
        <v>81.749049429657788</v>
      </c>
      <c r="O268" s="4">
        <f t="shared" si="222"/>
        <v>79.787234042553195</v>
      </c>
      <c r="P268" s="4">
        <f t="shared" si="222"/>
        <v>78.660049627791565</v>
      </c>
      <c r="Q268" s="4">
        <f t="shared" si="222"/>
        <v>93.836671802773495</v>
      </c>
      <c r="R268" s="10"/>
      <c r="S268" s="10"/>
      <c r="T268" s="10"/>
      <c r="U268" s="10"/>
      <c r="V268" s="10"/>
      <c r="X268" s="26" t="s">
        <v>865</v>
      </c>
      <c r="Y268" s="15"/>
      <c r="Z268" s="15"/>
      <c r="AB268" s="8">
        <f t="shared" si="223"/>
        <v>609</v>
      </c>
      <c r="AC268" s="8">
        <f t="shared" si="224"/>
        <v>215</v>
      </c>
      <c r="AD268" s="50">
        <f t="shared" si="225"/>
        <v>317</v>
      </c>
      <c r="AE268" s="85">
        <f t="shared" ref="AE268:AE269" si="227">Q268</f>
        <v>93.836671802773495</v>
      </c>
      <c r="AF268" s="4">
        <f t="shared" ref="AF268:AF269" si="228">N268</f>
        <v>81.749049429657788</v>
      </c>
      <c r="AG268" s="4">
        <f t="shared" ref="AG268:AG269" si="229">P268</f>
        <v>78.660049627791565</v>
      </c>
      <c r="AH268" s="10"/>
      <c r="AI268" s="10"/>
      <c r="AJ268" s="10"/>
      <c r="AK268" s="10"/>
    </row>
    <row r="269" spans="1:37" ht="15" customHeight="1" x14ac:dyDescent="0.2">
      <c r="B269" s="27" t="s">
        <v>0</v>
      </c>
      <c r="C269" s="68"/>
      <c r="D269" s="68"/>
      <c r="E269" s="28"/>
      <c r="F269" s="9">
        <v>48</v>
      </c>
      <c r="G269" s="9">
        <v>19</v>
      </c>
      <c r="H269" s="9">
        <v>29</v>
      </c>
      <c r="I269" s="9">
        <v>76</v>
      </c>
      <c r="J269" s="55">
        <v>68</v>
      </c>
      <c r="K269" s="9">
        <v>27</v>
      </c>
      <c r="L269" s="87">
        <f t="shared" si="226"/>
        <v>5.6804733727810648</v>
      </c>
      <c r="M269" s="5">
        <f t="shared" si="222"/>
        <v>3.264604810996564</v>
      </c>
      <c r="N269" s="5">
        <f t="shared" si="222"/>
        <v>11.02661596958175</v>
      </c>
      <c r="O269" s="5">
        <f t="shared" si="222"/>
        <v>16.170212765957448</v>
      </c>
      <c r="P269" s="5">
        <f t="shared" si="222"/>
        <v>16.873449131513649</v>
      </c>
      <c r="Q269" s="5">
        <f t="shared" si="222"/>
        <v>4.1602465331278893</v>
      </c>
      <c r="R269" s="16"/>
      <c r="S269" s="16"/>
      <c r="T269" s="16"/>
      <c r="U269" s="16"/>
      <c r="V269" s="16"/>
      <c r="X269" s="27" t="s">
        <v>0</v>
      </c>
      <c r="Y269" s="68"/>
      <c r="Z269" s="68"/>
      <c r="AA269" s="28"/>
      <c r="AB269" s="9">
        <f t="shared" si="223"/>
        <v>27</v>
      </c>
      <c r="AC269" s="9">
        <f t="shared" si="224"/>
        <v>29</v>
      </c>
      <c r="AD269" s="55">
        <f t="shared" si="225"/>
        <v>68</v>
      </c>
      <c r="AE269" s="87">
        <f t="shared" si="227"/>
        <v>4.1602465331278893</v>
      </c>
      <c r="AF269" s="5">
        <f t="shared" si="228"/>
        <v>11.02661596958175</v>
      </c>
      <c r="AG269" s="5">
        <f t="shared" si="229"/>
        <v>16.873449131513649</v>
      </c>
      <c r="AH269" s="16"/>
      <c r="AI269" s="10"/>
      <c r="AJ269" s="16"/>
      <c r="AK269" s="16"/>
    </row>
    <row r="270" spans="1:37" ht="15" customHeight="1" x14ac:dyDescent="0.2">
      <c r="B270" s="30" t="s">
        <v>1</v>
      </c>
      <c r="C270" s="59"/>
      <c r="D270" s="59"/>
      <c r="E270" s="21"/>
      <c r="F270" s="31">
        <f t="shared" ref="F270:K270" si="230">SUM(F267:F269)</f>
        <v>845</v>
      </c>
      <c r="G270" s="31">
        <f t="shared" si="230"/>
        <v>582</v>
      </c>
      <c r="H270" s="31">
        <f t="shared" si="230"/>
        <v>263</v>
      </c>
      <c r="I270" s="31">
        <f t="shared" si="230"/>
        <v>470</v>
      </c>
      <c r="J270" s="51">
        <f t="shared" si="230"/>
        <v>403</v>
      </c>
      <c r="K270" s="31">
        <f t="shared" si="230"/>
        <v>649</v>
      </c>
      <c r="L270" s="86">
        <f t="shared" ref="L270:Q270" si="231">IF(SUM(L267:L269)&gt;100,"－",SUM(L267:L269))</f>
        <v>100</v>
      </c>
      <c r="M270" s="6">
        <f t="shared" si="231"/>
        <v>100</v>
      </c>
      <c r="N270" s="6">
        <f t="shared" si="231"/>
        <v>100</v>
      </c>
      <c r="O270" s="6">
        <f t="shared" si="231"/>
        <v>100</v>
      </c>
      <c r="P270" s="6">
        <f t="shared" si="231"/>
        <v>100</v>
      </c>
      <c r="Q270" s="6">
        <f t="shared" si="231"/>
        <v>100</v>
      </c>
      <c r="R270" s="16"/>
      <c r="S270" s="16"/>
      <c r="T270" s="16"/>
      <c r="U270" s="16"/>
      <c r="V270" s="16"/>
      <c r="X270" s="30" t="s">
        <v>1</v>
      </c>
      <c r="Y270" s="59"/>
      <c r="Z270" s="59"/>
      <c r="AA270" s="21"/>
      <c r="AB270" s="31">
        <f>SUM(AB267:AB269)</f>
        <v>649</v>
      </c>
      <c r="AC270" s="31">
        <f>SUM(AC267:AC269)</f>
        <v>263</v>
      </c>
      <c r="AD270" s="51">
        <f>SUM(AD267:AD269)</f>
        <v>403</v>
      </c>
      <c r="AE270" s="86">
        <f>IF(SUM(AE267:AE269)&gt;100,"－",SUM(AE267:AE269))</f>
        <v>100</v>
      </c>
      <c r="AF270" s="6">
        <f>IF(SUM(AF267:AF269)&gt;100,"－",SUM(AF267:AF269))</f>
        <v>100</v>
      </c>
      <c r="AG270" s="6">
        <f>IF(SUM(AG267:AG269)&gt;100,"－",SUM(AG267:AG269))</f>
        <v>100</v>
      </c>
      <c r="AH270" s="16"/>
      <c r="AI270" s="16"/>
      <c r="AJ270" s="16"/>
      <c r="AK270" s="16"/>
    </row>
    <row r="271" spans="1:37" ht="15" customHeight="1" x14ac:dyDescent="0.2">
      <c r="B271" s="45"/>
      <c r="C271" s="36"/>
      <c r="D271" s="36"/>
      <c r="E271" s="36"/>
      <c r="F271" s="41"/>
      <c r="G271" s="41"/>
      <c r="H271" s="41"/>
      <c r="I271" s="41"/>
      <c r="J271" s="41"/>
      <c r="K271" s="41"/>
      <c r="X271" s="45"/>
      <c r="Y271" s="45"/>
      <c r="Z271" s="36"/>
      <c r="AA271" s="36"/>
      <c r="AB271" s="41"/>
      <c r="AC271" s="41"/>
      <c r="AD271" s="41"/>
    </row>
    <row r="272" spans="1:37" ht="15" customHeight="1" x14ac:dyDescent="0.2">
      <c r="A272" s="1" t="s">
        <v>866</v>
      </c>
      <c r="B272" s="15"/>
      <c r="C272" s="15"/>
      <c r="D272" s="15"/>
      <c r="X272" s="15"/>
      <c r="Y272" s="15"/>
      <c r="Z272" s="15"/>
    </row>
    <row r="273" spans="1:42" ht="13.75" customHeight="1" x14ac:dyDescent="0.2">
      <c r="B273" s="47"/>
      <c r="C273" s="25"/>
      <c r="D273" s="25"/>
      <c r="E273" s="25"/>
      <c r="F273" s="242"/>
      <c r="G273" s="243"/>
      <c r="H273" s="66" t="s">
        <v>2</v>
      </c>
      <c r="I273" s="66"/>
      <c r="J273" s="243"/>
      <c r="K273" s="243"/>
      <c r="L273" s="244"/>
      <c r="M273" s="243"/>
      <c r="N273" s="66" t="s">
        <v>3</v>
      </c>
      <c r="O273" s="66"/>
      <c r="P273" s="243"/>
      <c r="Q273" s="245"/>
      <c r="X273" s="47"/>
      <c r="Y273" s="25"/>
      <c r="Z273" s="25"/>
      <c r="AA273" s="25"/>
      <c r="AB273" s="60"/>
      <c r="AC273" s="63" t="s">
        <v>2</v>
      </c>
      <c r="AD273" s="66"/>
      <c r="AE273" s="82"/>
      <c r="AF273" s="63" t="s">
        <v>3</v>
      </c>
      <c r="AG273" s="64"/>
    </row>
    <row r="274" spans="1:42" ht="19" x14ac:dyDescent="0.2">
      <c r="B274" s="58"/>
      <c r="F274" s="73" t="s">
        <v>356</v>
      </c>
      <c r="G274" s="73" t="s">
        <v>170</v>
      </c>
      <c r="H274" s="73" t="s">
        <v>171</v>
      </c>
      <c r="I274" s="73" t="s">
        <v>357</v>
      </c>
      <c r="J274" s="78" t="s">
        <v>173</v>
      </c>
      <c r="K274" s="73" t="s">
        <v>500</v>
      </c>
      <c r="L274" s="81" t="s">
        <v>356</v>
      </c>
      <c r="M274" s="73" t="s">
        <v>170</v>
      </c>
      <c r="N274" s="73" t="s">
        <v>171</v>
      </c>
      <c r="O274" s="73" t="s">
        <v>357</v>
      </c>
      <c r="P274" s="73" t="s">
        <v>173</v>
      </c>
      <c r="Q274" s="73" t="s">
        <v>500</v>
      </c>
      <c r="X274" s="58"/>
      <c r="AB274" s="73" t="s">
        <v>450</v>
      </c>
      <c r="AC274" s="73" t="s">
        <v>171</v>
      </c>
      <c r="AD274" s="78" t="s">
        <v>173</v>
      </c>
      <c r="AE274" s="81" t="s">
        <v>450</v>
      </c>
      <c r="AF274" s="73" t="s">
        <v>171</v>
      </c>
      <c r="AG274" s="73" t="s">
        <v>173</v>
      </c>
    </row>
    <row r="275" spans="1:42" ht="12" customHeight="1" x14ac:dyDescent="0.2">
      <c r="B275" s="27"/>
      <c r="C275" s="68"/>
      <c r="D275" s="68"/>
      <c r="E275" s="28"/>
      <c r="F275" s="29"/>
      <c r="G275" s="29"/>
      <c r="H275" s="29"/>
      <c r="I275" s="29"/>
      <c r="J275" s="49"/>
      <c r="K275" s="29"/>
      <c r="L275" s="83">
        <f>SUM(I$122:I$125)</f>
        <v>895</v>
      </c>
      <c r="M275" s="2">
        <f t="shared" ref="M275:Q275" si="232">SUM(J$122:J$125)</f>
        <v>597</v>
      </c>
      <c r="N275" s="2">
        <f t="shared" si="232"/>
        <v>298</v>
      </c>
      <c r="O275" s="2">
        <f t="shared" si="232"/>
        <v>506</v>
      </c>
      <c r="P275" s="2">
        <f t="shared" si="232"/>
        <v>435</v>
      </c>
      <c r="Q275" s="2">
        <f t="shared" si="232"/>
        <v>668</v>
      </c>
      <c r="R275" s="69"/>
      <c r="S275" s="69"/>
      <c r="T275" s="69"/>
      <c r="U275" s="69"/>
      <c r="V275" s="69"/>
      <c r="X275" s="27"/>
      <c r="Y275" s="68"/>
      <c r="Z275" s="68"/>
      <c r="AA275" s="28"/>
      <c r="AB275" s="29"/>
      <c r="AC275" s="29"/>
      <c r="AD275" s="49"/>
      <c r="AE275" s="83">
        <f>Q275</f>
        <v>668</v>
      </c>
      <c r="AF275" s="2">
        <f>N275</f>
        <v>298</v>
      </c>
      <c r="AG275" s="2">
        <f>P275</f>
        <v>435</v>
      </c>
      <c r="AH275" s="69"/>
      <c r="AI275" s="69"/>
      <c r="AJ275" s="69"/>
      <c r="AK275" s="69"/>
    </row>
    <row r="276" spans="1:42" ht="15" customHeight="1" x14ac:dyDescent="0.2">
      <c r="B276" s="26" t="s">
        <v>867</v>
      </c>
      <c r="C276" s="15"/>
      <c r="D276" s="15"/>
      <c r="F276" s="8">
        <v>267</v>
      </c>
      <c r="G276" s="8">
        <v>222</v>
      </c>
      <c r="H276" s="8">
        <v>45</v>
      </c>
      <c r="I276" s="8">
        <v>152</v>
      </c>
      <c r="J276" s="50">
        <v>129</v>
      </c>
      <c r="K276" s="8">
        <v>245</v>
      </c>
      <c r="L276" s="84">
        <f>F276/L$275*100</f>
        <v>29.832402234636874</v>
      </c>
      <c r="M276" s="4">
        <f t="shared" ref="M276:Q278" si="233">G276/M$275*100</f>
        <v>37.185929648241206</v>
      </c>
      <c r="N276" s="4">
        <f t="shared" si="233"/>
        <v>15.100671140939598</v>
      </c>
      <c r="O276" s="4">
        <f t="shared" si="233"/>
        <v>30.039525691699602</v>
      </c>
      <c r="P276" s="4">
        <f t="shared" si="233"/>
        <v>29.655172413793103</v>
      </c>
      <c r="Q276" s="4">
        <f t="shared" si="233"/>
        <v>36.676646706586823</v>
      </c>
      <c r="R276" s="10"/>
      <c r="S276" s="10"/>
      <c r="T276" s="10"/>
      <c r="U276" s="10"/>
      <c r="V276" s="10"/>
      <c r="X276" s="26" t="s">
        <v>867</v>
      </c>
      <c r="Y276" s="15"/>
      <c r="Z276" s="15"/>
      <c r="AB276" s="8">
        <f t="shared" ref="AB276:AB278" si="234">K276</f>
        <v>245</v>
      </c>
      <c r="AC276" s="8">
        <f t="shared" ref="AC276:AC278" si="235">H276</f>
        <v>45</v>
      </c>
      <c r="AD276" s="50">
        <f t="shared" ref="AD276:AD278" si="236">J276</f>
        <v>129</v>
      </c>
      <c r="AE276" s="84">
        <f>Q276</f>
        <v>36.676646706586823</v>
      </c>
      <c r="AF276" s="4">
        <f>N276</f>
        <v>15.100671140939598</v>
      </c>
      <c r="AG276" s="4">
        <f>P276</f>
        <v>29.655172413793103</v>
      </c>
      <c r="AH276" s="10"/>
      <c r="AI276" s="10"/>
      <c r="AJ276" s="10"/>
      <c r="AK276" s="10"/>
    </row>
    <row r="277" spans="1:42" ht="15" customHeight="1" x14ac:dyDescent="0.2">
      <c r="B277" s="26" t="s">
        <v>868</v>
      </c>
      <c r="C277" s="15"/>
      <c r="D277" s="15"/>
      <c r="F277" s="8">
        <v>594</v>
      </c>
      <c r="G277" s="8">
        <v>361</v>
      </c>
      <c r="H277" s="8">
        <v>233</v>
      </c>
      <c r="I277" s="8">
        <v>311</v>
      </c>
      <c r="J277" s="50">
        <v>269</v>
      </c>
      <c r="K277" s="8">
        <v>403</v>
      </c>
      <c r="L277" s="85">
        <f t="shared" ref="L277:L278" si="237">F277/L$275*100</f>
        <v>66.368715083798875</v>
      </c>
      <c r="M277" s="4">
        <f t="shared" si="233"/>
        <v>60.469011725293129</v>
      </c>
      <c r="N277" s="4">
        <f t="shared" si="233"/>
        <v>78.187919463087255</v>
      </c>
      <c r="O277" s="4">
        <f t="shared" si="233"/>
        <v>61.462450592885375</v>
      </c>
      <c r="P277" s="4">
        <f t="shared" si="233"/>
        <v>61.839080459770116</v>
      </c>
      <c r="Q277" s="4">
        <f t="shared" si="233"/>
        <v>60.32934131736527</v>
      </c>
      <c r="R277" s="10"/>
      <c r="S277" s="10"/>
      <c r="T277" s="10"/>
      <c r="U277" s="10"/>
      <c r="V277" s="10"/>
      <c r="X277" s="26" t="s">
        <v>868</v>
      </c>
      <c r="Y277" s="15"/>
      <c r="Z277" s="15"/>
      <c r="AB277" s="8">
        <f t="shared" si="234"/>
        <v>403</v>
      </c>
      <c r="AC277" s="8">
        <f t="shared" si="235"/>
        <v>233</v>
      </c>
      <c r="AD277" s="50">
        <f t="shared" si="236"/>
        <v>269</v>
      </c>
      <c r="AE277" s="85">
        <f t="shared" ref="AE277:AE278" si="238">Q277</f>
        <v>60.32934131736527</v>
      </c>
      <c r="AF277" s="4">
        <f t="shared" ref="AF277:AF278" si="239">N277</f>
        <v>78.187919463087255</v>
      </c>
      <c r="AG277" s="4">
        <f t="shared" ref="AG277:AG278" si="240">P277</f>
        <v>61.839080459770116</v>
      </c>
      <c r="AH277" s="10"/>
      <c r="AI277" s="10"/>
      <c r="AJ277" s="10"/>
      <c r="AK277" s="10"/>
    </row>
    <row r="278" spans="1:42" ht="15" customHeight="1" x14ac:dyDescent="0.2">
      <c r="B278" s="27" t="s">
        <v>0</v>
      </c>
      <c r="C278" s="68"/>
      <c r="D278" s="68"/>
      <c r="E278" s="28"/>
      <c r="F278" s="9">
        <v>34</v>
      </c>
      <c r="G278" s="9">
        <v>14</v>
      </c>
      <c r="H278" s="9">
        <v>20</v>
      </c>
      <c r="I278" s="9">
        <v>43</v>
      </c>
      <c r="J278" s="55">
        <v>37</v>
      </c>
      <c r="K278" s="9">
        <v>20</v>
      </c>
      <c r="L278" s="87">
        <f t="shared" si="237"/>
        <v>3.7988826815642458</v>
      </c>
      <c r="M278" s="5">
        <f t="shared" si="233"/>
        <v>2.3450586264656614</v>
      </c>
      <c r="N278" s="5">
        <f t="shared" si="233"/>
        <v>6.7114093959731544</v>
      </c>
      <c r="O278" s="5">
        <f t="shared" si="233"/>
        <v>8.4980237154150196</v>
      </c>
      <c r="P278" s="5">
        <f t="shared" si="233"/>
        <v>8.5057471264367823</v>
      </c>
      <c r="Q278" s="5">
        <f t="shared" si="233"/>
        <v>2.9940119760479043</v>
      </c>
      <c r="R278" s="16"/>
      <c r="S278" s="16"/>
      <c r="T278" s="16"/>
      <c r="U278" s="16"/>
      <c r="V278" s="16"/>
      <c r="X278" s="27" t="s">
        <v>0</v>
      </c>
      <c r="Y278" s="68"/>
      <c r="Z278" s="68"/>
      <c r="AA278" s="28"/>
      <c r="AB278" s="9">
        <f t="shared" si="234"/>
        <v>20</v>
      </c>
      <c r="AC278" s="9">
        <f t="shared" si="235"/>
        <v>20</v>
      </c>
      <c r="AD278" s="55">
        <f t="shared" si="236"/>
        <v>37</v>
      </c>
      <c r="AE278" s="87">
        <f t="shared" si="238"/>
        <v>2.9940119760479043</v>
      </c>
      <c r="AF278" s="5">
        <f t="shared" si="239"/>
        <v>6.7114093959731544</v>
      </c>
      <c r="AG278" s="5">
        <f t="shared" si="240"/>
        <v>8.5057471264367823</v>
      </c>
      <c r="AH278" s="16"/>
      <c r="AI278" s="10"/>
      <c r="AJ278" s="16"/>
      <c r="AK278" s="16"/>
    </row>
    <row r="279" spans="1:42" ht="15" customHeight="1" x14ac:dyDescent="0.2">
      <c r="B279" s="30" t="s">
        <v>1</v>
      </c>
      <c r="C279" s="59"/>
      <c r="D279" s="59"/>
      <c r="E279" s="21"/>
      <c r="F279" s="31">
        <f t="shared" ref="F279:K279" si="241">SUM(F276:F278)</f>
        <v>895</v>
      </c>
      <c r="G279" s="31">
        <f t="shared" si="241"/>
        <v>597</v>
      </c>
      <c r="H279" s="31">
        <f t="shared" si="241"/>
        <v>298</v>
      </c>
      <c r="I279" s="31">
        <f t="shared" si="241"/>
        <v>506</v>
      </c>
      <c r="J279" s="51">
        <f t="shared" si="241"/>
        <v>435</v>
      </c>
      <c r="K279" s="31">
        <f t="shared" si="241"/>
        <v>668</v>
      </c>
      <c r="L279" s="86">
        <f t="shared" ref="L279:Q279" si="242">IF(SUM(L276:L278)&gt;100,"－",SUM(L276:L278))</f>
        <v>100</v>
      </c>
      <c r="M279" s="6">
        <f t="shared" si="242"/>
        <v>100</v>
      </c>
      <c r="N279" s="6">
        <f t="shared" si="242"/>
        <v>100</v>
      </c>
      <c r="O279" s="6">
        <f t="shared" si="242"/>
        <v>99.999999999999986</v>
      </c>
      <c r="P279" s="6">
        <f t="shared" si="242"/>
        <v>100.00000000000001</v>
      </c>
      <c r="Q279" s="6">
        <f t="shared" si="242"/>
        <v>99.999999999999986</v>
      </c>
      <c r="R279" s="16"/>
      <c r="S279" s="16"/>
      <c r="T279" s="16"/>
      <c r="U279" s="16"/>
      <c r="V279" s="16"/>
      <c r="X279" s="30" t="s">
        <v>1</v>
      </c>
      <c r="Y279" s="59"/>
      <c r="Z279" s="59"/>
      <c r="AA279" s="21"/>
      <c r="AB279" s="31">
        <f>SUM(AB276:AB278)</f>
        <v>668</v>
      </c>
      <c r="AC279" s="31">
        <f>SUM(AC276:AC278)</f>
        <v>298</v>
      </c>
      <c r="AD279" s="51">
        <f>SUM(AD276:AD278)</f>
        <v>435</v>
      </c>
      <c r="AE279" s="86">
        <f>IF(SUM(AE276:AE278)&gt;100,"－",SUM(AE276:AE278))</f>
        <v>99.999999999999986</v>
      </c>
      <c r="AF279" s="6">
        <f>IF(SUM(AF276:AF278)&gt;100,"－",SUM(AF276:AF278))</f>
        <v>100</v>
      </c>
      <c r="AG279" s="6">
        <f>IF(SUM(AG276:AG278)&gt;100,"－",SUM(AG276:AG278))</f>
        <v>100.00000000000001</v>
      </c>
      <c r="AH279" s="16"/>
      <c r="AI279" s="16"/>
      <c r="AJ279" s="16"/>
      <c r="AK279" s="16"/>
    </row>
    <row r="280" spans="1:42" ht="15" customHeight="1" x14ac:dyDescent="0.2">
      <c r="B280" s="45"/>
      <c r="C280" s="36"/>
      <c r="D280" s="36"/>
      <c r="E280" s="36"/>
      <c r="F280" s="41"/>
      <c r="G280" s="41"/>
      <c r="H280" s="41"/>
      <c r="I280" s="41"/>
      <c r="J280" s="41"/>
      <c r="K280" s="41"/>
      <c r="X280" s="45"/>
      <c r="Y280" s="45"/>
      <c r="Z280" s="36"/>
      <c r="AA280" s="36"/>
      <c r="AB280" s="41"/>
      <c r="AC280" s="41"/>
      <c r="AD280" s="41"/>
    </row>
    <row r="281" spans="1:42" ht="15" customHeight="1" x14ac:dyDescent="0.2">
      <c r="A281" s="35" t="s">
        <v>870</v>
      </c>
      <c r="B281" s="45"/>
      <c r="C281" s="36"/>
      <c r="D281" s="36"/>
      <c r="E281" s="36"/>
      <c r="F281" s="41"/>
      <c r="G281" s="41"/>
      <c r="H281" s="41"/>
      <c r="I281" s="41"/>
      <c r="J281" s="41"/>
      <c r="K281" s="41"/>
      <c r="X281" s="45"/>
      <c r="Y281" s="45"/>
      <c r="Z281" s="36"/>
      <c r="AA281" s="36"/>
      <c r="AB281" s="41"/>
      <c r="AC281" s="41"/>
      <c r="AD281" s="41"/>
    </row>
    <row r="282" spans="1:42" ht="15" customHeight="1" x14ac:dyDescent="0.2">
      <c r="A282" s="1" t="s">
        <v>869</v>
      </c>
    </row>
    <row r="283" spans="1:42" ht="13.75" customHeight="1" x14ac:dyDescent="0.2">
      <c r="B283" s="47"/>
      <c r="C283" s="25"/>
      <c r="D283" s="25"/>
      <c r="E283" s="25"/>
      <c r="F283" s="25"/>
      <c r="G283" s="25"/>
      <c r="H283" s="25"/>
      <c r="I283" s="25"/>
      <c r="J283" s="25"/>
      <c r="K283" s="242"/>
      <c r="L283" s="243"/>
      <c r="M283" s="66" t="s">
        <v>2</v>
      </c>
      <c r="N283" s="66"/>
      <c r="O283" s="243"/>
      <c r="P283" s="243"/>
      <c r="Q283" s="244"/>
      <c r="R283" s="243"/>
      <c r="S283" s="66" t="s">
        <v>3</v>
      </c>
      <c r="T283" s="66"/>
      <c r="U283" s="243"/>
      <c r="V283" s="245"/>
      <c r="X283" s="47"/>
      <c r="Y283" s="25"/>
      <c r="Z283" s="25"/>
      <c r="AA283" s="25"/>
      <c r="AB283" s="25"/>
      <c r="AC283" s="25"/>
      <c r="AD283" s="25"/>
      <c r="AE283" s="25"/>
      <c r="AF283" s="25"/>
      <c r="AG283" s="60"/>
      <c r="AH283" s="63" t="s">
        <v>2</v>
      </c>
      <c r="AI283" s="66"/>
      <c r="AJ283" s="82"/>
      <c r="AK283" s="63" t="s">
        <v>3</v>
      </c>
      <c r="AL283" s="64"/>
    </row>
    <row r="284" spans="1:42" ht="19" x14ac:dyDescent="0.2">
      <c r="B284" s="58"/>
      <c r="K284" s="73" t="s">
        <v>356</v>
      </c>
      <c r="L284" s="73" t="s">
        <v>170</v>
      </c>
      <c r="M284" s="73" t="s">
        <v>171</v>
      </c>
      <c r="N284" s="73" t="s">
        <v>357</v>
      </c>
      <c r="O284" s="78" t="s">
        <v>173</v>
      </c>
      <c r="P284" s="73" t="s">
        <v>500</v>
      </c>
      <c r="Q284" s="81" t="s">
        <v>356</v>
      </c>
      <c r="R284" s="73" t="s">
        <v>170</v>
      </c>
      <c r="S284" s="73" t="s">
        <v>171</v>
      </c>
      <c r="T284" s="73" t="s">
        <v>357</v>
      </c>
      <c r="U284" s="73" t="s">
        <v>173</v>
      </c>
      <c r="V284" s="73" t="s">
        <v>500</v>
      </c>
      <c r="X284" s="58"/>
      <c r="AG284" s="73" t="s">
        <v>471</v>
      </c>
      <c r="AH284" s="73" t="s">
        <v>171</v>
      </c>
      <c r="AI284" s="78" t="s">
        <v>173</v>
      </c>
      <c r="AJ284" s="81" t="s">
        <v>471</v>
      </c>
      <c r="AK284" s="73" t="s">
        <v>171</v>
      </c>
      <c r="AL284" s="73" t="s">
        <v>173</v>
      </c>
    </row>
    <row r="285" spans="1:42" ht="12" customHeight="1" x14ac:dyDescent="0.2">
      <c r="B285" s="27"/>
      <c r="C285" s="68"/>
      <c r="D285" s="68"/>
      <c r="E285" s="68"/>
      <c r="F285" s="68"/>
      <c r="G285" s="68"/>
      <c r="H285" s="68"/>
      <c r="I285" s="68"/>
      <c r="J285" s="28"/>
      <c r="K285" s="29"/>
      <c r="L285" s="29"/>
      <c r="M285" s="29"/>
      <c r="N285" s="29"/>
      <c r="O285" s="49"/>
      <c r="P285" s="29"/>
      <c r="Q285" s="83">
        <f>F276</f>
        <v>267</v>
      </c>
      <c r="R285" s="2">
        <f t="shared" ref="R285:V285" si="243">G276</f>
        <v>222</v>
      </c>
      <c r="S285" s="2">
        <f t="shared" si="243"/>
        <v>45</v>
      </c>
      <c r="T285" s="2">
        <f t="shared" si="243"/>
        <v>152</v>
      </c>
      <c r="U285" s="2">
        <f t="shared" si="243"/>
        <v>129</v>
      </c>
      <c r="V285" s="2">
        <f t="shared" si="243"/>
        <v>245</v>
      </c>
      <c r="W285" s="69"/>
      <c r="X285" s="27"/>
      <c r="Y285" s="68"/>
      <c r="Z285" s="68"/>
      <c r="AA285" s="68"/>
      <c r="AB285" s="68"/>
      <c r="AC285" s="68"/>
      <c r="AD285" s="68"/>
      <c r="AE285" s="68"/>
      <c r="AF285" s="28"/>
      <c r="AG285" s="29"/>
      <c r="AH285" s="29"/>
      <c r="AI285" s="49"/>
      <c r="AJ285" s="83">
        <f>V285</f>
        <v>245</v>
      </c>
      <c r="AK285" s="2">
        <f>S285</f>
        <v>45</v>
      </c>
      <c r="AL285" s="2">
        <f>U285</f>
        <v>129</v>
      </c>
      <c r="AM285" s="69"/>
      <c r="AN285" s="69"/>
      <c r="AO285" s="69"/>
      <c r="AP285" s="69"/>
    </row>
    <row r="286" spans="1:42" ht="14.65" customHeight="1" x14ac:dyDescent="0.2">
      <c r="B286" s="26" t="s">
        <v>871</v>
      </c>
      <c r="C286" s="15"/>
      <c r="D286" s="15"/>
      <c r="E286" s="15"/>
      <c r="F286" s="15"/>
      <c r="G286" s="15"/>
      <c r="H286" s="15"/>
      <c r="I286" s="15"/>
      <c r="K286" s="8">
        <v>193</v>
      </c>
      <c r="L286" s="8">
        <v>180</v>
      </c>
      <c r="M286" s="8">
        <v>13</v>
      </c>
      <c r="N286" s="8">
        <v>102</v>
      </c>
      <c r="O286" s="50">
        <v>89</v>
      </c>
      <c r="P286" s="8">
        <v>193</v>
      </c>
      <c r="Q286" s="85">
        <f>K286/Q$285*100</f>
        <v>72.284644194756552</v>
      </c>
      <c r="R286" s="4">
        <f t="shared" ref="R286:V294" si="244">L286/R$285*100</f>
        <v>81.081081081081081</v>
      </c>
      <c r="S286" s="4">
        <f t="shared" si="244"/>
        <v>28.888888888888886</v>
      </c>
      <c r="T286" s="4">
        <f t="shared" si="244"/>
        <v>67.10526315789474</v>
      </c>
      <c r="U286" s="4">
        <f t="shared" si="244"/>
        <v>68.992248062015506</v>
      </c>
      <c r="V286" s="4">
        <f t="shared" si="244"/>
        <v>78.775510204081627</v>
      </c>
      <c r="W286" s="10"/>
      <c r="X286" s="26" t="s">
        <v>871</v>
      </c>
      <c r="Y286" s="15"/>
      <c r="Z286" s="15"/>
      <c r="AA286" s="15"/>
      <c r="AB286" s="15"/>
      <c r="AC286" s="15"/>
      <c r="AD286" s="15"/>
      <c r="AE286" s="15"/>
      <c r="AG286" s="8">
        <f>P286</f>
        <v>193</v>
      </c>
      <c r="AH286" s="8">
        <f>M286</f>
        <v>13</v>
      </c>
      <c r="AI286" s="50">
        <f>O286</f>
        <v>89</v>
      </c>
      <c r="AJ286" s="85">
        <f>V286</f>
        <v>78.775510204081627</v>
      </c>
      <c r="AK286" s="4">
        <f>S286</f>
        <v>28.888888888888886</v>
      </c>
      <c r="AL286" s="4">
        <f>U286</f>
        <v>68.992248062015506</v>
      </c>
      <c r="AM286" s="10"/>
      <c r="AO286" s="10"/>
      <c r="AP286" s="10"/>
    </row>
    <row r="287" spans="1:42" ht="14.65" customHeight="1" x14ac:dyDescent="0.2">
      <c r="B287" s="123" t="s">
        <v>872</v>
      </c>
      <c r="C287" s="15"/>
      <c r="D287" s="15"/>
      <c r="E287" s="15"/>
      <c r="F287" s="15"/>
      <c r="G287" s="15"/>
      <c r="H287" s="15"/>
      <c r="I287" s="15"/>
      <c r="K287" s="8">
        <v>204</v>
      </c>
      <c r="L287" s="8">
        <v>182</v>
      </c>
      <c r="M287" s="8">
        <v>22</v>
      </c>
      <c r="N287" s="8">
        <v>116</v>
      </c>
      <c r="O287" s="50">
        <v>98</v>
      </c>
      <c r="P287" s="8">
        <v>200</v>
      </c>
      <c r="Q287" s="85">
        <f t="shared" ref="Q287:Q294" si="245">K287/Q$285*100</f>
        <v>76.404494382022463</v>
      </c>
      <c r="R287" s="4">
        <f t="shared" si="244"/>
        <v>81.981981981981974</v>
      </c>
      <c r="S287" s="4">
        <f t="shared" si="244"/>
        <v>48.888888888888886</v>
      </c>
      <c r="T287" s="4">
        <f t="shared" si="244"/>
        <v>76.31578947368422</v>
      </c>
      <c r="U287" s="4">
        <f t="shared" si="244"/>
        <v>75.968992248062023</v>
      </c>
      <c r="V287" s="4">
        <f t="shared" si="244"/>
        <v>81.632653061224488</v>
      </c>
      <c r="W287" s="10"/>
      <c r="X287" s="123" t="s">
        <v>872</v>
      </c>
      <c r="Y287" s="15"/>
      <c r="Z287" s="15"/>
      <c r="AA287" s="15"/>
      <c r="AB287" s="15"/>
      <c r="AC287" s="15"/>
      <c r="AD287" s="15"/>
      <c r="AE287" s="15"/>
      <c r="AG287" s="8">
        <f t="shared" ref="AG287:AG294" si="246">P287</f>
        <v>200</v>
      </c>
      <c r="AH287" s="8">
        <f t="shared" ref="AH287:AH294" si="247">M287</f>
        <v>22</v>
      </c>
      <c r="AI287" s="50">
        <f t="shared" ref="AI287:AI294" si="248">O287</f>
        <v>98</v>
      </c>
      <c r="AJ287" s="85">
        <f t="shared" ref="AJ287:AJ294" si="249">V287</f>
        <v>81.632653061224488</v>
      </c>
      <c r="AK287" s="4">
        <f t="shared" ref="AK287:AK294" si="250">S287</f>
        <v>48.888888888888886</v>
      </c>
      <c r="AL287" s="4">
        <f t="shared" ref="AL287:AL294" si="251">U287</f>
        <v>75.968992248062023</v>
      </c>
      <c r="AM287" s="10"/>
      <c r="AN287" s="10"/>
      <c r="AO287" s="10"/>
      <c r="AP287" s="10"/>
    </row>
    <row r="288" spans="1:42" ht="14.65" customHeight="1" x14ac:dyDescent="0.2">
      <c r="B288" s="26" t="s">
        <v>873</v>
      </c>
      <c r="C288" s="15"/>
      <c r="D288" s="15"/>
      <c r="E288" s="15"/>
      <c r="F288" s="15"/>
      <c r="G288" s="15"/>
      <c r="H288" s="15"/>
      <c r="I288" s="15"/>
      <c r="K288" s="8">
        <v>25</v>
      </c>
      <c r="L288" s="8">
        <v>23</v>
      </c>
      <c r="M288" s="8">
        <v>2</v>
      </c>
      <c r="N288" s="8">
        <v>9</v>
      </c>
      <c r="O288" s="50">
        <v>7</v>
      </c>
      <c r="P288" s="8">
        <v>25</v>
      </c>
      <c r="Q288" s="85">
        <f t="shared" si="245"/>
        <v>9.3632958801498134</v>
      </c>
      <c r="R288" s="4">
        <f t="shared" si="244"/>
        <v>10.36036036036036</v>
      </c>
      <c r="S288" s="4">
        <f t="shared" si="244"/>
        <v>4.4444444444444446</v>
      </c>
      <c r="T288" s="4">
        <f t="shared" si="244"/>
        <v>5.9210526315789469</v>
      </c>
      <c r="U288" s="4">
        <f t="shared" si="244"/>
        <v>5.4263565891472867</v>
      </c>
      <c r="V288" s="4">
        <f t="shared" si="244"/>
        <v>10.204081632653061</v>
      </c>
      <c r="W288" s="10"/>
      <c r="X288" s="26" t="s">
        <v>873</v>
      </c>
      <c r="Y288" s="15"/>
      <c r="Z288" s="15"/>
      <c r="AA288" s="15"/>
      <c r="AB288" s="15"/>
      <c r="AC288" s="15"/>
      <c r="AD288" s="15"/>
      <c r="AE288" s="15"/>
      <c r="AG288" s="8">
        <f t="shared" si="246"/>
        <v>25</v>
      </c>
      <c r="AH288" s="8">
        <f t="shared" si="247"/>
        <v>2</v>
      </c>
      <c r="AI288" s="50">
        <f t="shared" si="248"/>
        <v>7</v>
      </c>
      <c r="AJ288" s="85">
        <f t="shared" si="249"/>
        <v>10.204081632653061</v>
      </c>
      <c r="AK288" s="4">
        <f t="shared" si="250"/>
        <v>4.4444444444444446</v>
      </c>
      <c r="AL288" s="4">
        <f t="shared" si="251"/>
        <v>5.4263565891472867</v>
      </c>
      <c r="AM288" s="10"/>
      <c r="AN288" s="10"/>
      <c r="AO288" s="10"/>
      <c r="AP288" s="10"/>
    </row>
    <row r="289" spans="2:42" ht="14.65" customHeight="1" x14ac:dyDescent="0.2">
      <c r="B289" s="26" t="s">
        <v>874</v>
      </c>
      <c r="C289" s="15"/>
      <c r="D289" s="15"/>
      <c r="E289" s="15"/>
      <c r="F289" s="15"/>
      <c r="G289" s="15"/>
      <c r="H289" s="15"/>
      <c r="I289" s="15"/>
      <c r="K289" s="8">
        <v>7</v>
      </c>
      <c r="L289" s="8">
        <v>1</v>
      </c>
      <c r="M289" s="8">
        <v>6</v>
      </c>
      <c r="N289" s="8">
        <v>4</v>
      </c>
      <c r="O289" s="50">
        <v>3</v>
      </c>
      <c r="P289" s="8">
        <v>2</v>
      </c>
      <c r="Q289" s="85">
        <f t="shared" si="245"/>
        <v>2.6217228464419478</v>
      </c>
      <c r="R289" s="4">
        <f t="shared" si="244"/>
        <v>0.45045045045045046</v>
      </c>
      <c r="S289" s="4">
        <f t="shared" si="244"/>
        <v>13.333333333333334</v>
      </c>
      <c r="T289" s="4">
        <f t="shared" si="244"/>
        <v>2.6315789473684208</v>
      </c>
      <c r="U289" s="4">
        <f t="shared" si="244"/>
        <v>2.3255813953488373</v>
      </c>
      <c r="V289" s="4">
        <f t="shared" si="244"/>
        <v>0.81632653061224492</v>
      </c>
      <c r="W289" s="10"/>
      <c r="X289" s="26" t="s">
        <v>874</v>
      </c>
      <c r="Y289" s="15"/>
      <c r="Z289" s="15"/>
      <c r="AA289" s="15"/>
      <c r="AB289" s="15"/>
      <c r="AC289" s="15"/>
      <c r="AD289" s="15"/>
      <c r="AE289" s="15"/>
      <c r="AG289" s="8">
        <f t="shared" si="246"/>
        <v>2</v>
      </c>
      <c r="AH289" s="8">
        <f t="shared" si="247"/>
        <v>6</v>
      </c>
      <c r="AI289" s="50">
        <f t="shared" si="248"/>
        <v>3</v>
      </c>
      <c r="AJ289" s="85">
        <f t="shared" si="249"/>
        <v>0.81632653061224492</v>
      </c>
      <c r="AK289" s="4">
        <f t="shared" si="250"/>
        <v>13.333333333333334</v>
      </c>
      <c r="AL289" s="4">
        <f t="shared" si="251"/>
        <v>2.3255813953488373</v>
      </c>
      <c r="AM289" s="10"/>
      <c r="AN289" s="10"/>
      <c r="AO289" s="10"/>
      <c r="AP289" s="10"/>
    </row>
    <row r="290" spans="2:42" ht="14.65" customHeight="1" x14ac:dyDescent="0.2">
      <c r="B290" s="44" t="s">
        <v>875</v>
      </c>
      <c r="C290" s="15"/>
      <c r="D290" s="15"/>
      <c r="E290" s="15"/>
      <c r="F290" s="15"/>
      <c r="G290" s="15"/>
      <c r="H290" s="15"/>
      <c r="I290" s="15"/>
      <c r="K290" s="8">
        <v>21</v>
      </c>
      <c r="L290" s="8">
        <v>10</v>
      </c>
      <c r="M290" s="8">
        <v>11</v>
      </c>
      <c r="N290" s="8">
        <v>14</v>
      </c>
      <c r="O290" s="50">
        <v>13</v>
      </c>
      <c r="P290" s="8">
        <v>11</v>
      </c>
      <c r="Q290" s="85">
        <f t="shared" si="245"/>
        <v>7.8651685393258424</v>
      </c>
      <c r="R290" s="4">
        <f t="shared" si="244"/>
        <v>4.5045045045045047</v>
      </c>
      <c r="S290" s="4">
        <f t="shared" si="244"/>
        <v>24.444444444444443</v>
      </c>
      <c r="T290" s="4">
        <f t="shared" si="244"/>
        <v>9.2105263157894726</v>
      </c>
      <c r="U290" s="4">
        <f t="shared" si="244"/>
        <v>10.077519379844961</v>
      </c>
      <c r="V290" s="4">
        <f t="shared" si="244"/>
        <v>4.4897959183673466</v>
      </c>
      <c r="W290" s="10"/>
      <c r="X290" s="44" t="s">
        <v>875</v>
      </c>
      <c r="Y290" s="15"/>
      <c r="Z290" s="15"/>
      <c r="AA290" s="15"/>
      <c r="AB290" s="15"/>
      <c r="AC290" s="15"/>
      <c r="AD290" s="15"/>
      <c r="AE290" s="15"/>
      <c r="AG290" s="8">
        <f t="shared" si="246"/>
        <v>11</v>
      </c>
      <c r="AH290" s="8">
        <f t="shared" si="247"/>
        <v>11</v>
      </c>
      <c r="AI290" s="50">
        <f t="shared" si="248"/>
        <v>13</v>
      </c>
      <c r="AJ290" s="85">
        <f t="shared" si="249"/>
        <v>4.4897959183673466</v>
      </c>
      <c r="AK290" s="4">
        <f t="shared" si="250"/>
        <v>24.444444444444443</v>
      </c>
      <c r="AL290" s="4">
        <f t="shared" si="251"/>
        <v>10.077519379844961</v>
      </c>
      <c r="AM290" s="10"/>
      <c r="AN290" s="10"/>
      <c r="AO290" s="10"/>
      <c r="AP290" s="10"/>
    </row>
    <row r="291" spans="2:42" ht="14.65" customHeight="1" x14ac:dyDescent="0.2">
      <c r="B291" s="26" t="s">
        <v>876</v>
      </c>
      <c r="C291" s="15"/>
      <c r="D291" s="15"/>
      <c r="E291" s="15"/>
      <c r="F291" s="15"/>
      <c r="G291" s="15"/>
      <c r="H291" s="15"/>
      <c r="I291" s="15"/>
      <c r="K291" s="8">
        <v>43</v>
      </c>
      <c r="L291" s="8">
        <v>39</v>
      </c>
      <c r="M291" s="8">
        <v>4</v>
      </c>
      <c r="N291" s="8">
        <v>15</v>
      </c>
      <c r="O291" s="50">
        <v>11</v>
      </c>
      <c r="P291" s="8">
        <v>43</v>
      </c>
      <c r="Q291" s="85">
        <f t="shared" si="245"/>
        <v>16.104868913857679</v>
      </c>
      <c r="R291" s="4">
        <f t="shared" si="244"/>
        <v>17.567567567567568</v>
      </c>
      <c r="S291" s="4">
        <f t="shared" si="244"/>
        <v>8.8888888888888893</v>
      </c>
      <c r="T291" s="4">
        <f t="shared" si="244"/>
        <v>9.8684210526315788</v>
      </c>
      <c r="U291" s="4">
        <f t="shared" si="244"/>
        <v>8.5271317829457356</v>
      </c>
      <c r="V291" s="4">
        <f t="shared" si="244"/>
        <v>17.551020408163264</v>
      </c>
      <c r="W291" s="10"/>
      <c r="X291" s="26" t="s">
        <v>876</v>
      </c>
      <c r="Y291" s="15"/>
      <c r="Z291" s="15"/>
      <c r="AA291" s="15"/>
      <c r="AB291" s="15"/>
      <c r="AC291" s="15"/>
      <c r="AD291" s="15"/>
      <c r="AE291" s="15"/>
      <c r="AG291" s="8">
        <f t="shared" si="246"/>
        <v>43</v>
      </c>
      <c r="AH291" s="8">
        <f t="shared" si="247"/>
        <v>4</v>
      </c>
      <c r="AI291" s="50">
        <f t="shared" si="248"/>
        <v>11</v>
      </c>
      <c r="AJ291" s="85">
        <f t="shared" si="249"/>
        <v>17.551020408163264</v>
      </c>
      <c r="AK291" s="4">
        <f t="shared" si="250"/>
        <v>8.8888888888888893</v>
      </c>
      <c r="AL291" s="4">
        <f t="shared" si="251"/>
        <v>8.5271317829457356</v>
      </c>
      <c r="AM291" s="10"/>
      <c r="AN291" s="10"/>
      <c r="AO291" s="10"/>
      <c r="AP291" s="10"/>
    </row>
    <row r="292" spans="2:42" ht="14.65" customHeight="1" x14ac:dyDescent="0.2">
      <c r="B292" s="26" t="s">
        <v>877</v>
      </c>
      <c r="C292" s="15"/>
      <c r="D292" s="15"/>
      <c r="E292" s="15"/>
      <c r="F292" s="15"/>
      <c r="G292" s="15"/>
      <c r="H292" s="15"/>
      <c r="I292" s="15"/>
      <c r="K292" s="8">
        <v>15</v>
      </c>
      <c r="L292" s="8">
        <v>11</v>
      </c>
      <c r="M292" s="8">
        <v>4</v>
      </c>
      <c r="N292" s="8">
        <v>16</v>
      </c>
      <c r="O292" s="50">
        <v>13</v>
      </c>
      <c r="P292" s="8">
        <v>14</v>
      </c>
      <c r="Q292" s="85">
        <f t="shared" si="245"/>
        <v>5.6179775280898872</v>
      </c>
      <c r="R292" s="4">
        <f t="shared" si="244"/>
        <v>4.954954954954955</v>
      </c>
      <c r="S292" s="4">
        <f t="shared" si="244"/>
        <v>8.8888888888888893</v>
      </c>
      <c r="T292" s="4">
        <f t="shared" si="244"/>
        <v>10.526315789473683</v>
      </c>
      <c r="U292" s="4">
        <f t="shared" si="244"/>
        <v>10.077519379844961</v>
      </c>
      <c r="V292" s="4">
        <f t="shared" si="244"/>
        <v>5.7142857142857144</v>
      </c>
      <c r="W292" s="10"/>
      <c r="X292" s="26" t="s">
        <v>877</v>
      </c>
      <c r="Y292" s="15"/>
      <c r="Z292" s="15"/>
      <c r="AA292" s="15"/>
      <c r="AB292" s="15"/>
      <c r="AC292" s="15"/>
      <c r="AD292" s="15"/>
      <c r="AE292" s="15"/>
      <c r="AG292" s="8">
        <f t="shared" si="246"/>
        <v>14</v>
      </c>
      <c r="AH292" s="8">
        <f t="shared" si="247"/>
        <v>4</v>
      </c>
      <c r="AI292" s="50">
        <f t="shared" si="248"/>
        <v>13</v>
      </c>
      <c r="AJ292" s="85">
        <f t="shared" si="249"/>
        <v>5.7142857142857144</v>
      </c>
      <c r="AK292" s="4">
        <f t="shared" si="250"/>
        <v>8.8888888888888893</v>
      </c>
      <c r="AL292" s="4">
        <f t="shared" si="251"/>
        <v>10.077519379844961</v>
      </c>
      <c r="AM292" s="10"/>
      <c r="AN292" s="10"/>
      <c r="AO292" s="10"/>
      <c r="AP292" s="10"/>
    </row>
    <row r="293" spans="2:42" ht="14.65" customHeight="1" x14ac:dyDescent="0.2">
      <c r="B293" s="26" t="s">
        <v>382</v>
      </c>
      <c r="C293" s="15"/>
      <c r="D293" s="15"/>
      <c r="E293" s="15"/>
      <c r="F293" s="15"/>
      <c r="G293" s="15"/>
      <c r="H293" s="15"/>
      <c r="I293" s="15"/>
      <c r="K293" s="8">
        <v>23</v>
      </c>
      <c r="L293" s="8">
        <v>16</v>
      </c>
      <c r="M293" s="8">
        <v>7</v>
      </c>
      <c r="N293" s="8">
        <v>13</v>
      </c>
      <c r="O293" s="50">
        <v>11</v>
      </c>
      <c r="P293" s="8">
        <v>18</v>
      </c>
      <c r="Q293" s="85">
        <f t="shared" si="245"/>
        <v>8.6142322097378283</v>
      </c>
      <c r="R293" s="4">
        <f t="shared" si="244"/>
        <v>7.2072072072072073</v>
      </c>
      <c r="S293" s="4">
        <f t="shared" si="244"/>
        <v>15.555555555555555</v>
      </c>
      <c r="T293" s="4">
        <f t="shared" si="244"/>
        <v>8.5526315789473681</v>
      </c>
      <c r="U293" s="4">
        <f t="shared" si="244"/>
        <v>8.5271317829457356</v>
      </c>
      <c r="V293" s="4">
        <f t="shared" si="244"/>
        <v>7.3469387755102051</v>
      </c>
      <c r="W293" s="10"/>
      <c r="X293" s="26" t="s">
        <v>382</v>
      </c>
      <c r="Y293" s="15"/>
      <c r="Z293" s="15"/>
      <c r="AA293" s="15"/>
      <c r="AB293" s="15"/>
      <c r="AC293" s="15"/>
      <c r="AD293" s="15"/>
      <c r="AE293" s="15"/>
      <c r="AG293" s="8">
        <f t="shared" si="246"/>
        <v>18</v>
      </c>
      <c r="AH293" s="8">
        <f t="shared" si="247"/>
        <v>7</v>
      </c>
      <c r="AI293" s="50">
        <f t="shared" si="248"/>
        <v>11</v>
      </c>
      <c r="AJ293" s="85">
        <f t="shared" si="249"/>
        <v>7.3469387755102051</v>
      </c>
      <c r="AK293" s="4">
        <f t="shared" si="250"/>
        <v>15.555555555555555</v>
      </c>
      <c r="AL293" s="4">
        <f t="shared" si="251"/>
        <v>8.5271317829457356</v>
      </c>
      <c r="AM293" s="10"/>
      <c r="AN293" s="10"/>
      <c r="AO293" s="10"/>
      <c r="AP293" s="10"/>
    </row>
    <row r="294" spans="2:42" ht="14.65" customHeight="1" x14ac:dyDescent="0.2">
      <c r="B294" s="27" t="s">
        <v>0</v>
      </c>
      <c r="C294" s="68"/>
      <c r="D294" s="68"/>
      <c r="E294" s="68"/>
      <c r="F294" s="68"/>
      <c r="G294" s="68"/>
      <c r="H294" s="68"/>
      <c r="I294" s="68"/>
      <c r="J294" s="28"/>
      <c r="K294" s="9">
        <v>0</v>
      </c>
      <c r="L294" s="9">
        <v>0</v>
      </c>
      <c r="M294" s="9">
        <v>0</v>
      </c>
      <c r="N294" s="9">
        <v>0</v>
      </c>
      <c r="O294" s="55">
        <v>0</v>
      </c>
      <c r="P294" s="9">
        <v>0</v>
      </c>
      <c r="Q294" s="87">
        <f t="shared" si="245"/>
        <v>0</v>
      </c>
      <c r="R294" s="5">
        <f t="shared" si="244"/>
        <v>0</v>
      </c>
      <c r="S294" s="5">
        <f t="shared" si="244"/>
        <v>0</v>
      </c>
      <c r="T294" s="5">
        <f t="shared" si="244"/>
        <v>0</v>
      </c>
      <c r="U294" s="5">
        <f t="shared" si="244"/>
        <v>0</v>
      </c>
      <c r="V294" s="5">
        <f t="shared" si="244"/>
        <v>0</v>
      </c>
      <c r="W294" s="16"/>
      <c r="X294" s="27" t="s">
        <v>0</v>
      </c>
      <c r="Y294" s="68"/>
      <c r="Z294" s="68"/>
      <c r="AA294" s="68"/>
      <c r="AB294" s="68"/>
      <c r="AC294" s="68"/>
      <c r="AD294" s="68"/>
      <c r="AE294" s="68"/>
      <c r="AF294" s="28"/>
      <c r="AG294" s="9">
        <f t="shared" si="246"/>
        <v>0</v>
      </c>
      <c r="AH294" s="9">
        <f t="shared" si="247"/>
        <v>0</v>
      </c>
      <c r="AI294" s="55">
        <f t="shared" si="248"/>
        <v>0</v>
      </c>
      <c r="AJ294" s="87">
        <f t="shared" si="249"/>
        <v>0</v>
      </c>
      <c r="AK294" s="5">
        <f t="shared" si="250"/>
        <v>0</v>
      </c>
      <c r="AL294" s="5">
        <f t="shared" si="251"/>
        <v>0</v>
      </c>
      <c r="AM294" s="16"/>
      <c r="AN294" s="16"/>
      <c r="AO294" s="16"/>
      <c r="AP294" s="16"/>
    </row>
    <row r="295" spans="2:42" ht="15" customHeight="1" x14ac:dyDescent="0.2">
      <c r="B295" s="30" t="s">
        <v>1</v>
      </c>
      <c r="C295" s="59"/>
      <c r="D295" s="59"/>
      <c r="E295" s="59"/>
      <c r="F295" s="59"/>
      <c r="G295" s="59"/>
      <c r="H295" s="59"/>
      <c r="I295" s="59"/>
      <c r="J295" s="21"/>
      <c r="K295" s="31">
        <f t="shared" ref="K295:P295" si="252">SUM(K286:K294)</f>
        <v>531</v>
      </c>
      <c r="L295" s="31">
        <f t="shared" si="252"/>
        <v>462</v>
      </c>
      <c r="M295" s="31">
        <f t="shared" si="252"/>
        <v>69</v>
      </c>
      <c r="N295" s="31">
        <f t="shared" si="252"/>
        <v>289</v>
      </c>
      <c r="O295" s="51">
        <f t="shared" si="252"/>
        <v>245</v>
      </c>
      <c r="P295" s="31">
        <f t="shared" si="252"/>
        <v>506</v>
      </c>
      <c r="Q295" s="86" t="str">
        <f t="shared" ref="Q295:V295" si="253">IF(SUM(Q286:Q294)&gt;100,"－",SUM(Q286:Q294))</f>
        <v>－</v>
      </c>
      <c r="R295" s="6" t="str">
        <f t="shared" si="253"/>
        <v>－</v>
      </c>
      <c r="S295" s="6" t="str">
        <f t="shared" si="253"/>
        <v>－</v>
      </c>
      <c r="T295" s="6" t="str">
        <f t="shared" si="253"/>
        <v>－</v>
      </c>
      <c r="U295" s="6" t="str">
        <f t="shared" si="253"/>
        <v>－</v>
      </c>
      <c r="V295" s="6" t="str">
        <f t="shared" si="253"/>
        <v>－</v>
      </c>
      <c r="W295" s="16"/>
      <c r="X295" s="30" t="s">
        <v>1</v>
      </c>
      <c r="Y295" s="59"/>
      <c r="Z295" s="59"/>
      <c r="AA295" s="59"/>
      <c r="AB295" s="59"/>
      <c r="AC295" s="59"/>
      <c r="AD295" s="59"/>
      <c r="AE295" s="59"/>
      <c r="AF295" s="21"/>
      <c r="AG295" s="31">
        <f>SUM(AG286:AG294)</f>
        <v>506</v>
      </c>
      <c r="AH295" s="31">
        <f>SUM(AH286:AH294)</f>
        <v>69</v>
      </c>
      <c r="AI295" s="51">
        <f>SUM(AI286:AI294)</f>
        <v>245</v>
      </c>
      <c r="AJ295" s="86" t="str">
        <f>IF(SUM(AJ286:AJ294)&gt;100,"－",SUM(AJ286:AJ294))</f>
        <v>－</v>
      </c>
      <c r="AK295" s="6" t="str">
        <f>IF(SUM(AK286:AK294)&gt;100,"－",SUM(AK286:AK294))</f>
        <v>－</v>
      </c>
      <c r="AL295" s="6" t="str">
        <f>IF(SUM(AL286:AL294)&gt;100,"－",SUM(AL286:AL294))</f>
        <v>－</v>
      </c>
      <c r="AM295" s="16"/>
      <c r="AN295" s="16"/>
      <c r="AO295" s="16"/>
      <c r="AP295" s="16"/>
    </row>
    <row r="296" spans="2:42" ht="15" customHeight="1" x14ac:dyDescent="0.2">
      <c r="B296" s="45"/>
      <c r="C296" s="36"/>
      <c r="D296" s="36"/>
      <c r="E296" s="36"/>
      <c r="F296" s="41"/>
      <c r="G296" s="41"/>
      <c r="H296" s="41"/>
      <c r="I296" s="41"/>
      <c r="J296" s="41"/>
      <c r="X296" s="15"/>
    </row>
    <row r="297" spans="2:42" ht="15" customHeight="1" x14ac:dyDescent="0.2">
      <c r="X297" s="15"/>
    </row>
    <row r="298" spans="2:42" ht="15" customHeight="1" x14ac:dyDescent="0.2">
      <c r="X298" s="15"/>
    </row>
    <row r="299" spans="2:42" ht="15" customHeight="1" x14ac:dyDescent="0.2">
      <c r="X299" s="15"/>
    </row>
  </sheetData>
  <mergeCells count="4">
    <mergeCell ref="B88:J88"/>
    <mergeCell ref="B89:J89"/>
    <mergeCell ref="X88:AF88"/>
    <mergeCell ref="X89:AF89"/>
  </mergeCells>
  <phoneticPr fontId="1"/>
  <printOptions horizontalCentered="1"/>
  <pageMargins left="0.19685039370078741" right="0.19685039370078741" top="0.47244094488188981" bottom="0.27559055118110237" header="0.19685039370078741" footer="0.11811023622047245"/>
  <pageSetup paperSize="9" scale="60" orientation="portrait"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3" manualBreakCount="3">
    <brk id="82" max="16383" man="1"/>
    <brk id="117" max="16383" man="1"/>
    <brk id="2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62"/>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3" width="10.296875" style="1" customWidth="1"/>
    <col min="4" max="12" width="8.69921875" style="1" customWidth="1"/>
    <col min="13" max="13" width="8.59765625" style="1" customWidth="1"/>
    <col min="14" max="22" width="8.69921875" style="1" customWidth="1"/>
    <col min="23" max="23" width="2.69921875" style="1" customWidth="1"/>
    <col min="24" max="24" width="5.69921875" style="1" customWidth="1"/>
    <col min="25" max="41" width="8.69921875" style="1" customWidth="1"/>
    <col min="42" max="16384" width="9.09765625" style="1"/>
  </cols>
  <sheetData>
    <row r="1" spans="1:37" ht="15" customHeight="1" x14ac:dyDescent="0.2">
      <c r="A1" s="350" t="s">
        <v>590</v>
      </c>
    </row>
    <row r="2" spans="1:37" ht="15" customHeight="1" x14ac:dyDescent="0.2">
      <c r="A2" s="1" t="s">
        <v>878</v>
      </c>
    </row>
    <row r="3" spans="1:37" ht="13.75" customHeight="1" x14ac:dyDescent="0.2">
      <c r="B3" s="47"/>
      <c r="C3" s="25"/>
      <c r="D3" s="25"/>
      <c r="E3" s="25"/>
      <c r="F3" s="242"/>
      <c r="G3" s="243"/>
      <c r="H3" s="66" t="s">
        <v>2</v>
      </c>
      <c r="I3" s="66"/>
      <c r="J3" s="243"/>
      <c r="K3" s="243"/>
      <c r="L3" s="244"/>
      <c r="M3" s="243"/>
      <c r="N3" s="66" t="s">
        <v>3</v>
      </c>
      <c r="O3" s="66"/>
      <c r="P3" s="243"/>
      <c r="Q3" s="245"/>
      <c r="X3" s="47"/>
      <c r="Y3" s="25"/>
      <c r="Z3" s="25"/>
      <c r="AA3" s="25"/>
      <c r="AB3" s="60"/>
      <c r="AC3" s="63" t="s">
        <v>2</v>
      </c>
      <c r="AD3" s="66"/>
      <c r="AE3" s="82"/>
      <c r="AF3" s="63" t="s">
        <v>3</v>
      </c>
      <c r="AG3" s="64"/>
    </row>
    <row r="4" spans="1:37" ht="19" x14ac:dyDescent="0.2">
      <c r="B4" s="58"/>
      <c r="F4" s="73" t="s">
        <v>356</v>
      </c>
      <c r="G4" s="73" t="s">
        <v>170</v>
      </c>
      <c r="H4" s="73" t="s">
        <v>171</v>
      </c>
      <c r="I4" s="73" t="s">
        <v>357</v>
      </c>
      <c r="J4" s="78" t="s">
        <v>173</v>
      </c>
      <c r="K4" s="73" t="s">
        <v>500</v>
      </c>
      <c r="L4" s="81" t="s">
        <v>356</v>
      </c>
      <c r="M4" s="73" t="s">
        <v>170</v>
      </c>
      <c r="N4" s="73" t="s">
        <v>171</v>
      </c>
      <c r="O4" s="73" t="s">
        <v>357</v>
      </c>
      <c r="P4" s="73" t="s">
        <v>173</v>
      </c>
      <c r="Q4" s="73" t="s">
        <v>500</v>
      </c>
      <c r="X4" s="58"/>
      <c r="AB4" s="73" t="s">
        <v>471</v>
      </c>
      <c r="AC4" s="73" t="s">
        <v>171</v>
      </c>
      <c r="AD4" s="78" t="s">
        <v>173</v>
      </c>
      <c r="AE4" s="81" t="s">
        <v>471</v>
      </c>
      <c r="AF4" s="73" t="s">
        <v>171</v>
      </c>
      <c r="AG4" s="73" t="s">
        <v>173</v>
      </c>
    </row>
    <row r="5" spans="1:37" ht="12" customHeight="1" x14ac:dyDescent="0.2">
      <c r="B5" s="27"/>
      <c r="C5" s="68"/>
      <c r="D5" s="68"/>
      <c r="E5" s="28"/>
      <c r="F5" s="29"/>
      <c r="G5" s="29"/>
      <c r="H5" s="29"/>
      <c r="I5" s="29"/>
      <c r="J5" s="49"/>
      <c r="K5" s="29"/>
      <c r="L5" s="83">
        <f>$F$16</f>
        <v>1352</v>
      </c>
      <c r="M5" s="2">
        <f>$G$16</f>
        <v>735</v>
      </c>
      <c r="N5" s="2">
        <f>$H$16</f>
        <v>617</v>
      </c>
      <c r="O5" s="2">
        <f>$I$16</f>
        <v>856</v>
      </c>
      <c r="P5" s="2">
        <f>$J$16</f>
        <v>747</v>
      </c>
      <c r="Q5" s="2">
        <f>$K$16</f>
        <v>844</v>
      </c>
      <c r="R5" s="69"/>
      <c r="S5" s="69"/>
      <c r="T5" s="69"/>
      <c r="U5" s="69"/>
      <c r="V5" s="69"/>
      <c r="X5" s="27"/>
      <c r="Y5" s="68"/>
      <c r="Z5" s="68"/>
      <c r="AA5" s="28"/>
      <c r="AB5" s="29"/>
      <c r="AC5" s="29"/>
      <c r="AD5" s="49"/>
      <c r="AE5" s="83">
        <f t="shared" ref="AE5:AE15" si="0">Q5</f>
        <v>844</v>
      </c>
      <c r="AF5" s="2">
        <f t="shared" ref="AF5:AF15" si="1">N5</f>
        <v>617</v>
      </c>
      <c r="AG5" s="2">
        <f t="shared" ref="AG5:AG15" si="2">P5</f>
        <v>747</v>
      </c>
      <c r="AH5" s="69"/>
      <c r="AI5" s="69"/>
      <c r="AJ5" s="69"/>
      <c r="AK5" s="69"/>
    </row>
    <row r="6" spans="1:37" ht="14.65" customHeight="1" x14ac:dyDescent="0.2">
      <c r="B6" s="26" t="s">
        <v>155</v>
      </c>
      <c r="C6" s="15"/>
      <c r="D6" s="15"/>
      <c r="F6" s="8">
        <v>71</v>
      </c>
      <c r="G6" s="8">
        <v>8</v>
      </c>
      <c r="H6" s="8">
        <v>63</v>
      </c>
      <c r="I6" s="8">
        <v>44</v>
      </c>
      <c r="J6" s="50">
        <v>42</v>
      </c>
      <c r="K6" s="8">
        <v>10</v>
      </c>
      <c r="L6" s="85">
        <f t="shared" ref="L6:Q15" si="3">F6/L$5*100</f>
        <v>5.2514792899408285</v>
      </c>
      <c r="M6" s="4">
        <f t="shared" si="3"/>
        <v>1.0884353741496597</v>
      </c>
      <c r="N6" s="4">
        <f t="shared" si="3"/>
        <v>10.210696920583469</v>
      </c>
      <c r="O6" s="4">
        <f t="shared" si="3"/>
        <v>5.1401869158878499</v>
      </c>
      <c r="P6" s="4">
        <f t="shared" si="3"/>
        <v>5.6224899598393572</v>
      </c>
      <c r="Q6" s="4">
        <f t="shared" si="3"/>
        <v>1.1848341232227488</v>
      </c>
      <c r="R6" s="10"/>
      <c r="S6" s="10"/>
      <c r="T6" s="10"/>
      <c r="U6" s="10"/>
      <c r="V6" s="10"/>
      <c r="W6" s="10"/>
      <c r="X6" s="26" t="s">
        <v>155</v>
      </c>
      <c r="Y6" s="15"/>
      <c r="Z6" s="15"/>
      <c r="AB6" s="8">
        <f t="shared" ref="AB6:AB15" si="4">K6</f>
        <v>10</v>
      </c>
      <c r="AC6" s="8">
        <f t="shared" ref="AC6:AC15" si="5">H6</f>
        <v>63</v>
      </c>
      <c r="AD6" s="50">
        <f t="shared" ref="AD6:AD15" si="6">J6</f>
        <v>42</v>
      </c>
      <c r="AE6" s="85">
        <f t="shared" si="0"/>
        <v>1.1848341232227488</v>
      </c>
      <c r="AF6" s="4">
        <f t="shared" si="1"/>
        <v>10.210696920583469</v>
      </c>
      <c r="AG6" s="4">
        <f t="shared" si="2"/>
        <v>5.6224899598393572</v>
      </c>
      <c r="AH6" s="10"/>
      <c r="AJ6" s="10"/>
      <c r="AK6" s="10"/>
    </row>
    <row r="7" spans="1:37" ht="14.65" customHeight="1" x14ac:dyDescent="0.2">
      <c r="B7" s="26" t="s">
        <v>457</v>
      </c>
      <c r="C7" s="15"/>
      <c r="D7" s="15"/>
      <c r="F7" s="8">
        <v>86</v>
      </c>
      <c r="G7" s="8">
        <v>19</v>
      </c>
      <c r="H7" s="8">
        <v>67</v>
      </c>
      <c r="I7" s="8">
        <v>92</v>
      </c>
      <c r="J7" s="50">
        <v>86</v>
      </c>
      <c r="K7" s="8">
        <v>25</v>
      </c>
      <c r="L7" s="85">
        <f t="shared" si="3"/>
        <v>6.3609467455621305</v>
      </c>
      <c r="M7" s="4">
        <f t="shared" si="3"/>
        <v>2.5850340136054419</v>
      </c>
      <c r="N7" s="4">
        <f t="shared" si="3"/>
        <v>10.858995137763371</v>
      </c>
      <c r="O7" s="4">
        <f t="shared" si="3"/>
        <v>10.747663551401869</v>
      </c>
      <c r="P7" s="4">
        <f t="shared" si="3"/>
        <v>11.512717536813923</v>
      </c>
      <c r="Q7" s="4">
        <f t="shared" si="3"/>
        <v>2.9620853080568721</v>
      </c>
      <c r="R7" s="10"/>
      <c r="S7" s="10"/>
      <c r="T7" s="10"/>
      <c r="U7" s="10"/>
      <c r="V7" s="10"/>
      <c r="W7" s="10"/>
      <c r="X7" s="26" t="s">
        <v>457</v>
      </c>
      <c r="Y7" s="15"/>
      <c r="Z7" s="15"/>
      <c r="AB7" s="8">
        <f t="shared" si="4"/>
        <v>25</v>
      </c>
      <c r="AC7" s="8">
        <f t="shared" si="5"/>
        <v>67</v>
      </c>
      <c r="AD7" s="50">
        <f t="shared" si="6"/>
        <v>86</v>
      </c>
      <c r="AE7" s="85">
        <f t="shared" si="0"/>
        <v>2.9620853080568721</v>
      </c>
      <c r="AF7" s="4">
        <f t="shared" si="1"/>
        <v>10.858995137763371</v>
      </c>
      <c r="AG7" s="4">
        <f t="shared" si="2"/>
        <v>11.512717536813923</v>
      </c>
      <c r="AH7" s="10"/>
      <c r="AI7" s="10"/>
      <c r="AJ7" s="10"/>
      <c r="AK7" s="10"/>
    </row>
    <row r="8" spans="1:37" ht="14.65" customHeight="1" x14ac:dyDescent="0.2">
      <c r="B8" s="26" t="s">
        <v>451</v>
      </c>
      <c r="C8" s="15"/>
      <c r="D8" s="15"/>
      <c r="F8" s="8">
        <v>271</v>
      </c>
      <c r="G8" s="8">
        <v>85</v>
      </c>
      <c r="H8" s="8">
        <v>186</v>
      </c>
      <c r="I8" s="8">
        <v>202</v>
      </c>
      <c r="J8" s="50">
        <v>187</v>
      </c>
      <c r="K8" s="8">
        <v>100</v>
      </c>
      <c r="L8" s="85">
        <f t="shared" si="3"/>
        <v>20.04437869822485</v>
      </c>
      <c r="M8" s="4">
        <f t="shared" si="3"/>
        <v>11.564625850340136</v>
      </c>
      <c r="N8" s="4">
        <f t="shared" si="3"/>
        <v>30.14586709886548</v>
      </c>
      <c r="O8" s="4">
        <f t="shared" si="3"/>
        <v>23.598130841121495</v>
      </c>
      <c r="P8" s="4">
        <f t="shared" si="3"/>
        <v>25.0334672021419</v>
      </c>
      <c r="Q8" s="4">
        <f t="shared" si="3"/>
        <v>11.848341232227488</v>
      </c>
      <c r="R8" s="10"/>
      <c r="S8" s="10"/>
      <c r="T8" s="10"/>
      <c r="U8" s="10"/>
      <c r="V8" s="10"/>
      <c r="W8" s="10"/>
      <c r="X8" s="26" t="s">
        <v>451</v>
      </c>
      <c r="Y8" s="15"/>
      <c r="Z8" s="15"/>
      <c r="AB8" s="8">
        <f t="shared" si="4"/>
        <v>100</v>
      </c>
      <c r="AC8" s="8">
        <f t="shared" si="5"/>
        <v>186</v>
      </c>
      <c r="AD8" s="50">
        <f t="shared" si="6"/>
        <v>187</v>
      </c>
      <c r="AE8" s="85">
        <f t="shared" si="0"/>
        <v>11.848341232227488</v>
      </c>
      <c r="AF8" s="4">
        <f t="shared" si="1"/>
        <v>30.14586709886548</v>
      </c>
      <c r="AG8" s="4">
        <f t="shared" si="2"/>
        <v>25.0334672021419</v>
      </c>
      <c r="AH8" s="10"/>
      <c r="AI8" s="10"/>
      <c r="AJ8" s="10"/>
      <c r="AK8" s="10"/>
    </row>
    <row r="9" spans="1:37" ht="14.65" customHeight="1" x14ac:dyDescent="0.2">
      <c r="B9" s="26" t="s">
        <v>452</v>
      </c>
      <c r="C9" s="15"/>
      <c r="D9" s="15"/>
      <c r="F9" s="8">
        <v>237</v>
      </c>
      <c r="G9" s="8">
        <v>124</v>
      </c>
      <c r="H9" s="8">
        <v>113</v>
      </c>
      <c r="I9" s="8">
        <v>188</v>
      </c>
      <c r="J9" s="50">
        <v>171</v>
      </c>
      <c r="K9" s="8">
        <v>141</v>
      </c>
      <c r="L9" s="85">
        <f t="shared" si="3"/>
        <v>17.529585798816569</v>
      </c>
      <c r="M9" s="4">
        <f t="shared" si="3"/>
        <v>16.870748299319725</v>
      </c>
      <c r="N9" s="4">
        <f t="shared" si="3"/>
        <v>18.314424635332252</v>
      </c>
      <c r="O9" s="4">
        <f t="shared" si="3"/>
        <v>21.962616822429908</v>
      </c>
      <c r="P9" s="4">
        <f t="shared" si="3"/>
        <v>22.891566265060241</v>
      </c>
      <c r="Q9" s="4">
        <f t="shared" si="3"/>
        <v>16.706161137440759</v>
      </c>
      <c r="R9" s="10"/>
      <c r="S9" s="10"/>
      <c r="T9" s="10"/>
      <c r="U9" s="10"/>
      <c r="V9" s="10"/>
      <c r="W9" s="10"/>
      <c r="X9" s="26" t="s">
        <v>452</v>
      </c>
      <c r="Y9" s="15"/>
      <c r="Z9" s="15"/>
      <c r="AB9" s="8">
        <f t="shared" si="4"/>
        <v>141</v>
      </c>
      <c r="AC9" s="8">
        <f t="shared" si="5"/>
        <v>113</v>
      </c>
      <c r="AD9" s="50">
        <f t="shared" si="6"/>
        <v>171</v>
      </c>
      <c r="AE9" s="85">
        <f t="shared" si="0"/>
        <v>16.706161137440759</v>
      </c>
      <c r="AF9" s="4">
        <f t="shared" si="1"/>
        <v>18.314424635332252</v>
      </c>
      <c r="AG9" s="4">
        <f t="shared" si="2"/>
        <v>22.891566265060241</v>
      </c>
      <c r="AH9" s="10"/>
      <c r="AI9" s="10"/>
      <c r="AJ9" s="10"/>
      <c r="AK9" s="10"/>
    </row>
    <row r="10" spans="1:37" ht="14.65" customHeight="1" x14ac:dyDescent="0.2">
      <c r="B10" s="26" t="s">
        <v>453</v>
      </c>
      <c r="C10" s="15"/>
      <c r="D10" s="15"/>
      <c r="F10" s="8">
        <v>174</v>
      </c>
      <c r="G10" s="8">
        <v>112</v>
      </c>
      <c r="H10" s="8">
        <v>62</v>
      </c>
      <c r="I10" s="8">
        <v>123</v>
      </c>
      <c r="J10" s="50">
        <v>106</v>
      </c>
      <c r="K10" s="8">
        <v>129</v>
      </c>
      <c r="L10" s="85">
        <f t="shared" si="3"/>
        <v>12.8698224852071</v>
      </c>
      <c r="M10" s="4">
        <f t="shared" si="3"/>
        <v>15.238095238095239</v>
      </c>
      <c r="N10" s="4">
        <f t="shared" si="3"/>
        <v>10.048622366288493</v>
      </c>
      <c r="O10" s="4">
        <f t="shared" si="3"/>
        <v>14.369158878504674</v>
      </c>
      <c r="P10" s="4">
        <f t="shared" si="3"/>
        <v>14.190093708165996</v>
      </c>
      <c r="Q10" s="4">
        <f t="shared" si="3"/>
        <v>15.284360189573459</v>
      </c>
      <c r="R10" s="10"/>
      <c r="S10" s="10"/>
      <c r="T10" s="10"/>
      <c r="U10" s="10"/>
      <c r="V10" s="10"/>
      <c r="W10" s="10"/>
      <c r="X10" s="26" t="s">
        <v>453</v>
      </c>
      <c r="Y10" s="15"/>
      <c r="Z10" s="15"/>
      <c r="AB10" s="8">
        <f t="shared" si="4"/>
        <v>129</v>
      </c>
      <c r="AC10" s="8">
        <f t="shared" si="5"/>
        <v>62</v>
      </c>
      <c r="AD10" s="50">
        <f t="shared" si="6"/>
        <v>106</v>
      </c>
      <c r="AE10" s="85">
        <f t="shared" si="0"/>
        <v>15.284360189573459</v>
      </c>
      <c r="AF10" s="4">
        <f t="shared" si="1"/>
        <v>10.048622366288493</v>
      </c>
      <c r="AG10" s="4">
        <f t="shared" si="2"/>
        <v>14.190093708165996</v>
      </c>
      <c r="AH10" s="10"/>
      <c r="AI10" s="10"/>
      <c r="AJ10" s="10"/>
      <c r="AK10" s="10"/>
    </row>
    <row r="11" spans="1:37" ht="14.65" customHeight="1" x14ac:dyDescent="0.2">
      <c r="B11" s="26" t="s">
        <v>454</v>
      </c>
      <c r="C11" s="15"/>
      <c r="D11" s="15"/>
      <c r="F11" s="8">
        <v>141</v>
      </c>
      <c r="G11" s="8">
        <v>98</v>
      </c>
      <c r="H11" s="8">
        <v>43</v>
      </c>
      <c r="I11" s="8">
        <v>77</v>
      </c>
      <c r="J11" s="50">
        <v>59</v>
      </c>
      <c r="K11" s="8">
        <v>116</v>
      </c>
      <c r="L11" s="85">
        <f t="shared" si="3"/>
        <v>10.428994082840237</v>
      </c>
      <c r="M11" s="4">
        <f t="shared" si="3"/>
        <v>13.333333333333334</v>
      </c>
      <c r="N11" s="4">
        <f t="shared" si="3"/>
        <v>6.9692058346839545</v>
      </c>
      <c r="O11" s="4">
        <f t="shared" si="3"/>
        <v>8.9953271028037385</v>
      </c>
      <c r="P11" s="4">
        <f t="shared" si="3"/>
        <v>7.8982597054886208</v>
      </c>
      <c r="Q11" s="4">
        <f t="shared" si="3"/>
        <v>13.744075829383887</v>
      </c>
      <c r="R11" s="10"/>
      <c r="S11" s="10"/>
      <c r="T11" s="10"/>
      <c r="U11" s="10"/>
      <c r="V11" s="10"/>
      <c r="W11" s="10"/>
      <c r="X11" s="26" t="s">
        <v>454</v>
      </c>
      <c r="Y11" s="15"/>
      <c r="Z11" s="15"/>
      <c r="AB11" s="8">
        <f t="shared" si="4"/>
        <v>116</v>
      </c>
      <c r="AC11" s="8">
        <f t="shared" si="5"/>
        <v>43</v>
      </c>
      <c r="AD11" s="50">
        <f t="shared" si="6"/>
        <v>59</v>
      </c>
      <c r="AE11" s="85">
        <f t="shared" si="0"/>
        <v>13.744075829383887</v>
      </c>
      <c r="AF11" s="4">
        <f t="shared" si="1"/>
        <v>6.9692058346839545</v>
      </c>
      <c r="AG11" s="4">
        <f t="shared" si="2"/>
        <v>7.8982597054886208</v>
      </c>
      <c r="AH11" s="10"/>
      <c r="AI11" s="10"/>
      <c r="AJ11" s="10"/>
      <c r="AK11" s="10"/>
    </row>
    <row r="12" spans="1:37" ht="14.65" customHeight="1" x14ac:dyDescent="0.2">
      <c r="B12" s="26" t="s">
        <v>455</v>
      </c>
      <c r="C12" s="15"/>
      <c r="D12" s="15"/>
      <c r="F12" s="8">
        <v>202</v>
      </c>
      <c r="G12" s="8">
        <v>171</v>
      </c>
      <c r="H12" s="8">
        <v>31</v>
      </c>
      <c r="I12" s="8">
        <v>86</v>
      </c>
      <c r="J12" s="50">
        <v>65</v>
      </c>
      <c r="K12" s="8">
        <v>192</v>
      </c>
      <c r="L12" s="85">
        <f t="shared" si="3"/>
        <v>14.940828402366865</v>
      </c>
      <c r="M12" s="4">
        <f t="shared" si="3"/>
        <v>23.26530612244898</v>
      </c>
      <c r="N12" s="4">
        <f t="shared" si="3"/>
        <v>5.0243111831442464</v>
      </c>
      <c r="O12" s="4">
        <f t="shared" si="3"/>
        <v>10.046728971962617</v>
      </c>
      <c r="P12" s="4">
        <f t="shared" si="3"/>
        <v>8.7014725568942435</v>
      </c>
      <c r="Q12" s="4">
        <f t="shared" si="3"/>
        <v>22.748815165876778</v>
      </c>
      <c r="R12" s="10"/>
      <c r="S12" s="10"/>
      <c r="T12" s="10"/>
      <c r="U12" s="10"/>
      <c r="V12" s="10"/>
      <c r="W12" s="10"/>
      <c r="X12" s="26" t="s">
        <v>455</v>
      </c>
      <c r="Y12" s="15"/>
      <c r="Z12" s="15"/>
      <c r="AB12" s="8">
        <f t="shared" si="4"/>
        <v>192</v>
      </c>
      <c r="AC12" s="8">
        <f t="shared" si="5"/>
        <v>31</v>
      </c>
      <c r="AD12" s="50">
        <f t="shared" si="6"/>
        <v>65</v>
      </c>
      <c r="AE12" s="85">
        <f t="shared" si="0"/>
        <v>22.748815165876778</v>
      </c>
      <c r="AF12" s="4">
        <f t="shared" si="1"/>
        <v>5.0243111831442464</v>
      </c>
      <c r="AG12" s="4">
        <f t="shared" si="2"/>
        <v>8.7014725568942435</v>
      </c>
      <c r="AH12" s="10"/>
      <c r="AI12" s="10"/>
      <c r="AJ12" s="10"/>
      <c r="AK12" s="10"/>
    </row>
    <row r="13" spans="1:37" ht="14.65" customHeight="1" x14ac:dyDescent="0.2">
      <c r="B13" s="26" t="s">
        <v>456</v>
      </c>
      <c r="C13" s="15"/>
      <c r="D13" s="15"/>
      <c r="F13" s="8">
        <v>81</v>
      </c>
      <c r="G13" s="8">
        <v>63</v>
      </c>
      <c r="H13" s="8">
        <v>18</v>
      </c>
      <c r="I13" s="8">
        <v>16</v>
      </c>
      <c r="J13" s="50">
        <v>9</v>
      </c>
      <c r="K13" s="8">
        <v>70</v>
      </c>
      <c r="L13" s="85">
        <f t="shared" si="3"/>
        <v>5.9911242603550292</v>
      </c>
      <c r="M13" s="4">
        <f t="shared" si="3"/>
        <v>8.5714285714285712</v>
      </c>
      <c r="N13" s="4">
        <f t="shared" si="3"/>
        <v>2.9173419773095626</v>
      </c>
      <c r="O13" s="4">
        <f t="shared" si="3"/>
        <v>1.8691588785046727</v>
      </c>
      <c r="P13" s="4">
        <f t="shared" si="3"/>
        <v>1.2048192771084338</v>
      </c>
      <c r="Q13" s="4">
        <f t="shared" si="3"/>
        <v>8.293838862559241</v>
      </c>
      <c r="R13" s="10"/>
      <c r="S13" s="10"/>
      <c r="T13" s="10"/>
      <c r="U13" s="10"/>
      <c r="V13" s="10"/>
      <c r="W13" s="10"/>
      <c r="X13" s="26" t="s">
        <v>456</v>
      </c>
      <c r="Y13" s="15"/>
      <c r="Z13" s="15"/>
      <c r="AB13" s="8">
        <f t="shared" si="4"/>
        <v>70</v>
      </c>
      <c r="AC13" s="8">
        <f t="shared" si="5"/>
        <v>18</v>
      </c>
      <c r="AD13" s="50">
        <f t="shared" si="6"/>
        <v>9</v>
      </c>
      <c r="AE13" s="85">
        <f t="shared" si="0"/>
        <v>8.293838862559241</v>
      </c>
      <c r="AF13" s="4">
        <f t="shared" si="1"/>
        <v>2.9173419773095626</v>
      </c>
      <c r="AG13" s="4">
        <f t="shared" si="2"/>
        <v>1.2048192771084338</v>
      </c>
      <c r="AH13" s="10"/>
      <c r="AI13" s="10"/>
      <c r="AJ13" s="10"/>
      <c r="AK13" s="10"/>
    </row>
    <row r="14" spans="1:37" ht="14.65" customHeight="1" x14ac:dyDescent="0.2">
      <c r="B14" s="26" t="s">
        <v>70</v>
      </c>
      <c r="C14" s="15"/>
      <c r="D14" s="15"/>
      <c r="F14" s="8">
        <v>57</v>
      </c>
      <c r="G14" s="8">
        <v>48</v>
      </c>
      <c r="H14" s="8">
        <v>9</v>
      </c>
      <c r="I14" s="8">
        <v>18</v>
      </c>
      <c r="J14" s="50">
        <v>14</v>
      </c>
      <c r="K14" s="8">
        <v>52</v>
      </c>
      <c r="L14" s="85">
        <f t="shared" si="3"/>
        <v>4.2159763313609471</v>
      </c>
      <c r="M14" s="4">
        <f t="shared" si="3"/>
        <v>6.5306122448979593</v>
      </c>
      <c r="N14" s="4">
        <f t="shared" si="3"/>
        <v>1.4586709886547813</v>
      </c>
      <c r="O14" s="4">
        <f t="shared" si="3"/>
        <v>2.1028037383177569</v>
      </c>
      <c r="P14" s="4">
        <f t="shared" si="3"/>
        <v>1.8741633199464525</v>
      </c>
      <c r="Q14" s="4">
        <f t="shared" si="3"/>
        <v>6.1611374407582939</v>
      </c>
      <c r="R14" s="10"/>
      <c r="S14" s="10"/>
      <c r="T14" s="10"/>
      <c r="U14" s="10"/>
      <c r="V14" s="10"/>
      <c r="W14" s="10"/>
      <c r="X14" s="26" t="s">
        <v>70</v>
      </c>
      <c r="Y14" s="15"/>
      <c r="Z14" s="15"/>
      <c r="AB14" s="8">
        <f t="shared" si="4"/>
        <v>52</v>
      </c>
      <c r="AC14" s="8">
        <f t="shared" si="5"/>
        <v>9</v>
      </c>
      <c r="AD14" s="50">
        <f t="shared" si="6"/>
        <v>14</v>
      </c>
      <c r="AE14" s="85">
        <f t="shared" si="0"/>
        <v>6.1611374407582939</v>
      </c>
      <c r="AF14" s="4">
        <f t="shared" si="1"/>
        <v>1.4586709886547813</v>
      </c>
      <c r="AG14" s="4">
        <f t="shared" si="2"/>
        <v>1.8741633199464525</v>
      </c>
      <c r="AH14" s="10"/>
      <c r="AI14" s="10"/>
      <c r="AJ14" s="10"/>
      <c r="AK14" s="10"/>
    </row>
    <row r="15" spans="1:37" ht="14.65" customHeight="1" x14ac:dyDescent="0.2">
      <c r="B15" s="27" t="s">
        <v>128</v>
      </c>
      <c r="C15" s="68"/>
      <c r="D15" s="68"/>
      <c r="E15" s="28"/>
      <c r="F15" s="9">
        <v>32</v>
      </c>
      <c r="G15" s="9">
        <v>7</v>
      </c>
      <c r="H15" s="9">
        <v>25</v>
      </c>
      <c r="I15" s="9">
        <v>10</v>
      </c>
      <c r="J15" s="55">
        <v>8</v>
      </c>
      <c r="K15" s="9">
        <v>9</v>
      </c>
      <c r="L15" s="87">
        <f t="shared" si="3"/>
        <v>2.3668639053254439</v>
      </c>
      <c r="M15" s="5">
        <f t="shared" si="3"/>
        <v>0.95238095238095244</v>
      </c>
      <c r="N15" s="5">
        <f t="shared" si="3"/>
        <v>4.0518638573743919</v>
      </c>
      <c r="O15" s="5">
        <f t="shared" si="3"/>
        <v>1.1682242990654206</v>
      </c>
      <c r="P15" s="5">
        <f t="shared" si="3"/>
        <v>1.07095046854083</v>
      </c>
      <c r="Q15" s="5">
        <f t="shared" si="3"/>
        <v>1.066350710900474</v>
      </c>
      <c r="R15" s="16"/>
      <c r="S15" s="16"/>
      <c r="T15" s="16"/>
      <c r="U15" s="16"/>
      <c r="V15" s="16"/>
      <c r="W15" s="10"/>
      <c r="X15" s="27" t="s">
        <v>128</v>
      </c>
      <c r="Y15" s="68"/>
      <c r="Z15" s="68"/>
      <c r="AA15" s="28"/>
      <c r="AB15" s="9">
        <f t="shared" si="4"/>
        <v>9</v>
      </c>
      <c r="AC15" s="9">
        <f t="shared" si="5"/>
        <v>25</v>
      </c>
      <c r="AD15" s="55">
        <f t="shared" si="6"/>
        <v>8</v>
      </c>
      <c r="AE15" s="87">
        <f t="shared" si="0"/>
        <v>1.066350710900474</v>
      </c>
      <c r="AF15" s="5">
        <f t="shared" si="1"/>
        <v>4.0518638573743919</v>
      </c>
      <c r="AG15" s="5">
        <f t="shared" si="2"/>
        <v>1.07095046854083</v>
      </c>
      <c r="AH15" s="16"/>
      <c r="AI15" s="16"/>
      <c r="AJ15" s="16"/>
      <c r="AK15" s="16"/>
    </row>
    <row r="16" spans="1:37" ht="15" customHeight="1" x14ac:dyDescent="0.2">
      <c r="B16" s="30" t="s">
        <v>1</v>
      </c>
      <c r="C16" s="59"/>
      <c r="D16" s="59"/>
      <c r="E16" s="21"/>
      <c r="F16" s="31">
        <f t="shared" ref="F16:K16" si="7">SUM(F6:F15)</f>
        <v>1352</v>
      </c>
      <c r="G16" s="31">
        <f t="shared" si="7"/>
        <v>735</v>
      </c>
      <c r="H16" s="31">
        <f t="shared" si="7"/>
        <v>617</v>
      </c>
      <c r="I16" s="31">
        <f t="shared" si="7"/>
        <v>856</v>
      </c>
      <c r="J16" s="51">
        <f t="shared" si="7"/>
        <v>747</v>
      </c>
      <c r="K16" s="31">
        <f t="shared" si="7"/>
        <v>844</v>
      </c>
      <c r="L16" s="86">
        <f t="shared" ref="L16:Q16" si="8">IF(SUM(L6:L15)&gt;100,"－",SUM(L6:L15))</f>
        <v>100</v>
      </c>
      <c r="M16" s="6">
        <f t="shared" si="8"/>
        <v>99.999999999999986</v>
      </c>
      <c r="N16" s="6">
        <f t="shared" si="8"/>
        <v>100.00000000000001</v>
      </c>
      <c r="O16" s="6">
        <f t="shared" si="8"/>
        <v>100.00000000000001</v>
      </c>
      <c r="P16" s="6">
        <f t="shared" si="8"/>
        <v>99.999999999999986</v>
      </c>
      <c r="Q16" s="6">
        <f t="shared" si="8"/>
        <v>100.00000000000001</v>
      </c>
      <c r="R16" s="16"/>
      <c r="S16" s="16"/>
      <c r="T16" s="16"/>
      <c r="U16" s="16"/>
      <c r="V16" s="16"/>
      <c r="W16" s="10"/>
      <c r="X16" s="30" t="s">
        <v>1</v>
      </c>
      <c r="Y16" s="59"/>
      <c r="Z16" s="59"/>
      <c r="AA16" s="21"/>
      <c r="AB16" s="31">
        <f>SUM(AB6:AB15)</f>
        <v>844</v>
      </c>
      <c r="AC16" s="31">
        <f>SUM(AC6:AC15)</f>
        <v>617</v>
      </c>
      <c r="AD16" s="51">
        <f>SUM(AD6:AD15)</f>
        <v>747</v>
      </c>
      <c r="AE16" s="86">
        <f>IF(SUM(AE6:AE15)&gt;100,"－",SUM(AE6:AE15))</f>
        <v>100.00000000000001</v>
      </c>
      <c r="AF16" s="6">
        <f>IF(SUM(AF6:AF15)&gt;100,"－",SUM(AF6:AF15))</f>
        <v>100.00000000000001</v>
      </c>
      <c r="AG16" s="6">
        <f>IF(SUM(AG6:AG15)&gt;100,"－",SUM(AG6:AG15))</f>
        <v>99.999999999999986</v>
      </c>
      <c r="AH16" s="16"/>
      <c r="AI16" s="16"/>
      <c r="AJ16" s="16"/>
      <c r="AK16" s="16"/>
    </row>
    <row r="17" spans="1:37" ht="15" customHeight="1" x14ac:dyDescent="0.2">
      <c r="B17" s="30" t="s">
        <v>394</v>
      </c>
      <c r="C17" s="59"/>
      <c r="D17" s="59"/>
      <c r="E17" s="22"/>
      <c r="F17" s="33">
        <v>7.0696969696969694</v>
      </c>
      <c r="G17" s="54">
        <v>9.0631868131868139</v>
      </c>
      <c r="H17" s="54">
        <v>4.618243243243243</v>
      </c>
      <c r="I17" s="54">
        <v>5.4231678486997632</v>
      </c>
      <c r="J17" s="54">
        <v>5.0541271989174561</v>
      </c>
      <c r="K17" s="33">
        <v>8.9233532934131734</v>
      </c>
      <c r="L17" s="10"/>
      <c r="M17" s="10"/>
      <c r="N17" s="10"/>
      <c r="O17" s="10"/>
      <c r="P17" s="10"/>
      <c r="Q17" s="10"/>
      <c r="R17" s="10"/>
      <c r="S17" s="10"/>
      <c r="T17" s="10"/>
      <c r="U17" s="10"/>
      <c r="V17" s="10"/>
      <c r="W17" s="10"/>
      <c r="X17" s="30" t="s">
        <v>394</v>
      </c>
      <c r="Y17" s="59"/>
      <c r="Z17" s="59"/>
      <c r="AA17" s="22"/>
      <c r="AB17" s="33">
        <f>K17</f>
        <v>8.9233532934131734</v>
      </c>
      <c r="AC17" s="54">
        <f>H17</f>
        <v>4.618243243243243</v>
      </c>
      <c r="AD17" s="54">
        <f>J17</f>
        <v>5.0541271989174561</v>
      </c>
      <c r="AE17" s="10"/>
      <c r="AF17" s="10"/>
      <c r="AG17" s="10"/>
      <c r="AH17" s="10"/>
      <c r="AI17" s="10"/>
      <c r="AJ17" s="10"/>
      <c r="AK17" s="10"/>
    </row>
    <row r="18" spans="1:37" ht="15" customHeight="1" x14ac:dyDescent="0.2">
      <c r="B18" s="30" t="s">
        <v>395</v>
      </c>
      <c r="C18" s="59"/>
      <c r="D18" s="59"/>
      <c r="E18" s="22"/>
      <c r="F18" s="33">
        <v>7.4715772618094478</v>
      </c>
      <c r="G18" s="54">
        <v>9.1638888888888896</v>
      </c>
      <c r="H18" s="54">
        <v>5.168241965973535</v>
      </c>
      <c r="I18" s="54">
        <v>5.7206982543640894</v>
      </c>
      <c r="J18" s="54">
        <v>5.3586800573888089</v>
      </c>
      <c r="K18" s="33">
        <v>9.0315151515151513</v>
      </c>
      <c r="L18" s="10"/>
      <c r="M18" s="10"/>
      <c r="N18" s="10"/>
      <c r="O18" s="10"/>
      <c r="P18" s="10"/>
      <c r="Q18" s="10"/>
      <c r="R18" s="10"/>
      <c r="S18" s="10"/>
      <c r="T18" s="10"/>
      <c r="U18" s="10"/>
      <c r="V18" s="10"/>
      <c r="W18" s="10"/>
      <c r="X18" s="30" t="s">
        <v>395</v>
      </c>
      <c r="Y18" s="59"/>
      <c r="Z18" s="59"/>
      <c r="AA18" s="22"/>
      <c r="AB18" s="33">
        <f>K18</f>
        <v>9.0315151515151513</v>
      </c>
      <c r="AC18" s="54">
        <f>H18</f>
        <v>5.168241965973535</v>
      </c>
      <c r="AD18" s="54">
        <f>J18</f>
        <v>5.3586800573888089</v>
      </c>
      <c r="AE18" s="10"/>
      <c r="AF18" s="10"/>
      <c r="AG18" s="10"/>
      <c r="AH18" s="10"/>
      <c r="AI18" s="10"/>
      <c r="AJ18" s="10"/>
      <c r="AK18" s="10"/>
    </row>
    <row r="19" spans="1:37" ht="15" customHeight="1" x14ac:dyDescent="0.2">
      <c r="B19" s="30" t="s">
        <v>97</v>
      </c>
      <c r="C19" s="59"/>
      <c r="D19" s="59"/>
      <c r="E19" s="22"/>
      <c r="F19" s="128">
        <v>75</v>
      </c>
      <c r="G19" s="31">
        <v>52</v>
      </c>
      <c r="H19" s="31">
        <v>75</v>
      </c>
      <c r="I19" s="31">
        <v>45</v>
      </c>
      <c r="J19" s="31">
        <v>45</v>
      </c>
      <c r="K19" s="128">
        <v>52</v>
      </c>
      <c r="L19" s="10"/>
      <c r="M19" s="10"/>
      <c r="N19" s="10"/>
      <c r="O19" s="10"/>
      <c r="P19" s="10"/>
      <c r="Q19" s="10"/>
      <c r="R19" s="10"/>
      <c r="S19" s="10"/>
      <c r="T19" s="10"/>
      <c r="U19" s="10"/>
      <c r="V19" s="10"/>
      <c r="W19" s="10"/>
      <c r="X19" s="30" t="s">
        <v>97</v>
      </c>
      <c r="Y19" s="59"/>
      <c r="Z19" s="59"/>
      <c r="AA19" s="22"/>
      <c r="AB19" s="128">
        <f>K19</f>
        <v>52</v>
      </c>
      <c r="AC19" s="31">
        <f>H19</f>
        <v>75</v>
      </c>
      <c r="AD19" s="31">
        <f>J19</f>
        <v>45</v>
      </c>
      <c r="AE19" s="10"/>
      <c r="AF19" s="10"/>
      <c r="AG19" s="10"/>
      <c r="AH19" s="10"/>
      <c r="AI19" s="10"/>
      <c r="AJ19" s="10"/>
      <c r="AK19" s="10"/>
    </row>
    <row r="20" spans="1:37" ht="7.9" customHeight="1" x14ac:dyDescent="0.2">
      <c r="W20" s="10"/>
    </row>
    <row r="21" spans="1:37" ht="15" customHeight="1" x14ac:dyDescent="0.2">
      <c r="A21" s="1" t="s">
        <v>879</v>
      </c>
      <c r="B21" s="15"/>
      <c r="C21" s="15"/>
      <c r="D21" s="15"/>
      <c r="W21" s="10"/>
      <c r="X21" s="15"/>
      <c r="Y21" s="15"/>
      <c r="Z21" s="15"/>
    </row>
    <row r="22" spans="1:37" ht="13.75" customHeight="1" x14ac:dyDescent="0.2">
      <c r="B22" s="47"/>
      <c r="C22" s="25"/>
      <c r="D22" s="25"/>
      <c r="E22" s="25"/>
      <c r="F22" s="242"/>
      <c r="G22" s="243"/>
      <c r="H22" s="66" t="s">
        <v>2</v>
      </c>
      <c r="I22" s="66"/>
      <c r="J22" s="243"/>
      <c r="K22" s="243"/>
      <c r="L22" s="244"/>
      <c r="M22" s="243"/>
      <c r="N22" s="66" t="s">
        <v>3</v>
      </c>
      <c r="O22" s="66"/>
      <c r="P22" s="243"/>
      <c r="Q22" s="245"/>
      <c r="W22" s="10"/>
      <c r="X22" s="47"/>
      <c r="Y22" s="25"/>
      <c r="Z22" s="25"/>
      <c r="AA22" s="25"/>
      <c r="AB22" s="60"/>
      <c r="AC22" s="63" t="s">
        <v>2</v>
      </c>
      <c r="AD22" s="66"/>
      <c r="AE22" s="82"/>
      <c r="AF22" s="63" t="s">
        <v>3</v>
      </c>
      <c r="AG22" s="64"/>
    </row>
    <row r="23" spans="1:37" ht="19" x14ac:dyDescent="0.2">
      <c r="B23" s="58"/>
      <c r="F23" s="73" t="s">
        <v>356</v>
      </c>
      <c r="G23" s="73" t="s">
        <v>170</v>
      </c>
      <c r="H23" s="73" t="s">
        <v>171</v>
      </c>
      <c r="I23" s="73" t="s">
        <v>357</v>
      </c>
      <c r="J23" s="78" t="s">
        <v>173</v>
      </c>
      <c r="K23" s="73" t="s">
        <v>500</v>
      </c>
      <c r="L23" s="81" t="s">
        <v>356</v>
      </c>
      <c r="M23" s="73" t="s">
        <v>170</v>
      </c>
      <c r="N23" s="73" t="s">
        <v>171</v>
      </c>
      <c r="O23" s="73" t="s">
        <v>357</v>
      </c>
      <c r="P23" s="73" t="s">
        <v>173</v>
      </c>
      <c r="Q23" s="73" t="s">
        <v>500</v>
      </c>
      <c r="W23" s="10"/>
      <c r="X23" s="58"/>
      <c r="AB23" s="73" t="s">
        <v>471</v>
      </c>
      <c r="AC23" s="73" t="s">
        <v>171</v>
      </c>
      <c r="AD23" s="78" t="s">
        <v>173</v>
      </c>
      <c r="AE23" s="81" t="s">
        <v>471</v>
      </c>
      <c r="AF23" s="73" t="s">
        <v>171</v>
      </c>
      <c r="AG23" s="73" t="s">
        <v>173</v>
      </c>
    </row>
    <row r="24" spans="1:37" ht="12" customHeight="1" x14ac:dyDescent="0.2">
      <c r="B24" s="27"/>
      <c r="C24" s="68"/>
      <c r="D24" s="68"/>
      <c r="E24" s="28"/>
      <c r="F24" s="29"/>
      <c r="G24" s="29"/>
      <c r="H24" s="29"/>
      <c r="I24" s="29"/>
      <c r="J24" s="49"/>
      <c r="K24" s="29"/>
      <c r="L24" s="83">
        <f t="shared" ref="L24:Q24" si="9">F32</f>
        <v>1352</v>
      </c>
      <c r="M24" s="2">
        <f t="shared" si="9"/>
        <v>735</v>
      </c>
      <c r="N24" s="2">
        <f t="shared" si="9"/>
        <v>617</v>
      </c>
      <c r="O24" s="2">
        <f t="shared" si="9"/>
        <v>856</v>
      </c>
      <c r="P24" s="2">
        <f t="shared" si="9"/>
        <v>747</v>
      </c>
      <c r="Q24" s="2">
        <f t="shared" si="9"/>
        <v>844</v>
      </c>
      <c r="R24" s="69"/>
      <c r="S24" s="69"/>
      <c r="T24" s="69"/>
      <c r="U24" s="69"/>
      <c r="V24" s="69"/>
      <c r="W24" s="10"/>
      <c r="X24" s="27"/>
      <c r="Y24" s="68"/>
      <c r="Z24" s="68"/>
      <c r="AA24" s="28"/>
      <c r="AB24" s="29"/>
      <c r="AC24" s="29"/>
      <c r="AD24" s="49"/>
      <c r="AE24" s="83">
        <f t="shared" ref="AE24:AE31" si="10">Q24</f>
        <v>844</v>
      </c>
      <c r="AF24" s="2">
        <f t="shared" ref="AF24:AF31" si="11">N24</f>
        <v>617</v>
      </c>
      <c r="AG24" s="2">
        <f t="shared" ref="AG24:AG31" si="12">P24</f>
        <v>747</v>
      </c>
      <c r="AH24" s="69"/>
      <c r="AI24" s="69"/>
      <c r="AJ24" s="69"/>
      <c r="AK24" s="69"/>
    </row>
    <row r="25" spans="1:37" ht="14.65" customHeight="1" x14ac:dyDescent="0.2">
      <c r="B25" s="26" t="s">
        <v>153</v>
      </c>
      <c r="C25" s="15"/>
      <c r="D25" s="15"/>
      <c r="F25" s="7">
        <v>70</v>
      </c>
      <c r="G25" s="7">
        <v>8</v>
      </c>
      <c r="H25" s="7">
        <v>62</v>
      </c>
      <c r="I25" s="7">
        <v>42</v>
      </c>
      <c r="J25" s="79">
        <v>40</v>
      </c>
      <c r="K25" s="7">
        <v>10</v>
      </c>
      <c r="L25" s="84">
        <f t="shared" ref="L25:Q31" si="13">F25/L$24*100</f>
        <v>5.1775147928994087</v>
      </c>
      <c r="M25" s="3">
        <f t="shared" si="13"/>
        <v>1.0884353741496597</v>
      </c>
      <c r="N25" s="3">
        <f t="shared" si="13"/>
        <v>10.048622366288493</v>
      </c>
      <c r="O25" s="3">
        <f t="shared" si="13"/>
        <v>4.9065420560747661</v>
      </c>
      <c r="P25" s="3">
        <f t="shared" si="13"/>
        <v>5.3547523427041499</v>
      </c>
      <c r="Q25" s="3">
        <f t="shared" si="13"/>
        <v>1.1848341232227488</v>
      </c>
      <c r="R25" s="10"/>
      <c r="S25" s="10"/>
      <c r="T25" s="10"/>
      <c r="U25" s="10"/>
      <c r="V25" s="10"/>
      <c r="W25" s="10"/>
      <c r="X25" s="26" t="s">
        <v>154</v>
      </c>
      <c r="Y25" s="15"/>
      <c r="Z25" s="15"/>
      <c r="AB25" s="7">
        <f t="shared" ref="AB25:AB31" si="14">K25</f>
        <v>10</v>
      </c>
      <c r="AC25" s="7">
        <f t="shared" ref="AC25:AC31" si="15">H25</f>
        <v>62</v>
      </c>
      <c r="AD25" s="79">
        <f t="shared" ref="AD25:AD31" si="16">J25</f>
        <v>40</v>
      </c>
      <c r="AE25" s="84">
        <f t="shared" si="10"/>
        <v>1.1848341232227488</v>
      </c>
      <c r="AF25" s="3">
        <f t="shared" si="11"/>
        <v>10.048622366288493</v>
      </c>
      <c r="AG25" s="3">
        <f t="shared" si="12"/>
        <v>5.3547523427041499</v>
      </c>
      <c r="AH25" s="10"/>
      <c r="AI25" s="10"/>
      <c r="AJ25" s="10"/>
      <c r="AK25" s="10"/>
    </row>
    <row r="26" spans="1:37" ht="14.65" customHeight="1" x14ac:dyDescent="0.2">
      <c r="B26" s="26" t="s">
        <v>76</v>
      </c>
      <c r="C26" s="15"/>
      <c r="D26" s="15"/>
      <c r="F26" s="8">
        <v>318</v>
      </c>
      <c r="G26" s="8">
        <v>176</v>
      </c>
      <c r="H26" s="8">
        <v>142</v>
      </c>
      <c r="I26" s="8">
        <v>254</v>
      </c>
      <c r="J26" s="50">
        <v>224</v>
      </c>
      <c r="K26" s="8">
        <v>206</v>
      </c>
      <c r="L26" s="85">
        <f t="shared" si="13"/>
        <v>23.520710059171599</v>
      </c>
      <c r="M26" s="4">
        <f t="shared" si="13"/>
        <v>23.945578231292515</v>
      </c>
      <c r="N26" s="4">
        <f t="shared" si="13"/>
        <v>23.014586709886547</v>
      </c>
      <c r="O26" s="4">
        <f t="shared" si="13"/>
        <v>29.672897196261683</v>
      </c>
      <c r="P26" s="4">
        <f t="shared" si="13"/>
        <v>29.986613119143239</v>
      </c>
      <c r="Q26" s="4">
        <f t="shared" si="13"/>
        <v>24.407582938388625</v>
      </c>
      <c r="R26" s="10"/>
      <c r="S26" s="10"/>
      <c r="T26" s="10"/>
      <c r="U26" s="10"/>
      <c r="V26" s="10"/>
      <c r="W26" s="10"/>
      <c r="X26" s="26" t="s">
        <v>76</v>
      </c>
      <c r="Y26" s="15"/>
      <c r="Z26" s="15"/>
      <c r="AB26" s="8">
        <f t="shared" si="14"/>
        <v>206</v>
      </c>
      <c r="AC26" s="8">
        <f t="shared" si="15"/>
        <v>142</v>
      </c>
      <c r="AD26" s="50">
        <f t="shared" si="16"/>
        <v>224</v>
      </c>
      <c r="AE26" s="85">
        <f t="shared" si="10"/>
        <v>24.407582938388625</v>
      </c>
      <c r="AF26" s="4">
        <f t="shared" si="11"/>
        <v>23.014586709886547</v>
      </c>
      <c r="AG26" s="4">
        <f t="shared" si="12"/>
        <v>29.986613119143239</v>
      </c>
      <c r="AH26" s="10"/>
      <c r="AI26" s="10"/>
      <c r="AJ26" s="10"/>
      <c r="AK26" s="10"/>
    </row>
    <row r="27" spans="1:37" ht="14.65" customHeight="1" x14ac:dyDescent="0.2">
      <c r="B27" s="26" t="s">
        <v>77</v>
      </c>
      <c r="C27" s="15"/>
      <c r="D27" s="15"/>
      <c r="F27" s="8">
        <v>546</v>
      </c>
      <c r="G27" s="8">
        <v>335</v>
      </c>
      <c r="H27" s="8">
        <v>211</v>
      </c>
      <c r="I27" s="8">
        <v>367</v>
      </c>
      <c r="J27" s="50">
        <v>316</v>
      </c>
      <c r="K27" s="8">
        <v>386</v>
      </c>
      <c r="L27" s="85">
        <f t="shared" si="13"/>
        <v>40.384615384615387</v>
      </c>
      <c r="M27" s="4">
        <f t="shared" si="13"/>
        <v>45.57823129251701</v>
      </c>
      <c r="N27" s="4">
        <f t="shared" si="13"/>
        <v>34.197730956239866</v>
      </c>
      <c r="O27" s="4">
        <f t="shared" si="13"/>
        <v>42.873831775700936</v>
      </c>
      <c r="P27" s="4">
        <f t="shared" si="13"/>
        <v>42.302543507362785</v>
      </c>
      <c r="Q27" s="4">
        <f t="shared" si="13"/>
        <v>45.734597156398102</v>
      </c>
      <c r="R27" s="10"/>
      <c r="S27" s="10"/>
      <c r="T27" s="10"/>
      <c r="U27" s="10"/>
      <c r="V27" s="10"/>
      <c r="W27" s="10"/>
      <c r="X27" s="26" t="s">
        <v>77</v>
      </c>
      <c r="Y27" s="15"/>
      <c r="Z27" s="15"/>
      <c r="AB27" s="8">
        <f t="shared" si="14"/>
        <v>386</v>
      </c>
      <c r="AC27" s="8">
        <f t="shared" si="15"/>
        <v>211</v>
      </c>
      <c r="AD27" s="50">
        <f t="shared" si="16"/>
        <v>316</v>
      </c>
      <c r="AE27" s="85">
        <f t="shared" si="10"/>
        <v>45.734597156398102</v>
      </c>
      <c r="AF27" s="4">
        <f t="shared" si="11"/>
        <v>34.197730956239866</v>
      </c>
      <c r="AG27" s="4">
        <f t="shared" si="12"/>
        <v>42.302543507362785</v>
      </c>
      <c r="AH27" s="10"/>
      <c r="AI27" s="10"/>
      <c r="AJ27" s="10"/>
      <c r="AK27" s="10"/>
    </row>
    <row r="28" spans="1:37" ht="14.65" customHeight="1" x14ac:dyDescent="0.2">
      <c r="B28" s="26" t="s">
        <v>78</v>
      </c>
      <c r="C28" s="15"/>
      <c r="D28" s="15"/>
      <c r="F28" s="8">
        <v>257</v>
      </c>
      <c r="G28" s="8">
        <v>156</v>
      </c>
      <c r="H28" s="8">
        <v>101</v>
      </c>
      <c r="I28" s="8">
        <v>130</v>
      </c>
      <c r="J28" s="50">
        <v>109</v>
      </c>
      <c r="K28" s="8">
        <v>177</v>
      </c>
      <c r="L28" s="85">
        <f t="shared" si="13"/>
        <v>19.008875739644971</v>
      </c>
      <c r="M28" s="4">
        <f t="shared" si="13"/>
        <v>21.224489795918366</v>
      </c>
      <c r="N28" s="4">
        <f t="shared" si="13"/>
        <v>16.369529983792543</v>
      </c>
      <c r="O28" s="4">
        <f t="shared" si="13"/>
        <v>15.186915887850466</v>
      </c>
      <c r="P28" s="4">
        <f t="shared" si="13"/>
        <v>14.591700133868809</v>
      </c>
      <c r="Q28" s="4">
        <f t="shared" si="13"/>
        <v>20.971563981042653</v>
      </c>
      <c r="R28" s="10"/>
      <c r="S28" s="10"/>
      <c r="T28" s="10"/>
      <c r="U28" s="10"/>
      <c r="V28" s="10"/>
      <c r="W28" s="10"/>
      <c r="X28" s="26" t="s">
        <v>78</v>
      </c>
      <c r="Y28" s="15"/>
      <c r="Z28" s="15"/>
      <c r="AB28" s="8">
        <f t="shared" si="14"/>
        <v>177</v>
      </c>
      <c r="AC28" s="8">
        <f t="shared" si="15"/>
        <v>101</v>
      </c>
      <c r="AD28" s="50">
        <f t="shared" si="16"/>
        <v>109</v>
      </c>
      <c r="AE28" s="85">
        <f t="shared" si="10"/>
        <v>20.971563981042653</v>
      </c>
      <c r="AF28" s="4">
        <f t="shared" si="11"/>
        <v>16.369529983792543</v>
      </c>
      <c r="AG28" s="4">
        <f t="shared" si="12"/>
        <v>14.591700133868809</v>
      </c>
      <c r="AH28" s="10"/>
      <c r="AI28" s="10"/>
      <c r="AJ28" s="10"/>
      <c r="AK28" s="10"/>
    </row>
    <row r="29" spans="1:37" ht="14.65" customHeight="1" x14ac:dyDescent="0.2">
      <c r="B29" s="26" t="s">
        <v>150</v>
      </c>
      <c r="C29" s="15"/>
      <c r="D29" s="15"/>
      <c r="F29" s="8">
        <v>104</v>
      </c>
      <c r="G29" s="8">
        <v>49</v>
      </c>
      <c r="H29" s="8">
        <v>55</v>
      </c>
      <c r="I29" s="8">
        <v>32</v>
      </c>
      <c r="J29" s="50">
        <v>29</v>
      </c>
      <c r="K29" s="8">
        <v>52</v>
      </c>
      <c r="L29" s="85">
        <f t="shared" si="13"/>
        <v>7.6923076923076925</v>
      </c>
      <c r="M29" s="4">
        <f t="shared" si="13"/>
        <v>6.666666666666667</v>
      </c>
      <c r="N29" s="4">
        <f t="shared" si="13"/>
        <v>8.9141004862236617</v>
      </c>
      <c r="O29" s="4">
        <f t="shared" si="13"/>
        <v>3.7383177570093453</v>
      </c>
      <c r="P29" s="4">
        <f t="shared" si="13"/>
        <v>3.8821954484605086</v>
      </c>
      <c r="Q29" s="4">
        <f t="shared" si="13"/>
        <v>6.1611374407582939</v>
      </c>
      <c r="R29" s="10"/>
      <c r="S29" s="10"/>
      <c r="T29" s="10"/>
      <c r="U29" s="10"/>
      <c r="V29" s="10"/>
      <c r="W29" s="10"/>
      <c r="X29" s="26" t="s">
        <v>150</v>
      </c>
      <c r="Y29" s="15"/>
      <c r="Z29" s="15"/>
      <c r="AB29" s="8">
        <f t="shared" si="14"/>
        <v>52</v>
      </c>
      <c r="AC29" s="8">
        <f t="shared" si="15"/>
        <v>55</v>
      </c>
      <c r="AD29" s="50">
        <f t="shared" si="16"/>
        <v>29</v>
      </c>
      <c r="AE29" s="85">
        <f t="shared" si="10"/>
        <v>6.1611374407582939</v>
      </c>
      <c r="AF29" s="4">
        <f t="shared" si="11"/>
        <v>8.9141004862236617</v>
      </c>
      <c r="AG29" s="4">
        <f t="shared" si="12"/>
        <v>3.8821954484605086</v>
      </c>
      <c r="AH29" s="10"/>
      <c r="AI29" s="10"/>
      <c r="AJ29" s="10"/>
      <c r="AK29" s="10"/>
    </row>
    <row r="30" spans="1:37" ht="14.65" customHeight="1" x14ac:dyDescent="0.2">
      <c r="B30" s="26" t="s">
        <v>496</v>
      </c>
      <c r="C30" s="15"/>
      <c r="D30" s="15"/>
      <c r="F30" s="8">
        <v>21</v>
      </c>
      <c r="G30" s="8">
        <v>4</v>
      </c>
      <c r="H30" s="8">
        <v>17</v>
      </c>
      <c r="I30" s="8">
        <v>9</v>
      </c>
      <c r="J30" s="50">
        <v>9</v>
      </c>
      <c r="K30" s="8">
        <v>4</v>
      </c>
      <c r="L30" s="85">
        <f t="shared" si="13"/>
        <v>1.5532544378698225</v>
      </c>
      <c r="M30" s="4">
        <f t="shared" si="13"/>
        <v>0.54421768707482987</v>
      </c>
      <c r="N30" s="4">
        <f t="shared" si="13"/>
        <v>2.7552674230145868</v>
      </c>
      <c r="O30" s="4">
        <f t="shared" si="13"/>
        <v>1.0514018691588785</v>
      </c>
      <c r="P30" s="4">
        <f t="shared" si="13"/>
        <v>1.2048192771084338</v>
      </c>
      <c r="Q30" s="4">
        <f t="shared" si="13"/>
        <v>0.47393364928909953</v>
      </c>
      <c r="R30" s="10"/>
      <c r="S30" s="10"/>
      <c r="T30" s="10"/>
      <c r="U30" s="10"/>
      <c r="V30" s="10"/>
      <c r="W30" s="10"/>
      <c r="X30" s="26" t="s">
        <v>496</v>
      </c>
      <c r="Y30" s="15"/>
      <c r="Z30" s="15"/>
      <c r="AB30" s="8">
        <f t="shared" si="14"/>
        <v>4</v>
      </c>
      <c r="AC30" s="8">
        <f t="shared" si="15"/>
        <v>17</v>
      </c>
      <c r="AD30" s="50">
        <f t="shared" si="16"/>
        <v>9</v>
      </c>
      <c r="AE30" s="85">
        <f t="shared" si="10"/>
        <v>0.47393364928909953</v>
      </c>
      <c r="AF30" s="4">
        <f t="shared" si="11"/>
        <v>2.7552674230145868</v>
      </c>
      <c r="AG30" s="4">
        <f t="shared" si="12"/>
        <v>1.2048192771084338</v>
      </c>
      <c r="AH30" s="10"/>
      <c r="AI30" s="10"/>
      <c r="AJ30" s="10"/>
      <c r="AK30" s="10"/>
    </row>
    <row r="31" spans="1:37" ht="14.65" customHeight="1" x14ac:dyDescent="0.2">
      <c r="B31" s="27" t="s">
        <v>128</v>
      </c>
      <c r="C31" s="68"/>
      <c r="D31" s="68"/>
      <c r="E31" s="28"/>
      <c r="F31" s="9">
        <v>36</v>
      </c>
      <c r="G31" s="9">
        <v>7</v>
      </c>
      <c r="H31" s="9">
        <v>29</v>
      </c>
      <c r="I31" s="9">
        <v>22</v>
      </c>
      <c r="J31" s="55">
        <v>20</v>
      </c>
      <c r="K31" s="9">
        <v>9</v>
      </c>
      <c r="L31" s="87">
        <f t="shared" si="13"/>
        <v>2.6627218934911245</v>
      </c>
      <c r="M31" s="5">
        <f t="shared" si="13"/>
        <v>0.95238095238095244</v>
      </c>
      <c r="N31" s="5">
        <f t="shared" si="13"/>
        <v>4.7001620745542949</v>
      </c>
      <c r="O31" s="5">
        <f t="shared" si="13"/>
        <v>2.570093457943925</v>
      </c>
      <c r="P31" s="5">
        <f t="shared" si="13"/>
        <v>2.677376171352075</v>
      </c>
      <c r="Q31" s="5">
        <f t="shared" si="13"/>
        <v>1.066350710900474</v>
      </c>
      <c r="R31" s="16"/>
      <c r="S31" s="16"/>
      <c r="T31" s="16"/>
      <c r="U31" s="16"/>
      <c r="V31" s="16"/>
      <c r="W31" s="10"/>
      <c r="X31" s="27" t="s">
        <v>128</v>
      </c>
      <c r="Y31" s="68"/>
      <c r="Z31" s="68"/>
      <c r="AA31" s="28"/>
      <c r="AB31" s="9">
        <f t="shared" si="14"/>
        <v>9</v>
      </c>
      <c r="AC31" s="9">
        <f t="shared" si="15"/>
        <v>29</v>
      </c>
      <c r="AD31" s="55">
        <f t="shared" si="16"/>
        <v>20</v>
      </c>
      <c r="AE31" s="87">
        <f t="shared" si="10"/>
        <v>1.066350710900474</v>
      </c>
      <c r="AF31" s="5">
        <f t="shared" si="11"/>
        <v>4.7001620745542949</v>
      </c>
      <c r="AG31" s="5">
        <f t="shared" si="12"/>
        <v>2.677376171352075</v>
      </c>
      <c r="AH31" s="16"/>
      <c r="AI31" s="16"/>
      <c r="AJ31" s="16"/>
      <c r="AK31" s="16"/>
    </row>
    <row r="32" spans="1:37" ht="15" customHeight="1" x14ac:dyDescent="0.2">
      <c r="B32" s="30" t="s">
        <v>1</v>
      </c>
      <c r="C32" s="59"/>
      <c r="D32" s="59"/>
      <c r="E32" s="21"/>
      <c r="F32" s="31">
        <f t="shared" ref="F32:K32" si="17">SUM(F25:F31)</f>
        <v>1352</v>
      </c>
      <c r="G32" s="31">
        <f t="shared" si="17"/>
        <v>735</v>
      </c>
      <c r="H32" s="31">
        <f t="shared" si="17"/>
        <v>617</v>
      </c>
      <c r="I32" s="31">
        <f t="shared" si="17"/>
        <v>856</v>
      </c>
      <c r="J32" s="51">
        <f t="shared" si="17"/>
        <v>747</v>
      </c>
      <c r="K32" s="31">
        <f t="shared" si="17"/>
        <v>844</v>
      </c>
      <c r="L32" s="86">
        <f t="shared" ref="L32:Q32" si="18">IF(SUM(L25:L31)&gt;100,"－",SUM(L25:L31))</f>
        <v>100</v>
      </c>
      <c r="M32" s="6">
        <f t="shared" si="18"/>
        <v>100.00000000000001</v>
      </c>
      <c r="N32" s="6">
        <f t="shared" si="18"/>
        <v>100</v>
      </c>
      <c r="O32" s="6">
        <f t="shared" si="18"/>
        <v>100</v>
      </c>
      <c r="P32" s="6">
        <f t="shared" si="18"/>
        <v>100</v>
      </c>
      <c r="Q32" s="6">
        <f t="shared" si="18"/>
        <v>100</v>
      </c>
      <c r="R32" s="16"/>
      <c r="S32" s="16"/>
      <c r="T32" s="16"/>
      <c r="U32" s="16"/>
      <c r="V32" s="16"/>
      <c r="W32" s="10"/>
      <c r="X32" s="30" t="s">
        <v>1</v>
      </c>
      <c r="Y32" s="59"/>
      <c r="Z32" s="59"/>
      <c r="AA32" s="21"/>
      <c r="AB32" s="31">
        <f>SUM(AB25:AB31)</f>
        <v>844</v>
      </c>
      <c r="AC32" s="31">
        <f>SUM(AC25:AC31)</f>
        <v>617</v>
      </c>
      <c r="AD32" s="51">
        <f>SUM(AD25:AD31)</f>
        <v>747</v>
      </c>
      <c r="AE32" s="86">
        <f>IF(SUM(AE25:AE31)&gt;100,"－",SUM(AE25:AE31))</f>
        <v>100</v>
      </c>
      <c r="AF32" s="6">
        <f>IF(SUM(AF25:AF31)&gt;100,"－",SUM(AF25:AF31))</f>
        <v>100</v>
      </c>
      <c r="AG32" s="6">
        <f>IF(SUM(AG25:AG31)&gt;100,"－",SUM(AG25:AG31))</f>
        <v>100</v>
      </c>
      <c r="AH32" s="16"/>
      <c r="AI32" s="16"/>
      <c r="AJ32" s="16"/>
      <c r="AK32" s="16"/>
    </row>
    <row r="33" spans="1:37" ht="15" customHeight="1" x14ac:dyDescent="0.2">
      <c r="B33" s="30" t="s">
        <v>603</v>
      </c>
      <c r="C33" s="59"/>
      <c r="D33" s="59"/>
      <c r="E33" s="22"/>
      <c r="F33" s="33">
        <v>15.897423215769606</v>
      </c>
      <c r="G33" s="54">
        <v>15.9228060896342</v>
      </c>
      <c r="H33" s="54">
        <v>15.865996800508688</v>
      </c>
      <c r="I33" s="54">
        <v>13.698750864269803</v>
      </c>
      <c r="J33" s="54">
        <v>13.62261494642429</v>
      </c>
      <c r="K33" s="33">
        <v>15.704095794017086</v>
      </c>
      <c r="L33" s="10"/>
      <c r="M33" s="10"/>
      <c r="N33" s="10"/>
      <c r="O33" s="10"/>
      <c r="P33" s="10"/>
      <c r="Q33" s="10"/>
      <c r="R33" s="10"/>
      <c r="S33" s="10"/>
      <c r="T33" s="10"/>
      <c r="U33" s="10"/>
      <c r="V33" s="10"/>
      <c r="W33" s="10"/>
      <c r="X33" s="30" t="s">
        <v>603</v>
      </c>
      <c r="Y33" s="59"/>
      <c r="Z33" s="59"/>
      <c r="AA33" s="22"/>
      <c r="AB33" s="33">
        <f>K33</f>
        <v>15.704095794017086</v>
      </c>
      <c r="AC33" s="54">
        <f>H33</f>
        <v>15.865996800508688</v>
      </c>
      <c r="AD33" s="54">
        <f>J33</f>
        <v>13.62261494642429</v>
      </c>
      <c r="AE33" s="10"/>
      <c r="AF33" s="10"/>
      <c r="AG33" s="10"/>
      <c r="AH33" s="10"/>
      <c r="AI33" s="10"/>
      <c r="AJ33" s="10"/>
      <c r="AK33" s="10"/>
    </row>
    <row r="34" spans="1:37" ht="15" customHeight="1" x14ac:dyDescent="0.2">
      <c r="B34" s="30" t="s">
        <v>604</v>
      </c>
      <c r="C34" s="59"/>
      <c r="D34" s="59"/>
      <c r="E34" s="22"/>
      <c r="F34" s="33">
        <v>16.790536879576887</v>
      </c>
      <c r="G34" s="54">
        <v>16.099726157296804</v>
      </c>
      <c r="H34" s="54">
        <v>17.736133305511615</v>
      </c>
      <c r="I34" s="54">
        <v>14.425199773738656</v>
      </c>
      <c r="J34" s="54">
        <v>14.415780299927889</v>
      </c>
      <c r="K34" s="33">
        <v>15.894448470308202</v>
      </c>
      <c r="L34" s="10"/>
      <c r="M34" s="10"/>
      <c r="N34" s="10"/>
      <c r="O34" s="10"/>
      <c r="P34" s="10"/>
      <c r="Q34" s="10"/>
      <c r="R34" s="10"/>
      <c r="S34" s="10"/>
      <c r="T34" s="10"/>
      <c r="U34" s="10"/>
      <c r="V34" s="10"/>
      <c r="W34" s="10"/>
      <c r="X34" s="30" t="s">
        <v>604</v>
      </c>
      <c r="Y34" s="59"/>
      <c r="Z34" s="59"/>
      <c r="AA34" s="22"/>
      <c r="AB34" s="33">
        <f>K34</f>
        <v>15.894448470308202</v>
      </c>
      <c r="AC34" s="54">
        <f>H34</f>
        <v>17.736133305511615</v>
      </c>
      <c r="AD34" s="54">
        <f>J34</f>
        <v>14.415780299927889</v>
      </c>
      <c r="AE34" s="10"/>
      <c r="AF34" s="10"/>
      <c r="AG34" s="10"/>
      <c r="AH34" s="10"/>
      <c r="AI34" s="10"/>
      <c r="AJ34" s="10"/>
      <c r="AK34" s="10"/>
    </row>
    <row r="35" spans="1:37" ht="7.9" customHeight="1" x14ac:dyDescent="0.2">
      <c r="B35" s="45"/>
      <c r="C35" s="45"/>
      <c r="D35" s="45"/>
      <c r="E35" s="37"/>
      <c r="F35" s="10"/>
      <c r="G35" s="10"/>
      <c r="H35" s="10"/>
      <c r="I35" s="10"/>
      <c r="J35" s="10"/>
      <c r="K35" s="10"/>
      <c r="L35" s="10"/>
      <c r="M35" s="10"/>
      <c r="N35" s="10"/>
      <c r="O35" s="10"/>
      <c r="P35" s="10"/>
      <c r="Q35" s="10"/>
      <c r="W35" s="10"/>
      <c r="X35" s="45"/>
      <c r="Y35" s="45"/>
      <c r="Z35" s="45"/>
      <c r="AA35" s="37"/>
      <c r="AB35" s="10"/>
      <c r="AC35" s="10"/>
      <c r="AD35" s="10"/>
      <c r="AE35" s="10"/>
    </row>
    <row r="36" spans="1:37" ht="15" customHeight="1" x14ac:dyDescent="0.2">
      <c r="A36" s="1" t="s">
        <v>880</v>
      </c>
      <c r="W36" s="10"/>
    </row>
    <row r="37" spans="1:37" ht="13.75" customHeight="1" x14ac:dyDescent="0.2">
      <c r="B37" s="47"/>
      <c r="C37" s="25"/>
      <c r="D37" s="25"/>
      <c r="E37" s="25"/>
      <c r="F37" s="242"/>
      <c r="G37" s="243"/>
      <c r="H37" s="66" t="s">
        <v>2</v>
      </c>
      <c r="I37" s="66"/>
      <c r="J37" s="243"/>
      <c r="K37" s="243"/>
      <c r="L37" s="244"/>
      <c r="M37" s="243"/>
      <c r="N37" s="66" t="s">
        <v>3</v>
      </c>
      <c r="O37" s="66"/>
      <c r="P37" s="243"/>
      <c r="Q37" s="245"/>
      <c r="W37" s="10"/>
      <c r="X37" s="47"/>
      <c r="Y37" s="25"/>
      <c r="Z37" s="25"/>
      <c r="AA37" s="25"/>
      <c r="AB37" s="60"/>
      <c r="AC37" s="63" t="s">
        <v>2</v>
      </c>
      <c r="AD37" s="66"/>
      <c r="AE37" s="82"/>
      <c r="AF37" s="63" t="s">
        <v>3</v>
      </c>
      <c r="AG37" s="64"/>
    </row>
    <row r="38" spans="1:37" ht="19" x14ac:dyDescent="0.2">
      <c r="B38" s="58"/>
      <c r="F38" s="73" t="s">
        <v>356</v>
      </c>
      <c r="G38" s="73" t="s">
        <v>170</v>
      </c>
      <c r="H38" s="73" t="s">
        <v>171</v>
      </c>
      <c r="I38" s="73" t="s">
        <v>357</v>
      </c>
      <c r="J38" s="78" t="s">
        <v>173</v>
      </c>
      <c r="K38" s="73" t="s">
        <v>500</v>
      </c>
      <c r="L38" s="81" t="s">
        <v>356</v>
      </c>
      <c r="M38" s="73" t="s">
        <v>170</v>
      </c>
      <c r="N38" s="73" t="s">
        <v>171</v>
      </c>
      <c r="O38" s="73" t="s">
        <v>357</v>
      </c>
      <c r="P38" s="73" t="s">
        <v>173</v>
      </c>
      <c r="Q38" s="73" t="s">
        <v>500</v>
      </c>
      <c r="W38" s="10"/>
      <c r="X38" s="58"/>
      <c r="AB38" s="73" t="s">
        <v>471</v>
      </c>
      <c r="AC38" s="73" t="s">
        <v>171</v>
      </c>
      <c r="AD38" s="78" t="s">
        <v>173</v>
      </c>
      <c r="AE38" s="81" t="s">
        <v>471</v>
      </c>
      <c r="AF38" s="73" t="s">
        <v>171</v>
      </c>
      <c r="AG38" s="73" t="s">
        <v>173</v>
      </c>
    </row>
    <row r="39" spans="1:37" ht="12" customHeight="1" x14ac:dyDescent="0.2">
      <c r="B39" s="27"/>
      <c r="C39" s="68"/>
      <c r="D39" s="68"/>
      <c r="E39" s="28"/>
      <c r="F39" s="29"/>
      <c r="G39" s="29"/>
      <c r="H39" s="29"/>
      <c r="I39" s="29"/>
      <c r="J39" s="49"/>
      <c r="K39" s="29"/>
      <c r="L39" s="83">
        <f t="shared" ref="L39:Q39" si="19">F$16</f>
        <v>1352</v>
      </c>
      <c r="M39" s="2">
        <f t="shared" si="19"/>
        <v>735</v>
      </c>
      <c r="N39" s="2">
        <f t="shared" si="19"/>
        <v>617</v>
      </c>
      <c r="O39" s="2">
        <f t="shared" si="19"/>
        <v>856</v>
      </c>
      <c r="P39" s="2">
        <f t="shared" si="19"/>
        <v>747</v>
      </c>
      <c r="Q39" s="2">
        <f t="shared" si="19"/>
        <v>844</v>
      </c>
      <c r="R39" s="69"/>
      <c r="S39" s="69"/>
      <c r="T39" s="69"/>
      <c r="U39" s="69"/>
      <c r="V39" s="69"/>
      <c r="W39" s="10"/>
      <c r="X39" s="27"/>
      <c r="Y39" s="68"/>
      <c r="Z39" s="68"/>
      <c r="AA39" s="28"/>
      <c r="AB39" s="29"/>
      <c r="AC39" s="29"/>
      <c r="AD39" s="49"/>
      <c r="AE39" s="83">
        <f t="shared" ref="AE39:AE49" si="20">Q39</f>
        <v>844</v>
      </c>
      <c r="AF39" s="2">
        <f t="shared" ref="AF39:AF49" si="21">N39</f>
        <v>617</v>
      </c>
      <c r="AG39" s="2">
        <f t="shared" ref="AG39:AG49" si="22">P39</f>
        <v>747</v>
      </c>
      <c r="AH39" s="69"/>
      <c r="AI39" s="69"/>
      <c r="AJ39" s="69"/>
      <c r="AK39" s="69"/>
    </row>
    <row r="40" spans="1:37" ht="14.65" customHeight="1" x14ac:dyDescent="0.2">
      <c r="B40" s="26" t="s">
        <v>155</v>
      </c>
      <c r="C40" s="15"/>
      <c r="D40" s="15"/>
      <c r="F40" s="8">
        <v>81</v>
      </c>
      <c r="G40" s="8">
        <v>10</v>
      </c>
      <c r="H40" s="8">
        <v>71</v>
      </c>
      <c r="I40" s="8">
        <v>64</v>
      </c>
      <c r="J40" s="50">
        <v>63</v>
      </c>
      <c r="K40" s="8">
        <v>11</v>
      </c>
      <c r="L40" s="84">
        <f t="shared" ref="L40:Q49" si="23">F40/L$39*100</f>
        <v>5.9911242603550292</v>
      </c>
      <c r="M40" s="4">
        <f t="shared" si="23"/>
        <v>1.3605442176870748</v>
      </c>
      <c r="N40" s="4">
        <f t="shared" si="23"/>
        <v>11.507293354943274</v>
      </c>
      <c r="O40" s="4">
        <f t="shared" si="23"/>
        <v>7.4766355140186906</v>
      </c>
      <c r="P40" s="4">
        <f t="shared" si="23"/>
        <v>8.4337349397590362</v>
      </c>
      <c r="Q40" s="4">
        <f t="shared" si="23"/>
        <v>1.3033175355450237</v>
      </c>
      <c r="R40" s="10"/>
      <c r="S40" s="10"/>
      <c r="T40" s="10"/>
      <c r="U40" s="10"/>
      <c r="V40" s="10"/>
      <c r="W40" s="10"/>
      <c r="X40" s="26" t="s">
        <v>155</v>
      </c>
      <c r="Y40" s="15"/>
      <c r="Z40" s="15"/>
      <c r="AB40" s="8">
        <f t="shared" ref="AB40:AB49" si="24">K40</f>
        <v>11</v>
      </c>
      <c r="AC40" s="8">
        <f t="shared" ref="AC40:AC49" si="25">H40</f>
        <v>71</v>
      </c>
      <c r="AD40" s="50">
        <f t="shared" ref="AD40:AD49" si="26">J40</f>
        <v>63</v>
      </c>
      <c r="AE40" s="84">
        <f t="shared" si="20"/>
        <v>1.3033175355450237</v>
      </c>
      <c r="AF40" s="4">
        <f t="shared" si="21"/>
        <v>11.507293354943274</v>
      </c>
      <c r="AG40" s="4">
        <f t="shared" si="22"/>
        <v>8.4337349397590362</v>
      </c>
      <c r="AH40" s="10"/>
      <c r="AI40" s="10"/>
      <c r="AJ40" s="10"/>
      <c r="AK40" s="10"/>
    </row>
    <row r="41" spans="1:37" ht="14.65" customHeight="1" x14ac:dyDescent="0.2">
      <c r="B41" s="26" t="s">
        <v>457</v>
      </c>
      <c r="C41" s="15"/>
      <c r="D41" s="15"/>
      <c r="F41" s="8">
        <v>115</v>
      </c>
      <c r="G41" s="8">
        <v>30</v>
      </c>
      <c r="H41" s="8">
        <v>85</v>
      </c>
      <c r="I41" s="8">
        <v>82</v>
      </c>
      <c r="J41" s="50">
        <v>73</v>
      </c>
      <c r="K41" s="8">
        <v>39</v>
      </c>
      <c r="L41" s="85">
        <f t="shared" si="23"/>
        <v>8.5059171597633139</v>
      </c>
      <c r="M41" s="4">
        <f t="shared" si="23"/>
        <v>4.0816326530612246</v>
      </c>
      <c r="N41" s="4">
        <f t="shared" si="23"/>
        <v>13.776337115072934</v>
      </c>
      <c r="O41" s="4">
        <f t="shared" si="23"/>
        <v>9.5794392523364476</v>
      </c>
      <c r="P41" s="4">
        <f t="shared" si="23"/>
        <v>9.7724230254350726</v>
      </c>
      <c r="Q41" s="4">
        <f t="shared" si="23"/>
        <v>4.62085308056872</v>
      </c>
      <c r="R41" s="10"/>
      <c r="S41" s="10"/>
      <c r="T41" s="10"/>
      <c r="U41" s="10"/>
      <c r="V41" s="10"/>
      <c r="W41" s="10"/>
      <c r="X41" s="26" t="s">
        <v>457</v>
      </c>
      <c r="Y41" s="15"/>
      <c r="Z41" s="15"/>
      <c r="AB41" s="8">
        <f t="shared" si="24"/>
        <v>39</v>
      </c>
      <c r="AC41" s="8">
        <f t="shared" si="25"/>
        <v>85</v>
      </c>
      <c r="AD41" s="50">
        <f t="shared" si="26"/>
        <v>73</v>
      </c>
      <c r="AE41" s="85">
        <f t="shared" si="20"/>
        <v>4.62085308056872</v>
      </c>
      <c r="AF41" s="4">
        <f t="shared" si="21"/>
        <v>13.776337115072934</v>
      </c>
      <c r="AG41" s="4">
        <f t="shared" si="22"/>
        <v>9.7724230254350726</v>
      </c>
      <c r="AH41" s="10"/>
      <c r="AI41" s="10"/>
      <c r="AJ41" s="10"/>
      <c r="AK41" s="10"/>
    </row>
    <row r="42" spans="1:37" ht="14.65" customHeight="1" x14ac:dyDescent="0.2">
      <c r="B42" s="26" t="s">
        <v>451</v>
      </c>
      <c r="C42" s="15"/>
      <c r="D42" s="15"/>
      <c r="F42" s="8">
        <v>273</v>
      </c>
      <c r="G42" s="8">
        <v>89</v>
      </c>
      <c r="H42" s="8">
        <v>184</v>
      </c>
      <c r="I42" s="8">
        <v>236</v>
      </c>
      <c r="J42" s="50">
        <v>217</v>
      </c>
      <c r="K42" s="8">
        <v>108</v>
      </c>
      <c r="L42" s="85">
        <f t="shared" si="23"/>
        <v>20.192307692307693</v>
      </c>
      <c r="M42" s="4">
        <f t="shared" si="23"/>
        <v>12.108843537414966</v>
      </c>
      <c r="N42" s="4">
        <f t="shared" si="23"/>
        <v>29.821717990275527</v>
      </c>
      <c r="O42" s="4">
        <f t="shared" si="23"/>
        <v>27.570093457943923</v>
      </c>
      <c r="P42" s="4">
        <f t="shared" si="23"/>
        <v>29.049531459170012</v>
      </c>
      <c r="Q42" s="4">
        <f t="shared" si="23"/>
        <v>12.796208530805686</v>
      </c>
      <c r="R42" s="10"/>
      <c r="S42" s="10"/>
      <c r="T42" s="10"/>
      <c r="U42" s="10"/>
      <c r="V42" s="10"/>
      <c r="W42" s="10"/>
      <c r="X42" s="26" t="s">
        <v>451</v>
      </c>
      <c r="Y42" s="15"/>
      <c r="Z42" s="15"/>
      <c r="AB42" s="8">
        <f t="shared" si="24"/>
        <v>108</v>
      </c>
      <c r="AC42" s="8">
        <f t="shared" si="25"/>
        <v>184</v>
      </c>
      <c r="AD42" s="50">
        <f t="shared" si="26"/>
        <v>217</v>
      </c>
      <c r="AE42" s="85">
        <f t="shared" si="20"/>
        <v>12.796208530805686</v>
      </c>
      <c r="AF42" s="4">
        <f t="shared" si="21"/>
        <v>29.821717990275527</v>
      </c>
      <c r="AG42" s="4">
        <f t="shared" si="22"/>
        <v>29.049531459170012</v>
      </c>
      <c r="AH42" s="10"/>
      <c r="AI42" s="10"/>
      <c r="AJ42" s="10"/>
      <c r="AK42" s="10"/>
    </row>
    <row r="43" spans="1:37" ht="14.65" customHeight="1" x14ac:dyDescent="0.2">
      <c r="B43" s="26" t="s">
        <v>452</v>
      </c>
      <c r="C43" s="15"/>
      <c r="D43" s="15"/>
      <c r="F43" s="8">
        <v>233</v>
      </c>
      <c r="G43" s="8">
        <v>117</v>
      </c>
      <c r="H43" s="8">
        <v>116</v>
      </c>
      <c r="I43" s="8">
        <v>182</v>
      </c>
      <c r="J43" s="50">
        <v>166</v>
      </c>
      <c r="K43" s="8">
        <v>133</v>
      </c>
      <c r="L43" s="85">
        <f t="shared" si="23"/>
        <v>17.233727810650887</v>
      </c>
      <c r="M43" s="4">
        <f t="shared" si="23"/>
        <v>15.918367346938775</v>
      </c>
      <c r="N43" s="4">
        <f t="shared" si="23"/>
        <v>18.80064829821718</v>
      </c>
      <c r="O43" s="4">
        <f t="shared" si="23"/>
        <v>21.261682242990652</v>
      </c>
      <c r="P43" s="4">
        <f t="shared" si="23"/>
        <v>22.222222222222221</v>
      </c>
      <c r="Q43" s="4">
        <f t="shared" si="23"/>
        <v>15.758293838862558</v>
      </c>
      <c r="R43" s="10"/>
      <c r="S43" s="10"/>
      <c r="T43" s="10"/>
      <c r="U43" s="10"/>
      <c r="V43" s="10"/>
      <c r="W43" s="10"/>
      <c r="X43" s="26" t="s">
        <v>452</v>
      </c>
      <c r="Y43" s="15"/>
      <c r="Z43" s="15"/>
      <c r="AB43" s="8">
        <f t="shared" si="24"/>
        <v>133</v>
      </c>
      <c r="AC43" s="8">
        <f t="shared" si="25"/>
        <v>116</v>
      </c>
      <c r="AD43" s="50">
        <f t="shared" si="26"/>
        <v>166</v>
      </c>
      <c r="AE43" s="85">
        <f t="shared" si="20"/>
        <v>15.758293838862558</v>
      </c>
      <c r="AF43" s="4">
        <f t="shared" si="21"/>
        <v>18.80064829821718</v>
      </c>
      <c r="AG43" s="4">
        <f t="shared" si="22"/>
        <v>22.222222222222221</v>
      </c>
      <c r="AH43" s="10"/>
      <c r="AI43" s="10"/>
      <c r="AJ43" s="10"/>
      <c r="AK43" s="10"/>
    </row>
    <row r="44" spans="1:37" ht="14.65" customHeight="1" x14ac:dyDescent="0.2">
      <c r="B44" s="26" t="s">
        <v>453</v>
      </c>
      <c r="C44" s="15"/>
      <c r="D44" s="15"/>
      <c r="F44" s="8">
        <v>167</v>
      </c>
      <c r="G44" s="8">
        <v>108</v>
      </c>
      <c r="H44" s="8">
        <v>59</v>
      </c>
      <c r="I44" s="8">
        <v>118</v>
      </c>
      <c r="J44" s="50">
        <v>100</v>
      </c>
      <c r="K44" s="8">
        <v>126</v>
      </c>
      <c r="L44" s="85">
        <f t="shared" si="23"/>
        <v>12.352071005917161</v>
      </c>
      <c r="M44" s="4">
        <f t="shared" si="23"/>
        <v>14.69387755102041</v>
      </c>
      <c r="N44" s="4">
        <f t="shared" si="23"/>
        <v>9.5623987034035665</v>
      </c>
      <c r="O44" s="4">
        <f t="shared" si="23"/>
        <v>13.785046728971961</v>
      </c>
      <c r="P44" s="4">
        <f t="shared" si="23"/>
        <v>13.386880856760374</v>
      </c>
      <c r="Q44" s="4">
        <f t="shared" si="23"/>
        <v>14.928909952606634</v>
      </c>
      <c r="R44" s="10"/>
      <c r="S44" s="10"/>
      <c r="T44" s="10"/>
      <c r="U44" s="10"/>
      <c r="V44" s="10"/>
      <c r="W44" s="10"/>
      <c r="X44" s="26" t="s">
        <v>453</v>
      </c>
      <c r="Y44" s="15"/>
      <c r="Z44" s="15"/>
      <c r="AB44" s="8">
        <f t="shared" si="24"/>
        <v>126</v>
      </c>
      <c r="AC44" s="8">
        <f t="shared" si="25"/>
        <v>59</v>
      </c>
      <c r="AD44" s="50">
        <f t="shared" si="26"/>
        <v>100</v>
      </c>
      <c r="AE44" s="85">
        <f t="shared" si="20"/>
        <v>14.928909952606634</v>
      </c>
      <c r="AF44" s="4">
        <f t="shared" si="21"/>
        <v>9.5623987034035665</v>
      </c>
      <c r="AG44" s="4">
        <f t="shared" si="22"/>
        <v>13.386880856760374</v>
      </c>
      <c r="AH44" s="10"/>
      <c r="AI44" s="10"/>
      <c r="AJ44" s="10"/>
      <c r="AK44" s="10"/>
    </row>
    <row r="45" spans="1:37" ht="14.65" customHeight="1" x14ac:dyDescent="0.2">
      <c r="B45" s="26" t="s">
        <v>454</v>
      </c>
      <c r="C45" s="15"/>
      <c r="D45" s="15"/>
      <c r="F45" s="8">
        <v>122</v>
      </c>
      <c r="G45" s="8">
        <v>95</v>
      </c>
      <c r="H45" s="8">
        <v>27</v>
      </c>
      <c r="I45" s="8">
        <v>62</v>
      </c>
      <c r="J45" s="50">
        <v>50</v>
      </c>
      <c r="K45" s="8">
        <v>107</v>
      </c>
      <c r="L45" s="85">
        <f t="shared" si="23"/>
        <v>9.0236686390532554</v>
      </c>
      <c r="M45" s="4">
        <f t="shared" si="23"/>
        <v>12.925170068027212</v>
      </c>
      <c r="N45" s="4">
        <f t="shared" si="23"/>
        <v>4.3760129659643443</v>
      </c>
      <c r="O45" s="4">
        <f t="shared" si="23"/>
        <v>7.2429906542056068</v>
      </c>
      <c r="P45" s="4">
        <f t="shared" si="23"/>
        <v>6.6934404283801872</v>
      </c>
      <c r="Q45" s="4">
        <f t="shared" si="23"/>
        <v>12.677725118483412</v>
      </c>
      <c r="R45" s="10"/>
      <c r="S45" s="10"/>
      <c r="T45" s="10"/>
      <c r="U45" s="10"/>
      <c r="V45" s="10"/>
      <c r="W45" s="10"/>
      <c r="X45" s="26" t="s">
        <v>454</v>
      </c>
      <c r="Y45" s="15"/>
      <c r="Z45" s="15"/>
      <c r="AB45" s="8">
        <f t="shared" si="24"/>
        <v>107</v>
      </c>
      <c r="AC45" s="8">
        <f t="shared" si="25"/>
        <v>27</v>
      </c>
      <c r="AD45" s="50">
        <f t="shared" si="26"/>
        <v>50</v>
      </c>
      <c r="AE45" s="85">
        <f t="shared" si="20"/>
        <v>12.677725118483412</v>
      </c>
      <c r="AF45" s="4">
        <f t="shared" si="21"/>
        <v>4.3760129659643443</v>
      </c>
      <c r="AG45" s="4">
        <f t="shared" si="22"/>
        <v>6.6934404283801872</v>
      </c>
      <c r="AH45" s="10"/>
      <c r="AI45" s="10"/>
      <c r="AJ45" s="10"/>
      <c r="AK45" s="10"/>
    </row>
    <row r="46" spans="1:37" ht="14.65" customHeight="1" x14ac:dyDescent="0.2">
      <c r="B46" s="26" t="s">
        <v>455</v>
      </c>
      <c r="C46" s="15"/>
      <c r="D46" s="15"/>
      <c r="F46" s="8">
        <v>200</v>
      </c>
      <c r="G46" s="8">
        <v>169</v>
      </c>
      <c r="H46" s="8">
        <v>31</v>
      </c>
      <c r="I46" s="8">
        <v>68</v>
      </c>
      <c r="J46" s="50">
        <v>53</v>
      </c>
      <c r="K46" s="8">
        <v>184</v>
      </c>
      <c r="L46" s="85">
        <f t="shared" si="23"/>
        <v>14.792899408284024</v>
      </c>
      <c r="M46" s="4">
        <f t="shared" si="23"/>
        <v>22.993197278911566</v>
      </c>
      <c r="N46" s="4">
        <f t="shared" si="23"/>
        <v>5.0243111831442464</v>
      </c>
      <c r="O46" s="4">
        <f t="shared" si="23"/>
        <v>7.9439252336448591</v>
      </c>
      <c r="P46" s="4">
        <f t="shared" si="23"/>
        <v>7.0950468540829981</v>
      </c>
      <c r="Q46" s="4">
        <f t="shared" si="23"/>
        <v>21.800947867298579</v>
      </c>
      <c r="R46" s="10"/>
      <c r="S46" s="10"/>
      <c r="T46" s="10"/>
      <c r="U46" s="10"/>
      <c r="V46" s="10"/>
      <c r="W46" s="10"/>
      <c r="X46" s="26" t="s">
        <v>455</v>
      </c>
      <c r="Y46" s="15"/>
      <c r="Z46" s="15"/>
      <c r="AB46" s="8">
        <f t="shared" si="24"/>
        <v>184</v>
      </c>
      <c r="AC46" s="8">
        <f t="shared" si="25"/>
        <v>31</v>
      </c>
      <c r="AD46" s="50">
        <f t="shared" si="26"/>
        <v>53</v>
      </c>
      <c r="AE46" s="85">
        <f t="shared" si="20"/>
        <v>21.800947867298579</v>
      </c>
      <c r="AF46" s="4">
        <f t="shared" si="21"/>
        <v>5.0243111831442464</v>
      </c>
      <c r="AG46" s="4">
        <f t="shared" si="22"/>
        <v>7.0950468540829981</v>
      </c>
      <c r="AH46" s="10"/>
      <c r="AI46" s="10"/>
      <c r="AJ46" s="10"/>
      <c r="AK46" s="10"/>
    </row>
    <row r="47" spans="1:37" ht="14.65" customHeight="1" x14ac:dyDescent="0.2">
      <c r="B47" s="26" t="s">
        <v>456</v>
      </c>
      <c r="C47" s="15"/>
      <c r="D47" s="15"/>
      <c r="F47" s="8">
        <v>71</v>
      </c>
      <c r="G47" s="8">
        <v>58</v>
      </c>
      <c r="H47" s="8">
        <v>13</v>
      </c>
      <c r="I47" s="8">
        <v>12</v>
      </c>
      <c r="J47" s="50">
        <v>7</v>
      </c>
      <c r="K47" s="8">
        <v>63</v>
      </c>
      <c r="L47" s="85">
        <f t="shared" si="23"/>
        <v>5.2514792899408285</v>
      </c>
      <c r="M47" s="4">
        <f t="shared" si="23"/>
        <v>7.891156462585033</v>
      </c>
      <c r="N47" s="4">
        <f t="shared" si="23"/>
        <v>2.1069692058346838</v>
      </c>
      <c r="O47" s="4">
        <f t="shared" si="23"/>
        <v>1.4018691588785046</v>
      </c>
      <c r="P47" s="4">
        <f t="shared" si="23"/>
        <v>0.93708165997322623</v>
      </c>
      <c r="Q47" s="4">
        <f t="shared" si="23"/>
        <v>7.4644549763033172</v>
      </c>
      <c r="R47" s="10"/>
      <c r="S47" s="10"/>
      <c r="T47" s="10"/>
      <c r="U47" s="10"/>
      <c r="V47" s="10"/>
      <c r="W47" s="10"/>
      <c r="X47" s="26" t="s">
        <v>456</v>
      </c>
      <c r="Y47" s="15"/>
      <c r="Z47" s="15"/>
      <c r="AB47" s="8">
        <f t="shared" si="24"/>
        <v>63</v>
      </c>
      <c r="AC47" s="8">
        <f t="shared" si="25"/>
        <v>13</v>
      </c>
      <c r="AD47" s="50">
        <f t="shared" si="26"/>
        <v>7</v>
      </c>
      <c r="AE47" s="85">
        <f t="shared" si="20"/>
        <v>7.4644549763033172</v>
      </c>
      <c r="AF47" s="4">
        <f t="shared" si="21"/>
        <v>2.1069692058346838</v>
      </c>
      <c r="AG47" s="4">
        <f t="shared" si="22"/>
        <v>0.93708165997322623</v>
      </c>
      <c r="AH47" s="10"/>
      <c r="AI47" s="10"/>
      <c r="AJ47" s="10"/>
      <c r="AK47" s="10"/>
    </row>
    <row r="48" spans="1:37" ht="14.65" customHeight="1" x14ac:dyDescent="0.2">
      <c r="B48" s="26" t="s">
        <v>70</v>
      </c>
      <c r="C48" s="15"/>
      <c r="D48" s="15"/>
      <c r="F48" s="8">
        <v>37</v>
      </c>
      <c r="G48" s="8">
        <v>31</v>
      </c>
      <c r="H48" s="8">
        <v>6</v>
      </c>
      <c r="I48" s="8">
        <v>15</v>
      </c>
      <c r="J48" s="50">
        <v>10</v>
      </c>
      <c r="K48" s="8">
        <v>36</v>
      </c>
      <c r="L48" s="85">
        <f t="shared" si="23"/>
        <v>2.7366863905325447</v>
      </c>
      <c r="M48" s="4">
        <f t="shared" si="23"/>
        <v>4.2176870748299313</v>
      </c>
      <c r="N48" s="4">
        <f t="shared" si="23"/>
        <v>0.97244732576985426</v>
      </c>
      <c r="O48" s="4">
        <f t="shared" si="23"/>
        <v>1.7523364485981308</v>
      </c>
      <c r="P48" s="4">
        <f t="shared" si="23"/>
        <v>1.3386880856760375</v>
      </c>
      <c r="Q48" s="4">
        <f t="shared" si="23"/>
        <v>4.2654028436018958</v>
      </c>
      <c r="R48" s="10"/>
      <c r="S48" s="10"/>
      <c r="T48" s="10"/>
      <c r="U48" s="10"/>
      <c r="V48" s="10"/>
      <c r="W48" s="10"/>
      <c r="X48" s="26" t="s">
        <v>70</v>
      </c>
      <c r="Y48" s="15"/>
      <c r="Z48" s="15"/>
      <c r="AB48" s="8">
        <f t="shared" si="24"/>
        <v>36</v>
      </c>
      <c r="AC48" s="8">
        <f t="shared" si="25"/>
        <v>6</v>
      </c>
      <c r="AD48" s="50">
        <f t="shared" si="26"/>
        <v>10</v>
      </c>
      <c r="AE48" s="85">
        <f t="shared" si="20"/>
        <v>4.2654028436018958</v>
      </c>
      <c r="AF48" s="4">
        <f t="shared" si="21"/>
        <v>0.97244732576985426</v>
      </c>
      <c r="AG48" s="4">
        <f t="shared" si="22"/>
        <v>1.3386880856760375</v>
      </c>
      <c r="AH48" s="10"/>
      <c r="AI48" s="10"/>
      <c r="AJ48" s="10"/>
      <c r="AK48" s="10"/>
    </row>
    <row r="49" spans="1:37" ht="14.65" customHeight="1" x14ac:dyDescent="0.2">
      <c r="B49" s="27" t="s">
        <v>128</v>
      </c>
      <c r="C49" s="68"/>
      <c r="D49" s="68"/>
      <c r="E49" s="28"/>
      <c r="F49" s="9">
        <v>53</v>
      </c>
      <c r="G49" s="9">
        <v>28</v>
      </c>
      <c r="H49" s="9">
        <v>25</v>
      </c>
      <c r="I49" s="9">
        <v>17</v>
      </c>
      <c r="J49" s="55">
        <v>8</v>
      </c>
      <c r="K49" s="9">
        <v>37</v>
      </c>
      <c r="L49" s="87">
        <f t="shared" si="23"/>
        <v>3.920118343195266</v>
      </c>
      <c r="M49" s="5">
        <f t="shared" si="23"/>
        <v>3.8095238095238098</v>
      </c>
      <c r="N49" s="5">
        <f t="shared" si="23"/>
        <v>4.0518638573743919</v>
      </c>
      <c r="O49" s="5">
        <f t="shared" si="23"/>
        <v>1.9859813084112148</v>
      </c>
      <c r="P49" s="5">
        <f t="shared" si="23"/>
        <v>1.07095046854083</v>
      </c>
      <c r="Q49" s="5">
        <f t="shared" si="23"/>
        <v>4.3838862559241711</v>
      </c>
      <c r="R49" s="16"/>
      <c r="S49" s="16"/>
      <c r="T49" s="16"/>
      <c r="U49" s="16"/>
      <c r="V49" s="16"/>
      <c r="W49" s="10"/>
      <c r="X49" s="27" t="s">
        <v>128</v>
      </c>
      <c r="Y49" s="68"/>
      <c r="Z49" s="68"/>
      <c r="AA49" s="28"/>
      <c r="AB49" s="9">
        <f t="shared" si="24"/>
        <v>37</v>
      </c>
      <c r="AC49" s="9">
        <f t="shared" si="25"/>
        <v>25</v>
      </c>
      <c r="AD49" s="55">
        <f t="shared" si="26"/>
        <v>8</v>
      </c>
      <c r="AE49" s="87">
        <f t="shared" si="20"/>
        <v>4.3838862559241711</v>
      </c>
      <c r="AF49" s="5">
        <f t="shared" si="21"/>
        <v>4.0518638573743919</v>
      </c>
      <c r="AG49" s="5">
        <f t="shared" si="22"/>
        <v>1.07095046854083</v>
      </c>
      <c r="AH49" s="16"/>
      <c r="AI49" s="16"/>
      <c r="AJ49" s="16"/>
      <c r="AK49" s="16"/>
    </row>
    <row r="50" spans="1:37" ht="15" customHeight="1" x14ac:dyDescent="0.2">
      <c r="B50" s="30" t="s">
        <v>1</v>
      </c>
      <c r="C50" s="59"/>
      <c r="D50" s="59"/>
      <c r="E50" s="21"/>
      <c r="F50" s="31">
        <f t="shared" ref="F50:K50" si="27">SUM(F40:F49)</f>
        <v>1352</v>
      </c>
      <c r="G50" s="31">
        <f t="shared" si="27"/>
        <v>735</v>
      </c>
      <c r="H50" s="31">
        <f t="shared" si="27"/>
        <v>617</v>
      </c>
      <c r="I50" s="31">
        <f t="shared" si="27"/>
        <v>856</v>
      </c>
      <c r="J50" s="51">
        <f t="shared" si="27"/>
        <v>747</v>
      </c>
      <c r="K50" s="31">
        <f t="shared" si="27"/>
        <v>844</v>
      </c>
      <c r="L50" s="86">
        <f t="shared" ref="L50:Q50" si="28">IF(SUM(L40:L49)&gt;100,"－",SUM(L40:L49))</f>
        <v>100</v>
      </c>
      <c r="M50" s="6">
        <f t="shared" si="28"/>
        <v>100</v>
      </c>
      <c r="N50" s="6">
        <f t="shared" si="28"/>
        <v>100</v>
      </c>
      <c r="O50" s="6">
        <f t="shared" si="28"/>
        <v>100.00000000000001</v>
      </c>
      <c r="P50" s="6">
        <f t="shared" si="28"/>
        <v>99.999999999999986</v>
      </c>
      <c r="Q50" s="6">
        <f t="shared" si="28"/>
        <v>99.999999999999972</v>
      </c>
      <c r="R50" s="16"/>
      <c r="S50" s="16"/>
      <c r="T50" s="16"/>
      <c r="U50" s="16"/>
      <c r="V50" s="16"/>
      <c r="W50" s="10"/>
      <c r="X50" s="30" t="s">
        <v>1</v>
      </c>
      <c r="Y50" s="59"/>
      <c r="Z50" s="59"/>
      <c r="AA50" s="21"/>
      <c r="AB50" s="31">
        <f>SUM(AB40:AB49)</f>
        <v>844</v>
      </c>
      <c r="AC50" s="31">
        <f>SUM(AC40:AC49)</f>
        <v>617</v>
      </c>
      <c r="AD50" s="51">
        <f>SUM(AD40:AD49)</f>
        <v>747</v>
      </c>
      <c r="AE50" s="86">
        <f>IF(SUM(AE40:AE49)&gt;100,"－",SUM(AE40:AE49))</f>
        <v>99.999999999999972</v>
      </c>
      <c r="AF50" s="6">
        <f>IF(SUM(AF40:AF49)&gt;100,"－",SUM(AF40:AF49))</f>
        <v>100</v>
      </c>
      <c r="AG50" s="6">
        <f>IF(SUM(AG40:AG49)&gt;100,"－",SUM(AG40:AG49))</f>
        <v>99.999999999999986</v>
      </c>
      <c r="AH50" s="16"/>
      <c r="AI50" s="16"/>
      <c r="AJ50" s="16"/>
      <c r="AK50" s="16"/>
    </row>
    <row r="51" spans="1:37" ht="15" customHeight="1" x14ac:dyDescent="0.2">
      <c r="B51" s="30" t="s">
        <v>394</v>
      </c>
      <c r="C51" s="59"/>
      <c r="D51" s="59"/>
      <c r="E51" s="22"/>
      <c r="F51" s="33">
        <v>6.4934565050038495</v>
      </c>
      <c r="G51" s="54">
        <v>8.5106082036775099</v>
      </c>
      <c r="H51" s="54">
        <v>4.0844594594594597</v>
      </c>
      <c r="I51" s="54">
        <v>4.9225268176400476</v>
      </c>
      <c r="J51" s="54">
        <v>4.6129905277401893</v>
      </c>
      <c r="K51" s="33">
        <v>8.3494423791821557</v>
      </c>
      <c r="L51" s="10"/>
      <c r="M51" s="10"/>
      <c r="N51" s="10"/>
      <c r="O51" s="10"/>
      <c r="P51" s="10"/>
      <c r="Q51" s="10"/>
      <c r="R51" s="10"/>
      <c r="S51" s="10"/>
      <c r="T51" s="10"/>
      <c r="U51" s="10"/>
      <c r="V51" s="10"/>
      <c r="W51" s="10"/>
      <c r="X51" s="30" t="s">
        <v>394</v>
      </c>
      <c r="Y51" s="59"/>
      <c r="Z51" s="59"/>
      <c r="AA51" s="22"/>
      <c r="AB51" s="33">
        <f>K51</f>
        <v>8.3494423791821557</v>
      </c>
      <c r="AC51" s="54">
        <f>H51</f>
        <v>4.0844594594594597</v>
      </c>
      <c r="AD51" s="54">
        <f>J51</f>
        <v>4.6129905277401893</v>
      </c>
      <c r="AE51" s="10"/>
      <c r="AF51" s="10"/>
      <c r="AG51" s="10"/>
      <c r="AH51" s="10"/>
      <c r="AI51" s="10"/>
      <c r="AJ51" s="10"/>
      <c r="AK51" s="10"/>
    </row>
    <row r="52" spans="1:37" ht="15" customHeight="1" x14ac:dyDescent="0.2">
      <c r="B52" s="30" t="s">
        <v>395</v>
      </c>
      <c r="C52" s="59"/>
      <c r="D52" s="59"/>
      <c r="E52" s="21"/>
      <c r="F52" s="54">
        <v>6.9252873563218387</v>
      </c>
      <c r="G52" s="54">
        <v>8.6327116212338595</v>
      </c>
      <c r="H52" s="54">
        <v>4.6410748560460648</v>
      </c>
      <c r="I52" s="54">
        <v>5.3290322580645162</v>
      </c>
      <c r="J52" s="54">
        <v>5.0428994082840237</v>
      </c>
      <c r="K52" s="33">
        <v>8.4648241206030157</v>
      </c>
      <c r="L52" s="10"/>
      <c r="M52" s="10"/>
      <c r="N52" s="10"/>
      <c r="O52" s="10"/>
      <c r="P52" s="10"/>
      <c r="Q52" s="10"/>
      <c r="R52" s="10"/>
      <c r="S52" s="10"/>
      <c r="T52" s="10"/>
      <c r="U52" s="10"/>
      <c r="V52" s="10"/>
      <c r="W52" s="10"/>
      <c r="X52" s="30" t="s">
        <v>395</v>
      </c>
      <c r="Y52" s="59"/>
      <c r="Z52" s="59"/>
      <c r="AA52" s="22"/>
      <c r="AB52" s="33">
        <f>K52</f>
        <v>8.4648241206030157</v>
      </c>
      <c r="AC52" s="54">
        <f>H52</f>
        <v>4.6410748560460648</v>
      </c>
      <c r="AD52" s="54">
        <f>J52</f>
        <v>5.0428994082840237</v>
      </c>
      <c r="AE52" s="10"/>
      <c r="AF52" s="10"/>
      <c r="AG52" s="10"/>
      <c r="AH52" s="10"/>
      <c r="AI52" s="10"/>
      <c r="AJ52" s="10"/>
      <c r="AK52" s="10"/>
    </row>
    <row r="53" spans="1:37" ht="15" customHeight="1" x14ac:dyDescent="0.2">
      <c r="B53" s="30" t="s">
        <v>97</v>
      </c>
      <c r="C53" s="59"/>
      <c r="D53" s="59"/>
      <c r="E53" s="21"/>
      <c r="F53" s="31">
        <v>56</v>
      </c>
      <c r="G53" s="31">
        <v>56</v>
      </c>
      <c r="H53" s="31">
        <v>44</v>
      </c>
      <c r="I53" s="31">
        <v>49</v>
      </c>
      <c r="J53" s="31">
        <v>49</v>
      </c>
      <c r="K53" s="31">
        <v>56</v>
      </c>
      <c r="L53" s="10"/>
      <c r="M53" s="10"/>
      <c r="N53" s="10"/>
      <c r="O53" s="10"/>
      <c r="P53" s="10"/>
      <c r="Q53" s="10"/>
      <c r="R53" s="10"/>
      <c r="S53" s="10"/>
      <c r="T53" s="10"/>
      <c r="U53" s="10"/>
      <c r="V53" s="10"/>
      <c r="W53" s="10"/>
      <c r="X53" s="30" t="s">
        <v>97</v>
      </c>
      <c r="Y53" s="59"/>
      <c r="Z53" s="59"/>
      <c r="AA53" s="21"/>
      <c r="AB53" s="31">
        <f>K53</f>
        <v>56</v>
      </c>
      <c r="AC53" s="31">
        <f>H53</f>
        <v>44</v>
      </c>
      <c r="AD53" s="31">
        <f>J53</f>
        <v>49</v>
      </c>
      <c r="AE53" s="10"/>
      <c r="AF53" s="10"/>
      <c r="AG53" s="10"/>
      <c r="AH53" s="10"/>
      <c r="AI53" s="10"/>
      <c r="AJ53" s="10"/>
      <c r="AK53" s="10"/>
    </row>
    <row r="54" spans="1:37" ht="7.9" customHeight="1" x14ac:dyDescent="0.2">
      <c r="B54" s="45"/>
      <c r="C54" s="36"/>
      <c r="D54" s="36"/>
      <c r="E54" s="36"/>
      <c r="F54" s="41"/>
      <c r="G54" s="41"/>
      <c r="H54" s="41"/>
      <c r="I54" s="41"/>
      <c r="J54" s="41"/>
      <c r="K54" s="41"/>
      <c r="W54" s="10"/>
      <c r="X54" s="45"/>
      <c r="Y54" s="36"/>
      <c r="Z54" s="36"/>
      <c r="AA54" s="36"/>
      <c r="AB54" s="41"/>
      <c r="AC54" s="41"/>
      <c r="AD54" s="41"/>
    </row>
    <row r="55" spans="1:37" ht="15" customHeight="1" x14ac:dyDescent="0.2">
      <c r="A55" s="1" t="s">
        <v>881</v>
      </c>
      <c r="B55" s="15"/>
      <c r="C55" s="15"/>
      <c r="D55" s="15"/>
      <c r="W55" s="10"/>
      <c r="X55" s="15"/>
      <c r="Y55" s="15"/>
      <c r="Z55" s="15"/>
    </row>
    <row r="56" spans="1:37" ht="13.75" customHeight="1" x14ac:dyDescent="0.2">
      <c r="B56" s="47"/>
      <c r="C56" s="25"/>
      <c r="D56" s="25"/>
      <c r="E56" s="25"/>
      <c r="F56" s="242"/>
      <c r="G56" s="243"/>
      <c r="H56" s="66" t="s">
        <v>2</v>
      </c>
      <c r="I56" s="66"/>
      <c r="J56" s="243"/>
      <c r="K56" s="243"/>
      <c r="L56" s="244"/>
      <c r="M56" s="243"/>
      <c r="N56" s="66" t="s">
        <v>3</v>
      </c>
      <c r="O56" s="66"/>
      <c r="P56" s="243"/>
      <c r="Q56" s="245"/>
      <c r="W56" s="10"/>
      <c r="X56" s="47"/>
      <c r="Y56" s="25"/>
      <c r="Z56" s="25"/>
      <c r="AA56" s="25"/>
      <c r="AB56" s="60"/>
      <c r="AC56" s="63" t="s">
        <v>2</v>
      </c>
      <c r="AD56" s="66"/>
      <c r="AE56" s="82"/>
      <c r="AF56" s="63" t="s">
        <v>3</v>
      </c>
      <c r="AG56" s="64"/>
    </row>
    <row r="57" spans="1:37" ht="19" x14ac:dyDescent="0.2">
      <c r="B57" s="58"/>
      <c r="F57" s="73" t="s">
        <v>356</v>
      </c>
      <c r="G57" s="73" t="s">
        <v>170</v>
      </c>
      <c r="H57" s="73" t="s">
        <v>171</v>
      </c>
      <c r="I57" s="73" t="s">
        <v>357</v>
      </c>
      <c r="J57" s="78" t="s">
        <v>173</v>
      </c>
      <c r="K57" s="73" t="s">
        <v>500</v>
      </c>
      <c r="L57" s="81" t="s">
        <v>356</v>
      </c>
      <c r="M57" s="73" t="s">
        <v>170</v>
      </c>
      <c r="N57" s="73" t="s">
        <v>171</v>
      </c>
      <c r="O57" s="73" t="s">
        <v>357</v>
      </c>
      <c r="P57" s="73" t="s">
        <v>173</v>
      </c>
      <c r="Q57" s="73" t="s">
        <v>500</v>
      </c>
      <c r="W57" s="10"/>
      <c r="X57" s="58"/>
      <c r="AB57" s="73" t="s">
        <v>471</v>
      </c>
      <c r="AC57" s="73" t="s">
        <v>171</v>
      </c>
      <c r="AD57" s="78" t="s">
        <v>173</v>
      </c>
      <c r="AE57" s="81" t="s">
        <v>471</v>
      </c>
      <c r="AF57" s="73" t="s">
        <v>171</v>
      </c>
      <c r="AG57" s="73" t="s">
        <v>173</v>
      </c>
    </row>
    <row r="58" spans="1:37" ht="12" customHeight="1" x14ac:dyDescent="0.2">
      <c r="B58" s="27"/>
      <c r="C58" s="68"/>
      <c r="D58" s="68"/>
      <c r="E58" s="28"/>
      <c r="F58" s="29"/>
      <c r="G58" s="29"/>
      <c r="H58" s="29"/>
      <c r="I58" s="29"/>
      <c r="J58" s="49"/>
      <c r="K58" s="29"/>
      <c r="L58" s="83">
        <f t="shared" ref="L58:Q58" si="29">F66</f>
        <v>1352</v>
      </c>
      <c r="M58" s="2">
        <f t="shared" si="29"/>
        <v>735</v>
      </c>
      <c r="N58" s="2">
        <f t="shared" si="29"/>
        <v>617</v>
      </c>
      <c r="O58" s="2">
        <f t="shared" si="29"/>
        <v>856</v>
      </c>
      <c r="P58" s="2">
        <f t="shared" si="29"/>
        <v>747</v>
      </c>
      <c r="Q58" s="2">
        <f t="shared" si="29"/>
        <v>844</v>
      </c>
      <c r="R58" s="69"/>
      <c r="S58" s="69"/>
      <c r="T58" s="69"/>
      <c r="U58" s="69"/>
      <c r="V58" s="69"/>
      <c r="W58" s="10"/>
      <c r="X58" s="27"/>
      <c r="Y58" s="68"/>
      <c r="Z58" s="68"/>
      <c r="AA58" s="28"/>
      <c r="AB58" s="29"/>
      <c r="AC58" s="29"/>
      <c r="AD58" s="49"/>
      <c r="AE58" s="83">
        <f t="shared" ref="AE58:AE65" si="30">Q58</f>
        <v>844</v>
      </c>
      <c r="AF58" s="2">
        <f t="shared" ref="AF58:AF65" si="31">N58</f>
        <v>617</v>
      </c>
      <c r="AG58" s="2">
        <f t="shared" ref="AG58:AG65" si="32">P58</f>
        <v>747</v>
      </c>
      <c r="AH58" s="69"/>
      <c r="AI58" s="69"/>
      <c r="AJ58" s="69"/>
      <c r="AK58" s="69"/>
    </row>
    <row r="59" spans="1:37" ht="14.65" customHeight="1" x14ac:dyDescent="0.2">
      <c r="B59" s="26" t="s">
        <v>154</v>
      </c>
      <c r="C59" s="15"/>
      <c r="D59" s="15"/>
      <c r="F59" s="7">
        <v>81</v>
      </c>
      <c r="G59" s="7">
        <v>10</v>
      </c>
      <c r="H59" s="7">
        <v>71</v>
      </c>
      <c r="I59" s="7">
        <v>62</v>
      </c>
      <c r="J59" s="79">
        <v>61</v>
      </c>
      <c r="K59" s="7">
        <v>11</v>
      </c>
      <c r="L59" s="84">
        <f t="shared" ref="L59:Q65" si="33">F59/L$58*100</f>
        <v>5.9911242603550292</v>
      </c>
      <c r="M59" s="3">
        <f t="shared" si="33"/>
        <v>1.3605442176870748</v>
      </c>
      <c r="N59" s="3">
        <f t="shared" si="33"/>
        <v>11.507293354943274</v>
      </c>
      <c r="O59" s="3">
        <f t="shared" si="33"/>
        <v>7.2429906542056068</v>
      </c>
      <c r="P59" s="3">
        <f t="shared" si="33"/>
        <v>8.1659973226238289</v>
      </c>
      <c r="Q59" s="3">
        <f t="shared" si="33"/>
        <v>1.3033175355450237</v>
      </c>
      <c r="R59" s="10"/>
      <c r="S59" s="10"/>
      <c r="T59" s="10"/>
      <c r="U59" s="10"/>
      <c r="V59" s="10"/>
      <c r="W59" s="10"/>
      <c r="X59" s="26" t="s">
        <v>154</v>
      </c>
      <c r="Y59" s="15"/>
      <c r="Z59" s="15"/>
      <c r="AB59" s="7">
        <f t="shared" ref="AB59:AB65" si="34">K59</f>
        <v>11</v>
      </c>
      <c r="AC59" s="7">
        <f t="shared" ref="AC59:AC65" si="35">H59</f>
        <v>71</v>
      </c>
      <c r="AD59" s="79">
        <f t="shared" ref="AD59:AD65" si="36">J59</f>
        <v>61</v>
      </c>
      <c r="AE59" s="84">
        <f t="shared" si="30"/>
        <v>1.3033175355450237</v>
      </c>
      <c r="AF59" s="3">
        <f t="shared" si="31"/>
        <v>11.507293354943274</v>
      </c>
      <c r="AG59" s="3">
        <f t="shared" si="32"/>
        <v>8.1659973226238289</v>
      </c>
      <c r="AH59" s="10"/>
      <c r="AI59" s="10"/>
      <c r="AJ59" s="10"/>
      <c r="AK59" s="10"/>
    </row>
    <row r="60" spans="1:37" ht="14.65" customHeight="1" x14ac:dyDescent="0.2">
      <c r="B60" s="26" t="s">
        <v>76</v>
      </c>
      <c r="C60" s="15"/>
      <c r="D60" s="15"/>
      <c r="F60" s="8">
        <v>355</v>
      </c>
      <c r="G60" s="8">
        <v>198</v>
      </c>
      <c r="H60" s="8">
        <v>157</v>
      </c>
      <c r="I60" s="8">
        <v>278</v>
      </c>
      <c r="J60" s="50">
        <v>240</v>
      </c>
      <c r="K60" s="8">
        <v>236</v>
      </c>
      <c r="L60" s="85">
        <f t="shared" si="33"/>
        <v>26.257396449704139</v>
      </c>
      <c r="M60" s="4">
        <f t="shared" si="33"/>
        <v>26.938775510204081</v>
      </c>
      <c r="N60" s="4">
        <f t="shared" si="33"/>
        <v>25.445705024311181</v>
      </c>
      <c r="O60" s="4">
        <f t="shared" si="33"/>
        <v>32.476635514018696</v>
      </c>
      <c r="P60" s="4">
        <f t="shared" si="33"/>
        <v>32.128514056224901</v>
      </c>
      <c r="Q60" s="4">
        <f t="shared" si="33"/>
        <v>27.962085308056871</v>
      </c>
      <c r="R60" s="10"/>
      <c r="S60" s="10"/>
      <c r="T60" s="10"/>
      <c r="U60" s="10"/>
      <c r="V60" s="10"/>
      <c r="W60" s="10"/>
      <c r="X60" s="26" t="s">
        <v>76</v>
      </c>
      <c r="Y60" s="15"/>
      <c r="Z60" s="15"/>
      <c r="AB60" s="8">
        <f t="shared" si="34"/>
        <v>236</v>
      </c>
      <c r="AC60" s="8">
        <f t="shared" si="35"/>
        <v>157</v>
      </c>
      <c r="AD60" s="50">
        <f t="shared" si="36"/>
        <v>240</v>
      </c>
      <c r="AE60" s="85">
        <f t="shared" si="30"/>
        <v>27.962085308056871</v>
      </c>
      <c r="AF60" s="4">
        <f t="shared" si="31"/>
        <v>25.445705024311181</v>
      </c>
      <c r="AG60" s="4">
        <f t="shared" si="32"/>
        <v>32.128514056224901</v>
      </c>
      <c r="AH60" s="10"/>
      <c r="AI60" s="10"/>
      <c r="AJ60" s="10"/>
      <c r="AK60" s="10"/>
    </row>
    <row r="61" spans="1:37" ht="14.65" customHeight="1" x14ac:dyDescent="0.2">
      <c r="B61" s="26" t="s">
        <v>77</v>
      </c>
      <c r="C61" s="15"/>
      <c r="D61" s="15"/>
      <c r="F61" s="8">
        <v>548</v>
      </c>
      <c r="G61" s="8">
        <v>326</v>
      </c>
      <c r="H61" s="8">
        <v>222</v>
      </c>
      <c r="I61" s="8">
        <v>339</v>
      </c>
      <c r="J61" s="50">
        <v>300</v>
      </c>
      <c r="K61" s="8">
        <v>365</v>
      </c>
      <c r="L61" s="85">
        <f t="shared" si="33"/>
        <v>40.532544378698226</v>
      </c>
      <c r="M61" s="4">
        <f t="shared" si="33"/>
        <v>44.353741496598644</v>
      </c>
      <c r="N61" s="4">
        <f t="shared" si="33"/>
        <v>35.980551053484604</v>
      </c>
      <c r="O61" s="4">
        <f t="shared" si="33"/>
        <v>39.602803738317753</v>
      </c>
      <c r="P61" s="4">
        <f t="shared" si="33"/>
        <v>40.160642570281126</v>
      </c>
      <c r="Q61" s="4">
        <f t="shared" si="33"/>
        <v>43.246445497630333</v>
      </c>
      <c r="R61" s="10"/>
      <c r="S61" s="10"/>
      <c r="T61" s="10"/>
      <c r="U61" s="10"/>
      <c r="V61" s="10"/>
      <c r="W61" s="10"/>
      <c r="X61" s="26" t="s">
        <v>77</v>
      </c>
      <c r="Y61" s="15"/>
      <c r="Z61" s="15"/>
      <c r="AB61" s="8">
        <f t="shared" si="34"/>
        <v>365</v>
      </c>
      <c r="AC61" s="8">
        <f t="shared" si="35"/>
        <v>222</v>
      </c>
      <c r="AD61" s="50">
        <f t="shared" si="36"/>
        <v>300</v>
      </c>
      <c r="AE61" s="85">
        <f t="shared" si="30"/>
        <v>43.246445497630333</v>
      </c>
      <c r="AF61" s="4">
        <f t="shared" si="31"/>
        <v>35.980551053484604</v>
      </c>
      <c r="AG61" s="4">
        <f t="shared" si="32"/>
        <v>40.160642570281126</v>
      </c>
      <c r="AH61" s="10"/>
      <c r="AI61" s="10"/>
      <c r="AJ61" s="10"/>
      <c r="AK61" s="10"/>
    </row>
    <row r="62" spans="1:37" ht="14.65" customHeight="1" x14ac:dyDescent="0.2">
      <c r="B62" s="26" t="s">
        <v>78</v>
      </c>
      <c r="C62" s="15"/>
      <c r="D62" s="15"/>
      <c r="F62" s="8">
        <v>206</v>
      </c>
      <c r="G62" s="8">
        <v>127</v>
      </c>
      <c r="H62" s="8">
        <v>79</v>
      </c>
      <c r="I62" s="8">
        <v>113</v>
      </c>
      <c r="J62" s="50">
        <v>94</v>
      </c>
      <c r="K62" s="8">
        <v>146</v>
      </c>
      <c r="L62" s="85">
        <f t="shared" si="33"/>
        <v>15.236686390532544</v>
      </c>
      <c r="M62" s="4">
        <f t="shared" si="33"/>
        <v>17.278911564625851</v>
      </c>
      <c r="N62" s="4">
        <f t="shared" si="33"/>
        <v>12.80388978930308</v>
      </c>
      <c r="O62" s="4">
        <f t="shared" si="33"/>
        <v>13.200934579439252</v>
      </c>
      <c r="P62" s="4">
        <f t="shared" si="33"/>
        <v>12.583668005354752</v>
      </c>
      <c r="Q62" s="4">
        <f t="shared" si="33"/>
        <v>17.298578199052134</v>
      </c>
      <c r="R62" s="10"/>
      <c r="S62" s="10"/>
      <c r="T62" s="10"/>
      <c r="U62" s="10"/>
      <c r="V62" s="10"/>
      <c r="W62" s="10"/>
      <c r="X62" s="26" t="s">
        <v>78</v>
      </c>
      <c r="Y62" s="15"/>
      <c r="Z62" s="15"/>
      <c r="AB62" s="8">
        <f t="shared" si="34"/>
        <v>146</v>
      </c>
      <c r="AC62" s="8">
        <f t="shared" si="35"/>
        <v>79</v>
      </c>
      <c r="AD62" s="50">
        <f t="shared" si="36"/>
        <v>94</v>
      </c>
      <c r="AE62" s="85">
        <f t="shared" si="30"/>
        <v>17.298578199052134</v>
      </c>
      <c r="AF62" s="4">
        <f t="shared" si="31"/>
        <v>12.80388978930308</v>
      </c>
      <c r="AG62" s="4">
        <f t="shared" si="32"/>
        <v>12.583668005354752</v>
      </c>
      <c r="AH62" s="10"/>
      <c r="AI62" s="10"/>
      <c r="AJ62" s="10"/>
      <c r="AK62" s="10"/>
    </row>
    <row r="63" spans="1:37" ht="14.65" customHeight="1" x14ac:dyDescent="0.2">
      <c r="B63" s="26" t="s">
        <v>150</v>
      </c>
      <c r="C63" s="15"/>
      <c r="D63" s="15"/>
      <c r="F63" s="8">
        <v>91</v>
      </c>
      <c r="G63" s="8">
        <v>43</v>
      </c>
      <c r="H63" s="8">
        <v>48</v>
      </c>
      <c r="I63" s="8">
        <v>30</v>
      </c>
      <c r="J63" s="50">
        <v>27</v>
      </c>
      <c r="K63" s="8">
        <v>46</v>
      </c>
      <c r="L63" s="85">
        <f t="shared" si="33"/>
        <v>6.7307692307692308</v>
      </c>
      <c r="M63" s="4">
        <f t="shared" si="33"/>
        <v>5.850340136054422</v>
      </c>
      <c r="N63" s="4">
        <f t="shared" si="33"/>
        <v>7.7795786061588341</v>
      </c>
      <c r="O63" s="4">
        <f t="shared" si="33"/>
        <v>3.5046728971962615</v>
      </c>
      <c r="P63" s="4">
        <f t="shared" si="33"/>
        <v>3.6144578313253009</v>
      </c>
      <c r="Q63" s="4">
        <f t="shared" si="33"/>
        <v>5.4502369668246446</v>
      </c>
      <c r="R63" s="10"/>
      <c r="S63" s="10"/>
      <c r="T63" s="10"/>
      <c r="U63" s="10"/>
      <c r="V63" s="10"/>
      <c r="W63" s="10"/>
      <c r="X63" s="26" t="s">
        <v>150</v>
      </c>
      <c r="Y63" s="15"/>
      <c r="Z63" s="15"/>
      <c r="AB63" s="8">
        <f t="shared" si="34"/>
        <v>46</v>
      </c>
      <c r="AC63" s="8">
        <f t="shared" si="35"/>
        <v>48</v>
      </c>
      <c r="AD63" s="50">
        <f t="shared" si="36"/>
        <v>27</v>
      </c>
      <c r="AE63" s="85">
        <f t="shared" si="30"/>
        <v>5.4502369668246446</v>
      </c>
      <c r="AF63" s="4">
        <f t="shared" si="31"/>
        <v>7.7795786061588341</v>
      </c>
      <c r="AG63" s="4">
        <f t="shared" si="32"/>
        <v>3.6144578313253009</v>
      </c>
      <c r="AH63" s="10"/>
      <c r="AI63" s="10"/>
      <c r="AJ63" s="10"/>
      <c r="AK63" s="10"/>
    </row>
    <row r="64" spans="1:37" ht="14.65" customHeight="1" x14ac:dyDescent="0.2">
      <c r="B64" s="26" t="s">
        <v>496</v>
      </c>
      <c r="C64" s="15"/>
      <c r="D64" s="15"/>
      <c r="F64" s="8">
        <v>14</v>
      </c>
      <c r="G64" s="8">
        <v>3</v>
      </c>
      <c r="H64" s="8">
        <v>11</v>
      </c>
      <c r="I64" s="8">
        <v>5</v>
      </c>
      <c r="J64" s="50">
        <v>5</v>
      </c>
      <c r="K64" s="8">
        <v>3</v>
      </c>
      <c r="L64" s="85">
        <f t="shared" si="33"/>
        <v>1.0355029585798818</v>
      </c>
      <c r="M64" s="4">
        <f t="shared" si="33"/>
        <v>0.40816326530612246</v>
      </c>
      <c r="N64" s="4">
        <f t="shared" si="33"/>
        <v>1.7828200972447326</v>
      </c>
      <c r="O64" s="4">
        <f t="shared" si="33"/>
        <v>0.58411214953271029</v>
      </c>
      <c r="P64" s="4">
        <f t="shared" si="33"/>
        <v>0.66934404283801874</v>
      </c>
      <c r="Q64" s="4">
        <f t="shared" si="33"/>
        <v>0.35545023696682465</v>
      </c>
      <c r="R64" s="10"/>
      <c r="S64" s="10"/>
      <c r="T64" s="10"/>
      <c r="U64" s="10"/>
      <c r="V64" s="10"/>
      <c r="W64" s="10"/>
      <c r="X64" s="26" t="s">
        <v>496</v>
      </c>
      <c r="Y64" s="15"/>
      <c r="Z64" s="15"/>
      <c r="AB64" s="8">
        <f t="shared" si="34"/>
        <v>3</v>
      </c>
      <c r="AC64" s="8">
        <f t="shared" si="35"/>
        <v>11</v>
      </c>
      <c r="AD64" s="50">
        <f t="shared" si="36"/>
        <v>5</v>
      </c>
      <c r="AE64" s="85">
        <f t="shared" si="30"/>
        <v>0.35545023696682465</v>
      </c>
      <c r="AF64" s="4">
        <f t="shared" si="31"/>
        <v>1.7828200972447326</v>
      </c>
      <c r="AG64" s="4">
        <f t="shared" si="32"/>
        <v>0.66934404283801874</v>
      </c>
      <c r="AH64" s="10"/>
      <c r="AI64" s="10"/>
      <c r="AJ64" s="10"/>
      <c r="AK64" s="10"/>
    </row>
    <row r="65" spans="1:39" ht="14.65" customHeight="1" x14ac:dyDescent="0.2">
      <c r="B65" s="27" t="s">
        <v>128</v>
      </c>
      <c r="C65" s="68"/>
      <c r="D65" s="68"/>
      <c r="E65" s="28"/>
      <c r="F65" s="9">
        <v>57</v>
      </c>
      <c r="G65" s="9">
        <v>28</v>
      </c>
      <c r="H65" s="9">
        <v>29</v>
      </c>
      <c r="I65" s="9">
        <v>29</v>
      </c>
      <c r="J65" s="55">
        <v>20</v>
      </c>
      <c r="K65" s="9">
        <v>37</v>
      </c>
      <c r="L65" s="87">
        <f t="shared" si="33"/>
        <v>4.2159763313609471</v>
      </c>
      <c r="M65" s="5">
        <f t="shared" si="33"/>
        <v>3.8095238095238098</v>
      </c>
      <c r="N65" s="5">
        <f t="shared" si="33"/>
        <v>4.7001620745542949</v>
      </c>
      <c r="O65" s="5">
        <f t="shared" si="33"/>
        <v>3.3878504672897192</v>
      </c>
      <c r="P65" s="5">
        <f t="shared" si="33"/>
        <v>2.677376171352075</v>
      </c>
      <c r="Q65" s="5">
        <f t="shared" si="33"/>
        <v>4.3838862559241711</v>
      </c>
      <c r="R65" s="16"/>
      <c r="S65" s="16"/>
      <c r="T65" s="16"/>
      <c r="U65" s="16"/>
      <c r="V65" s="16"/>
      <c r="W65" s="10"/>
      <c r="X65" s="27" t="s">
        <v>128</v>
      </c>
      <c r="Y65" s="68"/>
      <c r="Z65" s="68"/>
      <c r="AA65" s="28"/>
      <c r="AB65" s="9">
        <f t="shared" si="34"/>
        <v>37</v>
      </c>
      <c r="AC65" s="9">
        <f t="shared" si="35"/>
        <v>29</v>
      </c>
      <c r="AD65" s="55">
        <f t="shared" si="36"/>
        <v>20</v>
      </c>
      <c r="AE65" s="87">
        <f t="shared" si="30"/>
        <v>4.3838862559241711</v>
      </c>
      <c r="AF65" s="5">
        <f t="shared" si="31"/>
        <v>4.7001620745542949</v>
      </c>
      <c r="AG65" s="5">
        <f t="shared" si="32"/>
        <v>2.677376171352075</v>
      </c>
      <c r="AH65" s="16"/>
      <c r="AI65" s="16"/>
      <c r="AJ65" s="16"/>
      <c r="AK65" s="16"/>
    </row>
    <row r="66" spans="1:39" ht="15" customHeight="1" x14ac:dyDescent="0.2">
      <c r="B66" s="30" t="s">
        <v>1</v>
      </c>
      <c r="C66" s="59"/>
      <c r="D66" s="59"/>
      <c r="E66" s="21"/>
      <c r="F66" s="31">
        <f t="shared" ref="F66:K66" si="37">SUM(F59:F65)</f>
        <v>1352</v>
      </c>
      <c r="G66" s="31">
        <f t="shared" si="37"/>
        <v>735</v>
      </c>
      <c r="H66" s="31">
        <f t="shared" si="37"/>
        <v>617</v>
      </c>
      <c r="I66" s="31">
        <f t="shared" si="37"/>
        <v>856</v>
      </c>
      <c r="J66" s="51">
        <f t="shared" si="37"/>
        <v>747</v>
      </c>
      <c r="K66" s="31">
        <f t="shared" si="37"/>
        <v>844</v>
      </c>
      <c r="L66" s="86">
        <f t="shared" ref="L66:Q66" si="38">IF(SUM(L59:L65)&gt;100,"－",SUM(L59:L65))</f>
        <v>100</v>
      </c>
      <c r="M66" s="6">
        <f t="shared" si="38"/>
        <v>100.00000000000003</v>
      </c>
      <c r="N66" s="6">
        <f t="shared" si="38"/>
        <v>100.00000000000001</v>
      </c>
      <c r="O66" s="6">
        <f t="shared" si="38"/>
        <v>100</v>
      </c>
      <c r="P66" s="6">
        <f t="shared" si="38"/>
        <v>100</v>
      </c>
      <c r="Q66" s="6">
        <f t="shared" si="38"/>
        <v>100</v>
      </c>
      <c r="R66" s="16"/>
      <c r="S66" s="16"/>
      <c r="T66" s="16"/>
      <c r="U66" s="16"/>
      <c r="V66" s="16"/>
      <c r="W66" s="10"/>
      <c r="X66" s="30" t="s">
        <v>1</v>
      </c>
      <c r="Y66" s="59"/>
      <c r="Z66" s="59"/>
      <c r="AA66" s="21"/>
      <c r="AB66" s="31">
        <f>SUM(AB59:AB65)</f>
        <v>844</v>
      </c>
      <c r="AC66" s="31">
        <f>SUM(AC59:AC65)</f>
        <v>617</v>
      </c>
      <c r="AD66" s="51">
        <f>SUM(AD59:AD65)</f>
        <v>747</v>
      </c>
      <c r="AE66" s="86">
        <f>IF(SUM(AE59:AE65)&gt;100,"－",SUM(AE59:AE65))</f>
        <v>100</v>
      </c>
      <c r="AF66" s="6">
        <f>IF(SUM(AF59:AF65)&gt;100,"－",SUM(AF59:AF65))</f>
        <v>100.00000000000001</v>
      </c>
      <c r="AG66" s="6">
        <f>IF(SUM(AG59:AG65)&gt;100,"－",SUM(AG59:AG65))</f>
        <v>100</v>
      </c>
      <c r="AH66" s="16"/>
      <c r="AI66" s="16"/>
      <c r="AJ66" s="16"/>
      <c r="AK66" s="16"/>
    </row>
    <row r="67" spans="1:39" ht="15" customHeight="1" x14ac:dyDescent="0.2">
      <c r="B67" s="30" t="s">
        <v>603</v>
      </c>
      <c r="C67" s="59"/>
      <c r="D67" s="59"/>
      <c r="E67" s="22"/>
      <c r="F67" s="33">
        <v>14.616325062880525</v>
      </c>
      <c r="G67" s="54">
        <v>14.942853736381387</v>
      </c>
      <c r="H67" s="54">
        <v>14.223713205456898</v>
      </c>
      <c r="I67" s="54">
        <v>12.517844583245969</v>
      </c>
      <c r="J67" s="54">
        <v>12.457601317938884</v>
      </c>
      <c r="K67" s="33">
        <v>14.696628133611522</v>
      </c>
      <c r="Q67" s="10"/>
      <c r="R67" s="10"/>
      <c r="S67" s="10"/>
      <c r="T67" s="10"/>
      <c r="U67" s="10"/>
      <c r="V67" s="10"/>
      <c r="W67" s="10"/>
      <c r="X67" s="30" t="s">
        <v>603</v>
      </c>
      <c r="Y67" s="59"/>
      <c r="Z67" s="59"/>
      <c r="AA67" s="22"/>
      <c r="AB67" s="33">
        <f>K67</f>
        <v>14.696628133611522</v>
      </c>
      <c r="AC67" s="54">
        <f>H67</f>
        <v>14.223713205456898</v>
      </c>
      <c r="AD67" s="54">
        <f>J67</f>
        <v>12.457601317938884</v>
      </c>
      <c r="AJ67" s="10"/>
      <c r="AK67" s="10"/>
      <c r="AL67" s="10"/>
      <c r="AM67" s="10"/>
    </row>
    <row r="68" spans="1:39" ht="15" customHeight="1" x14ac:dyDescent="0.2">
      <c r="B68" s="30" t="s">
        <v>604</v>
      </c>
      <c r="C68" s="59"/>
      <c r="D68" s="59"/>
      <c r="E68" s="22"/>
      <c r="F68" s="33">
        <v>15.591549387504351</v>
      </c>
      <c r="G68" s="54">
        <v>15.157241881810101</v>
      </c>
      <c r="H68" s="54">
        <v>16.17706646964924</v>
      </c>
      <c r="I68" s="54">
        <v>13.532362706332572</v>
      </c>
      <c r="J68" s="54">
        <v>13.598612850062414</v>
      </c>
      <c r="K68" s="33">
        <v>14.899722240985552</v>
      </c>
      <c r="Q68" s="10"/>
      <c r="R68" s="10"/>
      <c r="S68" s="10"/>
      <c r="T68" s="10"/>
      <c r="U68" s="10"/>
      <c r="V68" s="10"/>
      <c r="W68" s="10"/>
      <c r="X68" s="30" t="s">
        <v>604</v>
      </c>
      <c r="Y68" s="59"/>
      <c r="Z68" s="59"/>
      <c r="AA68" s="22"/>
      <c r="AB68" s="33">
        <f>K68</f>
        <v>14.899722240985552</v>
      </c>
      <c r="AC68" s="54">
        <f>H68</f>
        <v>16.17706646964924</v>
      </c>
      <c r="AD68" s="54">
        <f>J68</f>
        <v>13.598612850062414</v>
      </c>
      <c r="AJ68" s="10"/>
      <c r="AK68" s="10"/>
      <c r="AL68" s="10"/>
      <c r="AM68" s="10"/>
    </row>
    <row r="69" spans="1:39" ht="7.9" customHeight="1" x14ac:dyDescent="0.2">
      <c r="B69" s="45"/>
      <c r="C69" s="45"/>
      <c r="D69" s="37"/>
      <c r="E69" s="10"/>
      <c r="F69" s="10"/>
      <c r="G69" s="10"/>
      <c r="H69" s="10"/>
      <c r="I69" s="10"/>
      <c r="J69" s="10"/>
      <c r="W69" s="10"/>
      <c r="X69" s="45"/>
      <c r="Y69" s="45"/>
      <c r="Z69" s="37"/>
      <c r="AA69" s="10"/>
      <c r="AB69" s="10"/>
      <c r="AC69" s="10"/>
      <c r="AD69" s="10"/>
      <c r="AE69" s="10"/>
      <c r="AF69" s="10"/>
    </row>
    <row r="70" spans="1:39" ht="15" customHeight="1" x14ac:dyDescent="0.2">
      <c r="A70" s="35" t="s">
        <v>882</v>
      </c>
      <c r="B70" s="15"/>
      <c r="C70" s="15"/>
      <c r="D70" s="15"/>
      <c r="W70" s="10"/>
      <c r="X70" s="15"/>
      <c r="Y70" s="15"/>
      <c r="Z70" s="15"/>
    </row>
    <row r="71" spans="1:39" ht="15" customHeight="1" x14ac:dyDescent="0.2">
      <c r="A71" s="1" t="s">
        <v>883</v>
      </c>
      <c r="B71" s="15"/>
      <c r="C71" s="15"/>
      <c r="D71" s="15"/>
      <c r="W71" s="10"/>
      <c r="X71" s="15"/>
      <c r="Y71" s="15"/>
      <c r="Z71" s="15"/>
    </row>
    <row r="72" spans="1:39" ht="13.75" customHeight="1" x14ac:dyDescent="0.2">
      <c r="B72" s="47"/>
      <c r="C72" s="25"/>
      <c r="D72" s="25"/>
      <c r="E72" s="242"/>
      <c r="F72" s="243"/>
      <c r="G72" s="66" t="s">
        <v>134</v>
      </c>
      <c r="H72" s="66"/>
      <c r="I72" s="243"/>
      <c r="J72" s="249"/>
      <c r="K72" s="244"/>
      <c r="L72" s="243"/>
      <c r="M72" s="66" t="s">
        <v>3</v>
      </c>
      <c r="N72" s="66"/>
      <c r="O72" s="243"/>
      <c r="P72" s="249"/>
      <c r="Q72" s="243"/>
      <c r="R72" s="243"/>
      <c r="S72" s="164" t="s">
        <v>279</v>
      </c>
      <c r="T72" s="66"/>
      <c r="U72" s="243"/>
      <c r="V72" s="245"/>
      <c r="W72" s="10"/>
      <c r="X72" s="47"/>
      <c r="Y72" s="25"/>
      <c r="Z72" s="25"/>
      <c r="AA72" s="60"/>
      <c r="AB72" s="63" t="s">
        <v>134</v>
      </c>
      <c r="AC72" s="66"/>
      <c r="AD72" s="80"/>
      <c r="AE72" s="63" t="s">
        <v>3</v>
      </c>
      <c r="AF72" s="76"/>
      <c r="AG72" s="66"/>
      <c r="AH72" s="100" t="s">
        <v>279</v>
      </c>
      <c r="AI72" s="64"/>
    </row>
    <row r="73" spans="1:39" ht="19" x14ac:dyDescent="0.2">
      <c r="B73" s="72"/>
      <c r="C73" s="36"/>
      <c r="D73" s="206"/>
      <c r="E73" s="73" t="s">
        <v>356</v>
      </c>
      <c r="F73" s="73" t="s">
        <v>170</v>
      </c>
      <c r="G73" s="73" t="s">
        <v>171</v>
      </c>
      <c r="H73" s="73" t="s">
        <v>358</v>
      </c>
      <c r="I73" s="78" t="s">
        <v>173</v>
      </c>
      <c r="J73" s="73" t="s">
        <v>500</v>
      </c>
      <c r="K73" s="81" t="s">
        <v>356</v>
      </c>
      <c r="L73" s="73" t="s">
        <v>170</v>
      </c>
      <c r="M73" s="73" t="s">
        <v>171</v>
      </c>
      <c r="N73" s="73" t="s">
        <v>358</v>
      </c>
      <c r="O73" s="78" t="s">
        <v>173</v>
      </c>
      <c r="P73" s="248" t="s">
        <v>500</v>
      </c>
      <c r="Q73" s="81" t="s">
        <v>356</v>
      </c>
      <c r="R73" s="73" t="s">
        <v>170</v>
      </c>
      <c r="S73" s="73" t="s">
        <v>171</v>
      </c>
      <c r="T73" s="73" t="s">
        <v>358</v>
      </c>
      <c r="U73" s="99" t="s">
        <v>173</v>
      </c>
      <c r="V73" s="99" t="s">
        <v>500</v>
      </c>
      <c r="W73" s="10"/>
      <c r="X73" s="72"/>
      <c r="Y73" s="36"/>
      <c r="Z73" s="206"/>
      <c r="AA73" s="73" t="s">
        <v>471</v>
      </c>
      <c r="AB73" s="73" t="s">
        <v>171</v>
      </c>
      <c r="AC73" s="78" t="s">
        <v>173</v>
      </c>
      <c r="AD73" s="81" t="s">
        <v>471</v>
      </c>
      <c r="AE73" s="73" t="s">
        <v>171</v>
      </c>
      <c r="AF73" s="77" t="s">
        <v>173</v>
      </c>
      <c r="AG73" s="74" t="s">
        <v>471</v>
      </c>
      <c r="AH73" s="73" t="s">
        <v>171</v>
      </c>
      <c r="AI73" s="99" t="s">
        <v>173</v>
      </c>
    </row>
    <row r="74" spans="1:39" ht="12" customHeight="1" x14ac:dyDescent="0.2">
      <c r="B74" s="48"/>
      <c r="C74" s="28"/>
      <c r="D74" s="57"/>
      <c r="E74" s="29"/>
      <c r="F74" s="29"/>
      <c r="G74" s="29"/>
      <c r="H74" s="29"/>
      <c r="I74" s="49"/>
      <c r="J74" s="29"/>
      <c r="K74" s="142">
        <f t="shared" ref="K74:P74" si="39">E85</f>
        <v>9329</v>
      </c>
      <c r="L74" s="138">
        <f t="shared" si="39"/>
        <v>6598</v>
      </c>
      <c r="M74" s="138">
        <f t="shared" si="39"/>
        <v>2731</v>
      </c>
      <c r="N74" s="138">
        <f t="shared" si="39"/>
        <v>4588</v>
      </c>
      <c r="O74" s="247">
        <f t="shared" si="39"/>
        <v>3735</v>
      </c>
      <c r="P74" s="139">
        <f t="shared" si="39"/>
        <v>7451</v>
      </c>
      <c r="Q74" s="101"/>
      <c r="R74" s="29"/>
      <c r="S74" s="29"/>
      <c r="T74" s="29"/>
      <c r="U74" s="29"/>
      <c r="V74" s="29"/>
      <c r="W74" s="10"/>
      <c r="X74" s="48"/>
      <c r="Y74" s="28"/>
      <c r="Z74" s="57"/>
      <c r="AA74" s="29"/>
      <c r="AB74" s="29"/>
      <c r="AC74" s="49"/>
      <c r="AD74" s="142">
        <f t="shared" ref="AD74:AD84" si="40">P74</f>
        <v>7451</v>
      </c>
      <c r="AE74" s="138">
        <f t="shared" ref="AE74:AE84" si="41">M74</f>
        <v>2731</v>
      </c>
      <c r="AF74" s="139">
        <f t="shared" ref="AF74:AF84" si="42">O74</f>
        <v>3735</v>
      </c>
      <c r="AG74" s="101"/>
      <c r="AH74" s="29"/>
      <c r="AI74" s="29"/>
    </row>
    <row r="75" spans="1:39" ht="25.5" customHeight="1" x14ac:dyDescent="0.2">
      <c r="B75" s="507" t="s">
        <v>437</v>
      </c>
      <c r="C75" s="508"/>
      <c r="D75" s="509"/>
      <c r="E75" s="207">
        <v>3777</v>
      </c>
      <c r="F75" s="208">
        <v>2505</v>
      </c>
      <c r="G75" s="209">
        <v>1272</v>
      </c>
      <c r="H75" s="208">
        <v>1384</v>
      </c>
      <c r="I75" s="209">
        <v>1088</v>
      </c>
      <c r="J75" s="207">
        <v>2801</v>
      </c>
      <c r="K75" s="210">
        <f t="shared" ref="K75:P84" si="43">E75/K$74*100</f>
        <v>40.486654518169154</v>
      </c>
      <c r="L75" s="211">
        <f t="shared" si="43"/>
        <v>37.966050318278263</v>
      </c>
      <c r="M75" s="212">
        <f t="shared" si="43"/>
        <v>46.576345660930066</v>
      </c>
      <c r="N75" s="211">
        <f t="shared" si="43"/>
        <v>30.16564952048823</v>
      </c>
      <c r="O75" s="212">
        <f t="shared" si="43"/>
        <v>29.129852744310575</v>
      </c>
      <c r="P75" s="213">
        <f t="shared" si="43"/>
        <v>37.592269494027647</v>
      </c>
      <c r="Q75" s="214">
        <v>3.0264423076923075</v>
      </c>
      <c r="R75" s="211">
        <v>3.4791666666666665</v>
      </c>
      <c r="S75" s="212">
        <v>2.4090909090909092</v>
      </c>
      <c r="T75" s="211">
        <v>1.7256857855361596</v>
      </c>
      <c r="U75" s="215">
        <v>1.5609756097560976</v>
      </c>
      <c r="V75" s="215">
        <v>3.395151515151515</v>
      </c>
      <c r="W75" s="10"/>
      <c r="X75" s="507" t="s">
        <v>591</v>
      </c>
      <c r="Y75" s="508"/>
      <c r="Z75" s="509"/>
      <c r="AA75" s="207">
        <f t="shared" ref="AA75:AA84" si="44">J75</f>
        <v>2801</v>
      </c>
      <c r="AB75" s="209">
        <f t="shared" ref="AB75:AB84" si="45">G75</f>
        <v>1272</v>
      </c>
      <c r="AC75" s="209">
        <f t="shared" ref="AC75:AC84" si="46">I75</f>
        <v>1088</v>
      </c>
      <c r="AD75" s="210">
        <f t="shared" si="40"/>
        <v>37.592269494027647</v>
      </c>
      <c r="AE75" s="212">
        <f t="shared" si="41"/>
        <v>46.576345660930066</v>
      </c>
      <c r="AF75" s="213">
        <f t="shared" si="42"/>
        <v>29.129852744310575</v>
      </c>
      <c r="AG75" s="214">
        <f t="shared" ref="AG75:AG84" si="47">V75</f>
        <v>3.395151515151515</v>
      </c>
      <c r="AH75" s="212">
        <f t="shared" ref="AH75:AH84" si="48">S75</f>
        <v>2.4090909090909092</v>
      </c>
      <c r="AI75" s="215">
        <f t="shared" ref="AI75:AI84" si="49">U75</f>
        <v>1.5609756097560976</v>
      </c>
      <c r="AK75" s="41"/>
    </row>
    <row r="76" spans="1:39" ht="25.5" customHeight="1" x14ac:dyDescent="0.2">
      <c r="B76" s="506" t="s">
        <v>424</v>
      </c>
      <c r="C76" s="489"/>
      <c r="D76" s="493"/>
      <c r="E76" s="216">
        <v>33</v>
      </c>
      <c r="F76" s="111">
        <v>18</v>
      </c>
      <c r="G76" s="112">
        <v>15</v>
      </c>
      <c r="H76" s="111">
        <v>7</v>
      </c>
      <c r="I76" s="112">
        <v>6</v>
      </c>
      <c r="J76" s="216">
        <v>19</v>
      </c>
      <c r="K76" s="113">
        <f t="shared" si="43"/>
        <v>0.35373566298638653</v>
      </c>
      <c r="L76" s="114">
        <f t="shared" si="43"/>
        <v>0.27280994240678991</v>
      </c>
      <c r="M76" s="148">
        <f t="shared" si="43"/>
        <v>0.54924935920908091</v>
      </c>
      <c r="N76" s="114">
        <f t="shared" si="43"/>
        <v>0.15257192676547515</v>
      </c>
      <c r="O76" s="148">
        <f t="shared" si="43"/>
        <v>0.1606425702811245</v>
      </c>
      <c r="P76" s="115">
        <f t="shared" si="43"/>
        <v>0.25499932894913435</v>
      </c>
      <c r="Q76" s="116">
        <v>2.6442307692307692E-2</v>
      </c>
      <c r="R76" s="114">
        <v>2.5000000000000001E-2</v>
      </c>
      <c r="S76" s="148">
        <v>2.8409090909090908E-2</v>
      </c>
      <c r="T76" s="114">
        <v>8.7281795511221939E-3</v>
      </c>
      <c r="U76" s="117">
        <v>8.60832137733142E-3</v>
      </c>
      <c r="V76" s="117">
        <v>2.3030303030303029E-2</v>
      </c>
      <c r="W76" s="10"/>
      <c r="X76" s="490" t="s">
        <v>424</v>
      </c>
      <c r="Y76" s="489"/>
      <c r="Z76" s="493"/>
      <c r="AA76" s="216">
        <f t="shared" si="44"/>
        <v>19</v>
      </c>
      <c r="AB76" s="112">
        <f t="shared" si="45"/>
        <v>15</v>
      </c>
      <c r="AC76" s="112">
        <f t="shared" si="46"/>
        <v>6</v>
      </c>
      <c r="AD76" s="113">
        <f t="shared" si="40"/>
        <v>0.25499932894913435</v>
      </c>
      <c r="AE76" s="148">
        <f t="shared" si="41"/>
        <v>0.54924935920908091</v>
      </c>
      <c r="AF76" s="115">
        <f t="shared" si="42"/>
        <v>0.1606425702811245</v>
      </c>
      <c r="AG76" s="116">
        <f t="shared" si="47"/>
        <v>2.3030303030303029E-2</v>
      </c>
      <c r="AH76" s="148">
        <f t="shared" si="48"/>
        <v>2.8409090909090908E-2</v>
      </c>
      <c r="AI76" s="117">
        <f t="shared" si="49"/>
        <v>8.60832137733142E-3</v>
      </c>
      <c r="AK76" s="41"/>
    </row>
    <row r="77" spans="1:39" ht="25.5" customHeight="1" x14ac:dyDescent="0.2">
      <c r="B77" s="490" t="s">
        <v>380</v>
      </c>
      <c r="C77" s="489"/>
      <c r="D77" s="493"/>
      <c r="E77" s="216">
        <v>16</v>
      </c>
      <c r="F77" s="111">
        <v>5</v>
      </c>
      <c r="G77" s="112">
        <v>11</v>
      </c>
      <c r="H77" s="111">
        <v>33</v>
      </c>
      <c r="I77" s="112">
        <v>29</v>
      </c>
      <c r="J77" s="216">
        <v>9</v>
      </c>
      <c r="K77" s="113">
        <f t="shared" si="43"/>
        <v>0.17150820023582378</v>
      </c>
      <c r="L77" s="114">
        <f t="shared" si="43"/>
        <v>7.5780539557441656E-2</v>
      </c>
      <c r="M77" s="148">
        <f t="shared" si="43"/>
        <v>0.4027828634199927</v>
      </c>
      <c r="N77" s="114">
        <f t="shared" si="43"/>
        <v>0.71926765475152576</v>
      </c>
      <c r="O77" s="148">
        <f t="shared" si="43"/>
        <v>0.77643908969210174</v>
      </c>
      <c r="P77" s="115">
        <f t="shared" si="43"/>
        <v>0.120789155818011</v>
      </c>
      <c r="Q77" s="116">
        <v>1.282051282051282E-2</v>
      </c>
      <c r="R77" s="114">
        <v>6.9444444444444441E-3</v>
      </c>
      <c r="S77" s="148">
        <v>2.0833333333333332E-2</v>
      </c>
      <c r="T77" s="114">
        <v>4.1147132169576058E-2</v>
      </c>
      <c r="U77" s="117">
        <v>4.1606886657101862E-2</v>
      </c>
      <c r="V77" s="117">
        <v>1.090909090909091E-2</v>
      </c>
      <c r="W77" s="10"/>
      <c r="X77" s="490" t="s">
        <v>380</v>
      </c>
      <c r="Y77" s="489"/>
      <c r="Z77" s="493"/>
      <c r="AA77" s="216">
        <f t="shared" si="44"/>
        <v>9</v>
      </c>
      <c r="AB77" s="112">
        <f t="shared" si="45"/>
        <v>11</v>
      </c>
      <c r="AC77" s="112">
        <f t="shared" si="46"/>
        <v>29</v>
      </c>
      <c r="AD77" s="113">
        <f t="shared" si="40"/>
        <v>0.120789155818011</v>
      </c>
      <c r="AE77" s="148">
        <f t="shared" si="41"/>
        <v>0.4027828634199927</v>
      </c>
      <c r="AF77" s="115">
        <f t="shared" si="42"/>
        <v>0.77643908969210174</v>
      </c>
      <c r="AG77" s="116">
        <f t="shared" si="47"/>
        <v>1.090909090909091E-2</v>
      </c>
      <c r="AH77" s="148">
        <f t="shared" si="48"/>
        <v>2.0833333333333332E-2</v>
      </c>
      <c r="AI77" s="117">
        <f t="shared" si="49"/>
        <v>4.1606886657101862E-2</v>
      </c>
      <c r="AK77" s="41"/>
    </row>
    <row r="78" spans="1:39" ht="25.5" customHeight="1" x14ac:dyDescent="0.2">
      <c r="B78" s="506" t="s">
        <v>425</v>
      </c>
      <c r="C78" s="489"/>
      <c r="D78" s="493"/>
      <c r="E78" s="216">
        <v>2968</v>
      </c>
      <c r="F78" s="111">
        <v>2203</v>
      </c>
      <c r="G78" s="112">
        <v>765</v>
      </c>
      <c r="H78" s="111">
        <v>1874</v>
      </c>
      <c r="I78" s="112">
        <v>1594</v>
      </c>
      <c r="J78" s="216">
        <v>2483</v>
      </c>
      <c r="K78" s="113">
        <f t="shared" si="43"/>
        <v>31.814771143745311</v>
      </c>
      <c r="L78" s="114">
        <f t="shared" si="43"/>
        <v>33.388905729008791</v>
      </c>
      <c r="M78" s="148">
        <f t="shared" si="43"/>
        <v>28.011717319663127</v>
      </c>
      <c r="N78" s="114">
        <f t="shared" si="43"/>
        <v>40.84568439407149</v>
      </c>
      <c r="O78" s="148">
        <f t="shared" si="43"/>
        <v>42.67737617135208</v>
      </c>
      <c r="P78" s="115">
        <f t="shared" si="43"/>
        <v>33.324385988457927</v>
      </c>
      <c r="Q78" s="116">
        <v>2.3782051282051282</v>
      </c>
      <c r="R78" s="114">
        <v>3.0597222222222222</v>
      </c>
      <c r="S78" s="148">
        <v>1.4488636363636365</v>
      </c>
      <c r="T78" s="114">
        <v>2.336658354114713</v>
      </c>
      <c r="U78" s="117">
        <v>2.2869440459110475</v>
      </c>
      <c r="V78" s="117">
        <v>3.0096969696969698</v>
      </c>
      <c r="W78" s="10"/>
      <c r="X78" s="490" t="s">
        <v>425</v>
      </c>
      <c r="Y78" s="489"/>
      <c r="Z78" s="493"/>
      <c r="AA78" s="216">
        <f t="shared" si="44"/>
        <v>2483</v>
      </c>
      <c r="AB78" s="112">
        <f t="shared" si="45"/>
        <v>765</v>
      </c>
      <c r="AC78" s="112">
        <f t="shared" si="46"/>
        <v>1594</v>
      </c>
      <c r="AD78" s="113">
        <f t="shared" si="40"/>
        <v>33.324385988457927</v>
      </c>
      <c r="AE78" s="148">
        <f t="shared" si="41"/>
        <v>28.011717319663127</v>
      </c>
      <c r="AF78" s="115">
        <f t="shared" si="42"/>
        <v>42.67737617135208</v>
      </c>
      <c r="AG78" s="116">
        <f t="shared" si="47"/>
        <v>3.0096969696969698</v>
      </c>
      <c r="AH78" s="148">
        <f t="shared" si="48"/>
        <v>1.4488636363636365</v>
      </c>
      <c r="AI78" s="117">
        <f t="shared" si="49"/>
        <v>2.2869440459110475</v>
      </c>
      <c r="AK78" s="41"/>
    </row>
    <row r="79" spans="1:39" ht="25.5" customHeight="1" x14ac:dyDescent="0.2">
      <c r="B79" s="490" t="s">
        <v>353</v>
      </c>
      <c r="C79" s="489"/>
      <c r="D79" s="493"/>
      <c r="E79" s="216">
        <v>526</v>
      </c>
      <c r="F79" s="111">
        <v>417</v>
      </c>
      <c r="G79" s="112">
        <v>109</v>
      </c>
      <c r="H79" s="111">
        <v>210</v>
      </c>
      <c r="I79" s="112">
        <v>163</v>
      </c>
      <c r="J79" s="216">
        <v>464</v>
      </c>
      <c r="K79" s="113">
        <f t="shared" si="43"/>
        <v>5.638332082752707</v>
      </c>
      <c r="L79" s="114">
        <f t="shared" si="43"/>
        <v>6.3200969990906337</v>
      </c>
      <c r="M79" s="148">
        <f t="shared" si="43"/>
        <v>3.9912120102526547</v>
      </c>
      <c r="N79" s="114">
        <f t="shared" si="43"/>
        <v>4.5771578029642548</v>
      </c>
      <c r="O79" s="148">
        <f t="shared" si="43"/>
        <v>4.3641231593038823</v>
      </c>
      <c r="P79" s="115">
        <f t="shared" si="43"/>
        <v>6.2273520332841237</v>
      </c>
      <c r="Q79" s="116">
        <v>0.42147435897435898</v>
      </c>
      <c r="R79" s="114">
        <v>0.57916666666666672</v>
      </c>
      <c r="S79" s="148">
        <v>0.20643939393939395</v>
      </c>
      <c r="T79" s="114">
        <v>0.26184538653366585</v>
      </c>
      <c r="U79" s="117">
        <v>0.23385939741750358</v>
      </c>
      <c r="V79" s="117">
        <v>0.56242424242424238</v>
      </c>
      <c r="W79" s="10"/>
      <c r="X79" s="490" t="s">
        <v>353</v>
      </c>
      <c r="Y79" s="489"/>
      <c r="Z79" s="493"/>
      <c r="AA79" s="216">
        <f t="shared" si="44"/>
        <v>464</v>
      </c>
      <c r="AB79" s="112">
        <f t="shared" si="45"/>
        <v>109</v>
      </c>
      <c r="AC79" s="112">
        <f t="shared" si="46"/>
        <v>163</v>
      </c>
      <c r="AD79" s="113">
        <f t="shared" si="40"/>
        <v>6.2273520332841237</v>
      </c>
      <c r="AE79" s="148">
        <f t="shared" si="41"/>
        <v>3.9912120102526547</v>
      </c>
      <c r="AF79" s="115">
        <f t="shared" si="42"/>
        <v>4.3641231593038823</v>
      </c>
      <c r="AG79" s="116">
        <f t="shared" si="47"/>
        <v>0.56242424242424238</v>
      </c>
      <c r="AH79" s="148">
        <f t="shared" si="48"/>
        <v>0.20643939393939395</v>
      </c>
      <c r="AI79" s="117">
        <f t="shared" si="49"/>
        <v>0.23385939741750358</v>
      </c>
      <c r="AK79" s="41"/>
    </row>
    <row r="80" spans="1:39" ht="25.5" customHeight="1" x14ac:dyDescent="0.2">
      <c r="B80" s="490" t="s">
        <v>426</v>
      </c>
      <c r="C80" s="489"/>
      <c r="D80" s="493"/>
      <c r="E80" s="216">
        <v>85</v>
      </c>
      <c r="F80" s="111">
        <v>64</v>
      </c>
      <c r="G80" s="112">
        <v>21</v>
      </c>
      <c r="H80" s="111">
        <v>17</v>
      </c>
      <c r="I80" s="112">
        <v>15</v>
      </c>
      <c r="J80" s="216">
        <v>66</v>
      </c>
      <c r="K80" s="113">
        <f t="shared" si="43"/>
        <v>0.91113731375281393</v>
      </c>
      <c r="L80" s="114">
        <f t="shared" si="43"/>
        <v>0.96999090633525309</v>
      </c>
      <c r="M80" s="148">
        <f t="shared" si="43"/>
        <v>0.76894910289271334</v>
      </c>
      <c r="N80" s="114">
        <f t="shared" si="43"/>
        <v>0.37053182214472535</v>
      </c>
      <c r="O80" s="148">
        <f t="shared" si="43"/>
        <v>0.40160642570281119</v>
      </c>
      <c r="P80" s="115">
        <f t="shared" si="43"/>
        <v>0.88578714266541403</v>
      </c>
      <c r="Q80" s="116">
        <v>6.8108974358974353E-2</v>
      </c>
      <c r="R80" s="114">
        <v>8.8888888888888892E-2</v>
      </c>
      <c r="S80" s="148">
        <v>3.9772727272727272E-2</v>
      </c>
      <c r="T80" s="114">
        <v>2.119700748129676E-2</v>
      </c>
      <c r="U80" s="117">
        <v>2.1520803443328552E-2</v>
      </c>
      <c r="V80" s="117">
        <v>0.08</v>
      </c>
      <c r="W80" s="10"/>
      <c r="X80" s="490" t="s">
        <v>426</v>
      </c>
      <c r="Y80" s="489"/>
      <c r="Z80" s="493"/>
      <c r="AA80" s="216">
        <f t="shared" si="44"/>
        <v>66</v>
      </c>
      <c r="AB80" s="112">
        <f t="shared" si="45"/>
        <v>21</v>
      </c>
      <c r="AC80" s="112">
        <f t="shared" si="46"/>
        <v>15</v>
      </c>
      <c r="AD80" s="113">
        <f t="shared" si="40"/>
        <v>0.88578714266541403</v>
      </c>
      <c r="AE80" s="148">
        <f t="shared" si="41"/>
        <v>0.76894910289271334</v>
      </c>
      <c r="AF80" s="115">
        <f t="shared" si="42"/>
        <v>0.40160642570281119</v>
      </c>
      <c r="AG80" s="116">
        <f t="shared" si="47"/>
        <v>0.08</v>
      </c>
      <c r="AH80" s="148">
        <f t="shared" si="48"/>
        <v>3.9772727272727272E-2</v>
      </c>
      <c r="AI80" s="117">
        <f t="shared" si="49"/>
        <v>2.1520803443328552E-2</v>
      </c>
      <c r="AK80" s="41"/>
    </row>
    <row r="81" spans="1:37" ht="25.5" customHeight="1" x14ac:dyDescent="0.2">
      <c r="B81" s="490" t="s">
        <v>381</v>
      </c>
      <c r="C81" s="489"/>
      <c r="D81" s="493"/>
      <c r="E81" s="216">
        <v>47</v>
      </c>
      <c r="F81" s="111">
        <v>30</v>
      </c>
      <c r="G81" s="112">
        <v>17</v>
      </c>
      <c r="H81" s="111">
        <v>17</v>
      </c>
      <c r="I81" s="112">
        <v>12</v>
      </c>
      <c r="J81" s="216">
        <v>35</v>
      </c>
      <c r="K81" s="113">
        <f t="shared" si="43"/>
        <v>0.50380533819273232</v>
      </c>
      <c r="L81" s="114">
        <f t="shared" si="43"/>
        <v>0.45468323734464994</v>
      </c>
      <c r="M81" s="148">
        <f t="shared" si="43"/>
        <v>0.62248260710362513</v>
      </c>
      <c r="N81" s="114">
        <f t="shared" si="43"/>
        <v>0.37053182214472535</v>
      </c>
      <c r="O81" s="148">
        <f t="shared" si="43"/>
        <v>0.32128514056224899</v>
      </c>
      <c r="P81" s="115">
        <f t="shared" si="43"/>
        <v>0.46973560595893166</v>
      </c>
      <c r="Q81" s="116">
        <v>3.7660256410256408E-2</v>
      </c>
      <c r="R81" s="114">
        <v>4.1666666666666664E-2</v>
      </c>
      <c r="S81" s="148">
        <v>3.2196969696969696E-2</v>
      </c>
      <c r="T81" s="114">
        <v>2.119700748129676E-2</v>
      </c>
      <c r="U81" s="117">
        <v>1.721664275466284E-2</v>
      </c>
      <c r="V81" s="117">
        <v>4.2424242424242427E-2</v>
      </c>
      <c r="W81" s="10"/>
      <c r="X81" s="490" t="s">
        <v>381</v>
      </c>
      <c r="Y81" s="489"/>
      <c r="Z81" s="493"/>
      <c r="AA81" s="216">
        <f t="shared" si="44"/>
        <v>35</v>
      </c>
      <c r="AB81" s="112">
        <f t="shared" si="45"/>
        <v>17</v>
      </c>
      <c r="AC81" s="112">
        <f t="shared" si="46"/>
        <v>12</v>
      </c>
      <c r="AD81" s="113">
        <f t="shared" si="40"/>
        <v>0.46973560595893166</v>
      </c>
      <c r="AE81" s="148">
        <f t="shared" si="41"/>
        <v>0.62248260710362513</v>
      </c>
      <c r="AF81" s="115">
        <f t="shared" si="42"/>
        <v>0.32128514056224899</v>
      </c>
      <c r="AG81" s="116">
        <f t="shared" si="47"/>
        <v>4.2424242424242427E-2</v>
      </c>
      <c r="AH81" s="148">
        <f t="shared" si="48"/>
        <v>3.2196969696969696E-2</v>
      </c>
      <c r="AI81" s="117">
        <f t="shared" si="49"/>
        <v>1.721664275466284E-2</v>
      </c>
      <c r="AK81" s="41"/>
    </row>
    <row r="82" spans="1:37" ht="40.15" customHeight="1" x14ac:dyDescent="0.2">
      <c r="B82" s="503" t="s">
        <v>427</v>
      </c>
      <c r="C82" s="504"/>
      <c r="D82" s="505"/>
      <c r="E82" s="216">
        <v>477</v>
      </c>
      <c r="F82" s="111">
        <v>409</v>
      </c>
      <c r="G82" s="112">
        <v>68</v>
      </c>
      <c r="H82" s="111">
        <v>118</v>
      </c>
      <c r="I82" s="112">
        <v>93</v>
      </c>
      <c r="J82" s="216">
        <v>434</v>
      </c>
      <c r="K82" s="113">
        <f t="shared" si="43"/>
        <v>5.1130882195304963</v>
      </c>
      <c r="L82" s="114">
        <f t="shared" si="43"/>
        <v>6.1988481357987268</v>
      </c>
      <c r="M82" s="148">
        <f t="shared" si="43"/>
        <v>2.4899304284145005</v>
      </c>
      <c r="N82" s="114">
        <f t="shared" si="43"/>
        <v>2.5719267654751525</v>
      </c>
      <c r="O82" s="148">
        <f t="shared" si="43"/>
        <v>2.4899598393574296</v>
      </c>
      <c r="P82" s="115">
        <f t="shared" si="43"/>
        <v>5.8247215138907533</v>
      </c>
      <c r="Q82" s="116">
        <v>0.38221153846153844</v>
      </c>
      <c r="R82" s="114">
        <v>0.56805555555555554</v>
      </c>
      <c r="S82" s="148">
        <v>0.12878787878787878</v>
      </c>
      <c r="T82" s="114">
        <v>0.14713216957605985</v>
      </c>
      <c r="U82" s="117">
        <v>0.13342898134863701</v>
      </c>
      <c r="V82" s="117">
        <v>0.52606060606060601</v>
      </c>
      <c r="W82" s="10"/>
      <c r="X82" s="503" t="s">
        <v>427</v>
      </c>
      <c r="Y82" s="504"/>
      <c r="Z82" s="505"/>
      <c r="AA82" s="216">
        <f t="shared" si="44"/>
        <v>434</v>
      </c>
      <c r="AB82" s="112">
        <f t="shared" si="45"/>
        <v>68</v>
      </c>
      <c r="AC82" s="112">
        <f t="shared" si="46"/>
        <v>93</v>
      </c>
      <c r="AD82" s="113">
        <f t="shared" si="40"/>
        <v>5.8247215138907533</v>
      </c>
      <c r="AE82" s="148">
        <f t="shared" si="41"/>
        <v>2.4899304284145005</v>
      </c>
      <c r="AF82" s="115">
        <f t="shared" si="42"/>
        <v>2.4899598393574296</v>
      </c>
      <c r="AG82" s="116">
        <f t="shared" si="47"/>
        <v>0.52606060606060601</v>
      </c>
      <c r="AH82" s="148">
        <f t="shared" si="48"/>
        <v>0.12878787878787878</v>
      </c>
      <c r="AI82" s="117">
        <f t="shared" si="49"/>
        <v>0.13342898134863701</v>
      </c>
      <c r="AK82" s="41"/>
    </row>
    <row r="83" spans="1:37" ht="40.15" customHeight="1" x14ac:dyDescent="0.2">
      <c r="B83" s="503" t="s">
        <v>428</v>
      </c>
      <c r="C83" s="504"/>
      <c r="D83" s="505"/>
      <c r="E83" s="216">
        <v>184</v>
      </c>
      <c r="F83" s="111">
        <v>69</v>
      </c>
      <c r="G83" s="112">
        <v>115</v>
      </c>
      <c r="H83" s="111">
        <v>177</v>
      </c>
      <c r="I83" s="112">
        <v>145</v>
      </c>
      <c r="J83" s="216">
        <v>101</v>
      </c>
      <c r="K83" s="113">
        <f t="shared" si="43"/>
        <v>1.9723443027119734</v>
      </c>
      <c r="L83" s="114">
        <f t="shared" si="43"/>
        <v>1.0457714458926948</v>
      </c>
      <c r="M83" s="148">
        <f t="shared" si="43"/>
        <v>4.210911753936287</v>
      </c>
      <c r="N83" s="114">
        <f t="shared" si="43"/>
        <v>3.857890148212729</v>
      </c>
      <c r="O83" s="148">
        <f t="shared" si="43"/>
        <v>3.8821954484605086</v>
      </c>
      <c r="P83" s="115">
        <f t="shared" si="43"/>
        <v>1.3555227486243457</v>
      </c>
      <c r="Q83" s="116">
        <v>0.14743589743589744</v>
      </c>
      <c r="R83" s="114">
        <v>9.583333333333334E-2</v>
      </c>
      <c r="S83" s="148">
        <v>0.2178030303030303</v>
      </c>
      <c r="T83" s="114">
        <v>0.22069825436408977</v>
      </c>
      <c r="U83" s="117">
        <v>0.20803443328550933</v>
      </c>
      <c r="V83" s="117">
        <v>0.12242424242424242</v>
      </c>
      <c r="W83" s="10"/>
      <c r="X83" s="503" t="s">
        <v>428</v>
      </c>
      <c r="Y83" s="504"/>
      <c r="Z83" s="505"/>
      <c r="AA83" s="216">
        <f t="shared" si="44"/>
        <v>101</v>
      </c>
      <c r="AB83" s="112">
        <f t="shared" si="45"/>
        <v>115</v>
      </c>
      <c r="AC83" s="112">
        <f t="shared" si="46"/>
        <v>145</v>
      </c>
      <c r="AD83" s="113">
        <f t="shared" si="40"/>
        <v>1.3555227486243457</v>
      </c>
      <c r="AE83" s="148">
        <f t="shared" si="41"/>
        <v>4.210911753936287</v>
      </c>
      <c r="AF83" s="115">
        <f t="shared" si="42"/>
        <v>3.8821954484605086</v>
      </c>
      <c r="AG83" s="116">
        <f t="shared" si="47"/>
        <v>0.12242424242424242</v>
      </c>
      <c r="AH83" s="148">
        <f t="shared" si="48"/>
        <v>0.2178030303030303</v>
      </c>
      <c r="AI83" s="117">
        <f t="shared" si="49"/>
        <v>0.20803443328550933</v>
      </c>
      <c r="AK83" s="41"/>
    </row>
    <row r="84" spans="1:37" ht="25.5" customHeight="1" x14ac:dyDescent="0.2">
      <c r="B84" s="491" t="s">
        <v>429</v>
      </c>
      <c r="C84" s="487"/>
      <c r="D84" s="492"/>
      <c r="E84" s="216">
        <v>1216</v>
      </c>
      <c r="F84" s="111">
        <v>878</v>
      </c>
      <c r="G84" s="112">
        <v>338</v>
      </c>
      <c r="H84" s="111">
        <v>751</v>
      </c>
      <c r="I84" s="112">
        <v>590</v>
      </c>
      <c r="J84" s="216">
        <v>1039</v>
      </c>
      <c r="K84" s="113">
        <f t="shared" si="43"/>
        <v>13.034623217922606</v>
      </c>
      <c r="L84" s="114">
        <f t="shared" si="43"/>
        <v>13.307062746286755</v>
      </c>
      <c r="M84" s="148">
        <f t="shared" si="43"/>
        <v>12.376418894177958</v>
      </c>
      <c r="N84" s="114">
        <f t="shared" si="43"/>
        <v>16.368788142981693</v>
      </c>
      <c r="O84" s="148">
        <f t="shared" si="43"/>
        <v>15.796519410977242</v>
      </c>
      <c r="P84" s="115">
        <f t="shared" si="43"/>
        <v>13.944436988323716</v>
      </c>
      <c r="Q84" s="116">
        <v>0.97435897435897434</v>
      </c>
      <c r="R84" s="114">
        <v>1.2194444444444446</v>
      </c>
      <c r="S84" s="148">
        <v>0.64015151515151514</v>
      </c>
      <c r="T84" s="114">
        <v>0.93640897755610975</v>
      </c>
      <c r="U84" s="117">
        <v>0.84648493543758963</v>
      </c>
      <c r="V84" s="117">
        <v>1.2593939393939393</v>
      </c>
      <c r="W84" s="10"/>
      <c r="X84" s="491" t="s">
        <v>429</v>
      </c>
      <c r="Y84" s="487"/>
      <c r="Z84" s="492"/>
      <c r="AA84" s="216">
        <f t="shared" si="44"/>
        <v>1039</v>
      </c>
      <c r="AB84" s="112">
        <f t="shared" si="45"/>
        <v>338</v>
      </c>
      <c r="AC84" s="112">
        <f t="shared" si="46"/>
        <v>590</v>
      </c>
      <c r="AD84" s="113">
        <f t="shared" si="40"/>
        <v>13.944436988323716</v>
      </c>
      <c r="AE84" s="148">
        <f t="shared" si="41"/>
        <v>12.376418894177958</v>
      </c>
      <c r="AF84" s="115">
        <f t="shared" si="42"/>
        <v>15.796519410977242</v>
      </c>
      <c r="AG84" s="116">
        <f t="shared" si="47"/>
        <v>1.2593939393939393</v>
      </c>
      <c r="AH84" s="148">
        <f t="shared" si="48"/>
        <v>0.64015151515151514</v>
      </c>
      <c r="AI84" s="117">
        <f t="shared" si="49"/>
        <v>0.84648493543758963</v>
      </c>
      <c r="AK84" s="41"/>
    </row>
    <row r="85" spans="1:37" ht="15" customHeight="1" x14ac:dyDescent="0.2">
      <c r="B85" s="30" t="s">
        <v>1</v>
      </c>
      <c r="C85" s="59"/>
      <c r="D85" s="59"/>
      <c r="E85" s="51">
        <f t="shared" ref="E85:V85" si="50">SUM(E75:E84)</f>
        <v>9329</v>
      </c>
      <c r="F85" s="31">
        <f t="shared" si="50"/>
        <v>6598</v>
      </c>
      <c r="G85" s="51">
        <f t="shared" si="50"/>
        <v>2731</v>
      </c>
      <c r="H85" s="31">
        <f t="shared" si="50"/>
        <v>4588</v>
      </c>
      <c r="I85" s="51">
        <f t="shared" si="50"/>
        <v>3735</v>
      </c>
      <c r="J85" s="51">
        <f t="shared" si="50"/>
        <v>7451</v>
      </c>
      <c r="K85" s="107">
        <f t="shared" si="50"/>
        <v>100.00000000000001</v>
      </c>
      <c r="L85" s="54">
        <f t="shared" si="50"/>
        <v>100.00000000000001</v>
      </c>
      <c r="M85" s="132">
        <f t="shared" si="50"/>
        <v>100</v>
      </c>
      <c r="N85" s="54">
        <f t="shared" si="50"/>
        <v>100</v>
      </c>
      <c r="O85" s="132">
        <f t="shared" si="50"/>
        <v>100</v>
      </c>
      <c r="P85" s="105">
        <f t="shared" si="50"/>
        <v>100</v>
      </c>
      <c r="Q85" s="108">
        <f t="shared" si="50"/>
        <v>7.4751602564102555</v>
      </c>
      <c r="R85" s="54">
        <f t="shared" si="50"/>
        <v>9.1638888888888879</v>
      </c>
      <c r="S85" s="132">
        <f t="shared" si="50"/>
        <v>5.1723484848484844</v>
      </c>
      <c r="T85" s="54">
        <f t="shared" si="50"/>
        <v>5.7206982543640885</v>
      </c>
      <c r="U85" s="54">
        <f t="shared" si="50"/>
        <v>5.3586800573888098</v>
      </c>
      <c r="V85" s="54">
        <f t="shared" si="50"/>
        <v>9.0315151515151513</v>
      </c>
      <c r="W85" s="10"/>
      <c r="X85" s="30" t="s">
        <v>1</v>
      </c>
      <c r="Y85" s="59"/>
      <c r="Z85" s="59"/>
      <c r="AA85" s="51">
        <f t="shared" ref="AA85:AI85" si="51">SUM(AA75:AA84)</f>
        <v>7451</v>
      </c>
      <c r="AB85" s="51">
        <f t="shared" si="51"/>
        <v>2731</v>
      </c>
      <c r="AC85" s="51">
        <f t="shared" si="51"/>
        <v>3735</v>
      </c>
      <c r="AD85" s="107">
        <f t="shared" si="51"/>
        <v>100</v>
      </c>
      <c r="AE85" s="132">
        <f t="shared" si="51"/>
        <v>100</v>
      </c>
      <c r="AF85" s="105">
        <f t="shared" si="51"/>
        <v>100</v>
      </c>
      <c r="AG85" s="108">
        <f t="shared" si="51"/>
        <v>9.0315151515151513</v>
      </c>
      <c r="AH85" s="132">
        <f t="shared" si="51"/>
        <v>5.1723484848484844</v>
      </c>
      <c r="AI85" s="54">
        <f t="shared" si="51"/>
        <v>5.3586800573888098</v>
      </c>
    </row>
    <row r="86" spans="1:37" ht="7.9" customHeight="1" x14ac:dyDescent="0.2">
      <c r="B86" s="45"/>
      <c r="C86" s="45"/>
      <c r="D86" s="45"/>
      <c r="E86" s="45"/>
      <c r="F86" s="36"/>
      <c r="G86" s="70"/>
      <c r="H86" s="70"/>
      <c r="I86" s="70"/>
      <c r="J86" s="41"/>
      <c r="K86" s="16"/>
      <c r="O86" s="10"/>
      <c r="P86" s="10"/>
      <c r="Q86" s="10"/>
      <c r="R86" s="10"/>
      <c r="S86" s="10"/>
      <c r="T86" s="10"/>
      <c r="U86" s="10"/>
      <c r="V86" s="10"/>
      <c r="W86" s="10"/>
      <c r="X86" s="45"/>
      <c r="Y86" s="45"/>
      <c r="Z86" s="45"/>
      <c r="AA86" s="45"/>
      <c r="AB86" s="70"/>
      <c r="AC86" s="70"/>
      <c r="AD86" s="41"/>
      <c r="AG86" s="10"/>
      <c r="AH86" s="10"/>
      <c r="AI86" s="10"/>
    </row>
    <row r="87" spans="1:37" ht="15" customHeight="1" x14ac:dyDescent="0.2">
      <c r="A87" s="35" t="s">
        <v>884</v>
      </c>
      <c r="B87" s="15"/>
      <c r="C87" s="15"/>
      <c r="D87" s="15"/>
      <c r="E87" s="15"/>
      <c r="W87" s="10"/>
      <c r="X87" s="15"/>
      <c r="Y87" s="15"/>
      <c r="Z87" s="15"/>
      <c r="AA87" s="15"/>
    </row>
    <row r="88" spans="1:37" ht="15" customHeight="1" x14ac:dyDescent="0.2">
      <c r="A88" s="1" t="s">
        <v>885</v>
      </c>
      <c r="W88" s="10"/>
    </row>
    <row r="89" spans="1:37" ht="13.75" customHeight="1" x14ac:dyDescent="0.2">
      <c r="B89" s="47"/>
      <c r="C89" s="25"/>
      <c r="D89" s="25"/>
      <c r="E89" s="242"/>
      <c r="F89" s="243"/>
      <c r="G89" s="66" t="s">
        <v>134</v>
      </c>
      <c r="H89" s="66"/>
      <c r="I89" s="243"/>
      <c r="J89" s="249"/>
      <c r="K89" s="244"/>
      <c r="L89" s="243"/>
      <c r="M89" s="66" t="s">
        <v>3</v>
      </c>
      <c r="N89" s="66"/>
      <c r="O89" s="243"/>
      <c r="P89" s="249"/>
      <c r="Q89" s="243"/>
      <c r="R89" s="243"/>
      <c r="S89" s="164" t="s">
        <v>279</v>
      </c>
      <c r="T89" s="66"/>
      <c r="U89" s="243"/>
      <c r="V89" s="245"/>
      <c r="W89" s="10"/>
      <c r="X89" s="47"/>
      <c r="Y89" s="25"/>
      <c r="Z89" s="25"/>
      <c r="AA89" s="60"/>
      <c r="AB89" s="63" t="s">
        <v>134</v>
      </c>
      <c r="AC89" s="66"/>
      <c r="AD89" s="80"/>
      <c r="AE89" s="63" t="s">
        <v>3</v>
      </c>
      <c r="AF89" s="76"/>
      <c r="AG89" s="66"/>
      <c r="AH89" s="100" t="s">
        <v>279</v>
      </c>
      <c r="AI89" s="64"/>
    </row>
    <row r="90" spans="1:37" ht="19" x14ac:dyDescent="0.2">
      <c r="B90" s="72"/>
      <c r="C90" s="36"/>
      <c r="D90" s="206"/>
      <c r="E90" s="73" t="s">
        <v>356</v>
      </c>
      <c r="F90" s="73" t="s">
        <v>170</v>
      </c>
      <c r="G90" s="73" t="s">
        <v>171</v>
      </c>
      <c r="H90" s="73" t="s">
        <v>358</v>
      </c>
      <c r="I90" s="78" t="s">
        <v>173</v>
      </c>
      <c r="J90" s="73" t="s">
        <v>500</v>
      </c>
      <c r="K90" s="81" t="s">
        <v>356</v>
      </c>
      <c r="L90" s="73" t="s">
        <v>170</v>
      </c>
      <c r="M90" s="73" t="s">
        <v>171</v>
      </c>
      <c r="N90" s="73" t="s">
        <v>358</v>
      </c>
      <c r="O90" s="78" t="s">
        <v>173</v>
      </c>
      <c r="P90" s="248" t="s">
        <v>500</v>
      </c>
      <c r="Q90" s="81" t="s">
        <v>356</v>
      </c>
      <c r="R90" s="73" t="s">
        <v>170</v>
      </c>
      <c r="S90" s="73" t="s">
        <v>171</v>
      </c>
      <c r="T90" s="73" t="s">
        <v>358</v>
      </c>
      <c r="U90" s="99" t="s">
        <v>173</v>
      </c>
      <c r="V90" s="99" t="s">
        <v>500</v>
      </c>
      <c r="W90" s="10"/>
      <c r="X90" s="72"/>
      <c r="Y90" s="36"/>
      <c r="Z90" s="206"/>
      <c r="AA90" s="73" t="s">
        <v>471</v>
      </c>
      <c r="AB90" s="73" t="s">
        <v>171</v>
      </c>
      <c r="AC90" s="78" t="s">
        <v>173</v>
      </c>
      <c r="AD90" s="81" t="s">
        <v>471</v>
      </c>
      <c r="AE90" s="73" t="s">
        <v>171</v>
      </c>
      <c r="AF90" s="77" t="s">
        <v>173</v>
      </c>
      <c r="AG90" s="74" t="s">
        <v>471</v>
      </c>
      <c r="AH90" s="73" t="s">
        <v>171</v>
      </c>
      <c r="AI90" s="99" t="s">
        <v>173</v>
      </c>
    </row>
    <row r="91" spans="1:37" ht="12" customHeight="1" x14ac:dyDescent="0.2">
      <c r="B91" s="48"/>
      <c r="C91" s="28"/>
      <c r="D91" s="57"/>
      <c r="E91" s="29"/>
      <c r="F91" s="29"/>
      <c r="G91" s="29"/>
      <c r="H91" s="29"/>
      <c r="I91" s="49"/>
      <c r="J91" s="29"/>
      <c r="K91" s="142">
        <f t="shared" ref="K91:P91" si="52">E104</f>
        <v>8435</v>
      </c>
      <c r="L91" s="138">
        <f t="shared" si="52"/>
        <v>6017</v>
      </c>
      <c r="M91" s="138">
        <f t="shared" si="52"/>
        <v>2418</v>
      </c>
      <c r="N91" s="138">
        <f t="shared" si="52"/>
        <v>4130</v>
      </c>
      <c r="O91" s="247">
        <f t="shared" si="52"/>
        <v>3409</v>
      </c>
      <c r="P91" s="139">
        <f t="shared" si="52"/>
        <v>6738</v>
      </c>
      <c r="Q91" s="101"/>
      <c r="R91" s="29"/>
      <c r="S91" s="29"/>
      <c r="T91" s="29"/>
      <c r="U91" s="29"/>
      <c r="V91" s="29"/>
      <c r="W91" s="10"/>
      <c r="X91" s="48"/>
      <c r="Y91" s="28"/>
      <c r="Z91" s="57"/>
      <c r="AA91" s="29"/>
      <c r="AB91" s="29"/>
      <c r="AC91" s="49"/>
      <c r="AD91" s="142">
        <f t="shared" ref="AD91:AD103" si="53">P91</f>
        <v>6738</v>
      </c>
      <c r="AE91" s="138">
        <f t="shared" ref="AE91:AE103" si="54">M91</f>
        <v>2418</v>
      </c>
      <c r="AF91" s="139">
        <f t="shared" ref="AF91:AF103" si="55">O91</f>
        <v>3409</v>
      </c>
      <c r="AG91" s="101"/>
      <c r="AH91" s="29"/>
      <c r="AI91" s="29"/>
    </row>
    <row r="92" spans="1:37" ht="25.5" customHeight="1" x14ac:dyDescent="0.2">
      <c r="B92" s="507" t="s">
        <v>430</v>
      </c>
      <c r="C92" s="508"/>
      <c r="D92" s="509"/>
      <c r="E92" s="207">
        <v>4826</v>
      </c>
      <c r="F92" s="208">
        <v>3505</v>
      </c>
      <c r="G92" s="209">
        <v>1321</v>
      </c>
      <c r="H92" s="208">
        <v>1834</v>
      </c>
      <c r="I92" s="209">
        <v>1427</v>
      </c>
      <c r="J92" s="207">
        <v>3912</v>
      </c>
      <c r="K92" s="210">
        <f t="shared" ref="K92:P103" si="56">E92/K$91*100</f>
        <v>57.213989330171898</v>
      </c>
      <c r="L92" s="211">
        <f t="shared" si="56"/>
        <v>58.251620408841617</v>
      </c>
      <c r="M92" s="212">
        <f t="shared" si="56"/>
        <v>54.631927212572371</v>
      </c>
      <c r="N92" s="211">
        <f t="shared" si="56"/>
        <v>44.406779661016948</v>
      </c>
      <c r="O92" s="212">
        <f t="shared" si="56"/>
        <v>41.859782927544735</v>
      </c>
      <c r="P92" s="213">
        <f t="shared" si="56"/>
        <v>58.058771148708821</v>
      </c>
      <c r="Q92" s="214">
        <v>3.9622331691297208</v>
      </c>
      <c r="R92" s="211">
        <v>5.0286944045911044</v>
      </c>
      <c r="S92" s="212">
        <v>2.5355086372360844</v>
      </c>
      <c r="T92" s="211">
        <v>2.3664516129032256</v>
      </c>
      <c r="U92" s="215">
        <v>2.11094674556213</v>
      </c>
      <c r="V92" s="215">
        <v>4.9145728643216078</v>
      </c>
      <c r="W92" s="10"/>
      <c r="X92" s="507" t="s">
        <v>430</v>
      </c>
      <c r="Y92" s="508"/>
      <c r="Z92" s="509"/>
      <c r="AA92" s="207">
        <f t="shared" ref="AA92:AA103" si="57">J92</f>
        <v>3912</v>
      </c>
      <c r="AB92" s="209">
        <f t="shared" ref="AB92:AB103" si="58">G92</f>
        <v>1321</v>
      </c>
      <c r="AC92" s="209">
        <f t="shared" ref="AC92:AC103" si="59">I92</f>
        <v>1427</v>
      </c>
      <c r="AD92" s="210">
        <f t="shared" si="53"/>
        <v>58.058771148708821</v>
      </c>
      <c r="AE92" s="212">
        <f t="shared" si="54"/>
        <v>54.631927212572371</v>
      </c>
      <c r="AF92" s="213">
        <f t="shared" si="55"/>
        <v>41.859782927544735</v>
      </c>
      <c r="AG92" s="214">
        <f t="shared" ref="AG92:AG103" si="60">V92</f>
        <v>4.9145728643216078</v>
      </c>
      <c r="AH92" s="212">
        <f t="shared" ref="AH92:AH103" si="61">S92</f>
        <v>2.5355086372360844</v>
      </c>
      <c r="AI92" s="215">
        <f t="shared" ref="AI92:AI103" si="62">U92</f>
        <v>2.11094674556213</v>
      </c>
    </row>
    <row r="93" spans="1:37" ht="25.5" customHeight="1" x14ac:dyDescent="0.2">
      <c r="B93" s="510" t="s">
        <v>437</v>
      </c>
      <c r="C93" s="511"/>
      <c r="D93" s="512"/>
      <c r="E93" s="216">
        <v>1358</v>
      </c>
      <c r="F93" s="111">
        <v>894</v>
      </c>
      <c r="G93" s="112">
        <v>464</v>
      </c>
      <c r="H93" s="111">
        <v>674</v>
      </c>
      <c r="I93" s="112">
        <v>546</v>
      </c>
      <c r="J93" s="216">
        <v>1022</v>
      </c>
      <c r="K93" s="113">
        <f t="shared" si="56"/>
        <v>16.099585062240664</v>
      </c>
      <c r="L93" s="114">
        <f t="shared" si="56"/>
        <v>14.857902609273724</v>
      </c>
      <c r="M93" s="148">
        <f t="shared" si="56"/>
        <v>19.189412737799834</v>
      </c>
      <c r="N93" s="114">
        <f t="shared" si="56"/>
        <v>16.319612590799032</v>
      </c>
      <c r="O93" s="148">
        <f t="shared" si="56"/>
        <v>16.016427104722791</v>
      </c>
      <c r="P93" s="115">
        <f t="shared" si="56"/>
        <v>15.16770555060849</v>
      </c>
      <c r="Q93" s="116">
        <v>1.1149425287356323</v>
      </c>
      <c r="R93" s="114">
        <v>1.2826398852223817</v>
      </c>
      <c r="S93" s="148">
        <v>0.89059500959692894</v>
      </c>
      <c r="T93" s="114">
        <v>0.86967741935483867</v>
      </c>
      <c r="U93" s="117">
        <v>0.80769230769230771</v>
      </c>
      <c r="V93" s="117">
        <v>1.2839195979899498</v>
      </c>
      <c r="W93" s="10"/>
      <c r="X93" s="510" t="s">
        <v>591</v>
      </c>
      <c r="Y93" s="511"/>
      <c r="Z93" s="512"/>
      <c r="AA93" s="216">
        <f t="shared" si="57"/>
        <v>1022</v>
      </c>
      <c r="AB93" s="112">
        <f t="shared" si="58"/>
        <v>464</v>
      </c>
      <c r="AC93" s="112">
        <f t="shared" si="59"/>
        <v>546</v>
      </c>
      <c r="AD93" s="113">
        <f t="shared" si="53"/>
        <v>15.16770555060849</v>
      </c>
      <c r="AE93" s="148">
        <f t="shared" si="54"/>
        <v>19.189412737799834</v>
      </c>
      <c r="AF93" s="115">
        <f t="shared" si="55"/>
        <v>16.016427104722791</v>
      </c>
      <c r="AG93" s="116">
        <f t="shared" si="60"/>
        <v>1.2839195979899498</v>
      </c>
      <c r="AH93" s="148">
        <f t="shared" si="61"/>
        <v>0.89059500959692894</v>
      </c>
      <c r="AI93" s="117">
        <f t="shared" si="62"/>
        <v>0.80769230769230771</v>
      </c>
    </row>
    <row r="94" spans="1:37" ht="25.5" customHeight="1" x14ac:dyDescent="0.2">
      <c r="B94" s="506" t="s">
        <v>424</v>
      </c>
      <c r="C94" s="489"/>
      <c r="D94" s="493"/>
      <c r="E94" s="216">
        <v>135</v>
      </c>
      <c r="F94" s="111">
        <v>80</v>
      </c>
      <c r="G94" s="112">
        <v>55</v>
      </c>
      <c r="H94" s="111">
        <v>111</v>
      </c>
      <c r="I94" s="112">
        <v>92</v>
      </c>
      <c r="J94" s="216">
        <v>99</v>
      </c>
      <c r="K94" s="113">
        <f t="shared" si="56"/>
        <v>1.6004742145820983</v>
      </c>
      <c r="L94" s="114">
        <f t="shared" si="56"/>
        <v>1.329566229017783</v>
      </c>
      <c r="M94" s="148">
        <f t="shared" si="56"/>
        <v>2.2746071133167907</v>
      </c>
      <c r="N94" s="114">
        <f t="shared" si="56"/>
        <v>2.6876513317191284</v>
      </c>
      <c r="O94" s="148">
        <f t="shared" si="56"/>
        <v>2.6987386330302141</v>
      </c>
      <c r="P94" s="115">
        <f t="shared" si="56"/>
        <v>1.4692787177203919</v>
      </c>
      <c r="Q94" s="116">
        <v>0.11083743842364532</v>
      </c>
      <c r="R94" s="114">
        <v>0.11477761836441894</v>
      </c>
      <c r="S94" s="148">
        <v>0.10556621880998081</v>
      </c>
      <c r="T94" s="114">
        <v>0.1432258064516129</v>
      </c>
      <c r="U94" s="117">
        <v>0.13609467455621302</v>
      </c>
      <c r="V94" s="117">
        <v>0.12437185929648241</v>
      </c>
      <c r="W94" s="10"/>
      <c r="X94" s="506" t="s">
        <v>424</v>
      </c>
      <c r="Y94" s="489"/>
      <c r="Z94" s="493"/>
      <c r="AA94" s="216">
        <f t="shared" si="57"/>
        <v>99</v>
      </c>
      <c r="AB94" s="112">
        <f t="shared" si="58"/>
        <v>55</v>
      </c>
      <c r="AC94" s="112">
        <f t="shared" si="59"/>
        <v>92</v>
      </c>
      <c r="AD94" s="113">
        <f t="shared" si="53"/>
        <v>1.4692787177203919</v>
      </c>
      <c r="AE94" s="148">
        <f t="shared" si="54"/>
        <v>2.2746071133167907</v>
      </c>
      <c r="AF94" s="115">
        <f t="shared" si="55"/>
        <v>2.6987386330302141</v>
      </c>
      <c r="AG94" s="116">
        <f t="shared" si="60"/>
        <v>0.12437185929648241</v>
      </c>
      <c r="AH94" s="148">
        <f t="shared" si="61"/>
        <v>0.10556621880998081</v>
      </c>
      <c r="AI94" s="117">
        <f t="shared" si="62"/>
        <v>0.13609467455621302</v>
      </c>
    </row>
    <row r="95" spans="1:37" ht="25.5" customHeight="1" x14ac:dyDescent="0.2">
      <c r="B95" s="490" t="s">
        <v>380</v>
      </c>
      <c r="C95" s="489"/>
      <c r="D95" s="493"/>
      <c r="E95" s="216">
        <v>47</v>
      </c>
      <c r="F95" s="111">
        <v>31</v>
      </c>
      <c r="G95" s="112">
        <v>16</v>
      </c>
      <c r="H95" s="111">
        <v>18</v>
      </c>
      <c r="I95" s="112">
        <v>15</v>
      </c>
      <c r="J95" s="216">
        <v>34</v>
      </c>
      <c r="K95" s="113">
        <f t="shared" si="56"/>
        <v>0.55720213396561946</v>
      </c>
      <c r="L95" s="114">
        <f t="shared" si="56"/>
        <v>0.51520691374439087</v>
      </c>
      <c r="M95" s="148">
        <f t="shared" si="56"/>
        <v>0.66170388751033915</v>
      </c>
      <c r="N95" s="114">
        <f t="shared" si="56"/>
        <v>0.43583535108958837</v>
      </c>
      <c r="O95" s="148">
        <f t="shared" si="56"/>
        <v>0.44001173364623053</v>
      </c>
      <c r="P95" s="115">
        <f t="shared" si="56"/>
        <v>0.50460077174235674</v>
      </c>
      <c r="Q95" s="116">
        <v>3.858784893267652E-2</v>
      </c>
      <c r="R95" s="114">
        <v>4.4476327116212341E-2</v>
      </c>
      <c r="S95" s="148">
        <v>3.0710172744721688E-2</v>
      </c>
      <c r="T95" s="114">
        <v>2.3225806451612905E-2</v>
      </c>
      <c r="U95" s="117">
        <v>2.2189349112426034E-2</v>
      </c>
      <c r="V95" s="117">
        <v>4.2713567839195977E-2</v>
      </c>
      <c r="W95" s="10"/>
      <c r="X95" s="490" t="s">
        <v>380</v>
      </c>
      <c r="Y95" s="489"/>
      <c r="Z95" s="493"/>
      <c r="AA95" s="216">
        <f t="shared" si="57"/>
        <v>34</v>
      </c>
      <c r="AB95" s="112">
        <f t="shared" si="58"/>
        <v>16</v>
      </c>
      <c r="AC95" s="112">
        <f t="shared" si="59"/>
        <v>15</v>
      </c>
      <c r="AD95" s="113">
        <f t="shared" si="53"/>
        <v>0.50460077174235674</v>
      </c>
      <c r="AE95" s="148">
        <f t="shared" si="54"/>
        <v>0.66170388751033915</v>
      </c>
      <c r="AF95" s="115">
        <f t="shared" si="55"/>
        <v>0.44001173364623053</v>
      </c>
      <c r="AG95" s="116">
        <f t="shared" si="60"/>
        <v>4.2713567839195977E-2</v>
      </c>
      <c r="AH95" s="148">
        <f t="shared" si="61"/>
        <v>3.0710172744721688E-2</v>
      </c>
      <c r="AI95" s="117">
        <f t="shared" si="62"/>
        <v>2.2189349112426034E-2</v>
      </c>
    </row>
    <row r="96" spans="1:37" ht="25.5" customHeight="1" x14ac:dyDescent="0.2">
      <c r="B96" s="506" t="s">
        <v>425</v>
      </c>
      <c r="C96" s="489"/>
      <c r="D96" s="493"/>
      <c r="E96" s="216">
        <v>375</v>
      </c>
      <c r="F96" s="111">
        <v>285</v>
      </c>
      <c r="G96" s="112">
        <v>90</v>
      </c>
      <c r="H96" s="111">
        <v>274</v>
      </c>
      <c r="I96" s="112">
        <v>236</v>
      </c>
      <c r="J96" s="216">
        <v>323</v>
      </c>
      <c r="K96" s="113">
        <f t="shared" si="56"/>
        <v>4.4457617071724957</v>
      </c>
      <c r="L96" s="114">
        <f t="shared" si="56"/>
        <v>4.7365796908758515</v>
      </c>
      <c r="M96" s="148">
        <f t="shared" si="56"/>
        <v>3.7220843672456572</v>
      </c>
      <c r="N96" s="114">
        <f t="shared" si="56"/>
        <v>6.6343825665859573</v>
      </c>
      <c r="O96" s="148">
        <f t="shared" si="56"/>
        <v>6.9228512760340273</v>
      </c>
      <c r="P96" s="115">
        <f t="shared" si="56"/>
        <v>4.7937073315523895</v>
      </c>
      <c r="Q96" s="116">
        <v>0.30788177339901479</v>
      </c>
      <c r="R96" s="114">
        <v>0.40889526542324245</v>
      </c>
      <c r="S96" s="148">
        <v>0.17274472168905949</v>
      </c>
      <c r="T96" s="114">
        <v>0.35354838709677422</v>
      </c>
      <c r="U96" s="117">
        <v>0.34911242603550297</v>
      </c>
      <c r="V96" s="117">
        <v>0.40577889447236182</v>
      </c>
      <c r="W96" s="10"/>
      <c r="X96" s="506" t="s">
        <v>425</v>
      </c>
      <c r="Y96" s="489"/>
      <c r="Z96" s="493"/>
      <c r="AA96" s="216">
        <f t="shared" si="57"/>
        <v>323</v>
      </c>
      <c r="AB96" s="112">
        <f t="shared" si="58"/>
        <v>90</v>
      </c>
      <c r="AC96" s="112">
        <f t="shared" si="59"/>
        <v>236</v>
      </c>
      <c r="AD96" s="113">
        <f t="shared" si="53"/>
        <v>4.7937073315523895</v>
      </c>
      <c r="AE96" s="148">
        <f t="shared" si="54"/>
        <v>3.7220843672456572</v>
      </c>
      <c r="AF96" s="115">
        <f t="shared" si="55"/>
        <v>6.9228512760340273</v>
      </c>
      <c r="AG96" s="116">
        <f t="shared" si="60"/>
        <v>0.40577889447236182</v>
      </c>
      <c r="AH96" s="148">
        <f t="shared" si="61"/>
        <v>0.17274472168905949</v>
      </c>
      <c r="AI96" s="117">
        <f t="shared" si="62"/>
        <v>0.34911242603550297</v>
      </c>
    </row>
    <row r="97" spans="1:37" ht="25.5" customHeight="1" x14ac:dyDescent="0.2">
      <c r="B97" s="217"/>
      <c r="C97" s="488" t="s">
        <v>431</v>
      </c>
      <c r="D97" s="493"/>
      <c r="E97" s="216">
        <v>125</v>
      </c>
      <c r="F97" s="111">
        <v>87</v>
      </c>
      <c r="G97" s="112">
        <v>38</v>
      </c>
      <c r="H97" s="111">
        <v>75</v>
      </c>
      <c r="I97" s="112">
        <v>57</v>
      </c>
      <c r="J97" s="216">
        <v>105</v>
      </c>
      <c r="K97" s="113">
        <f t="shared" si="56"/>
        <v>1.4819205690574984</v>
      </c>
      <c r="L97" s="114">
        <f t="shared" si="56"/>
        <v>1.4459032740568389</v>
      </c>
      <c r="M97" s="148">
        <f t="shared" si="56"/>
        <v>1.5715467328370554</v>
      </c>
      <c r="N97" s="114">
        <f t="shared" si="56"/>
        <v>1.8159806295399514</v>
      </c>
      <c r="O97" s="148">
        <f t="shared" si="56"/>
        <v>1.6720445878556762</v>
      </c>
      <c r="P97" s="115">
        <f t="shared" si="56"/>
        <v>1.5583259127337488</v>
      </c>
      <c r="Q97" s="116">
        <v>0.10262725779967159</v>
      </c>
      <c r="R97" s="114">
        <v>0.12482065997130559</v>
      </c>
      <c r="S97" s="148">
        <v>7.293666026871401E-2</v>
      </c>
      <c r="T97" s="114">
        <v>9.6774193548387094E-2</v>
      </c>
      <c r="U97" s="117">
        <v>8.4319526627218935E-2</v>
      </c>
      <c r="V97" s="117">
        <v>0.13190954773869346</v>
      </c>
      <c r="W97" s="10"/>
      <c r="X97" s="217"/>
      <c r="Y97" s="488" t="s">
        <v>431</v>
      </c>
      <c r="Z97" s="493"/>
      <c r="AA97" s="216">
        <f t="shared" si="57"/>
        <v>105</v>
      </c>
      <c r="AB97" s="112">
        <f t="shared" si="58"/>
        <v>38</v>
      </c>
      <c r="AC97" s="112">
        <f t="shared" si="59"/>
        <v>57</v>
      </c>
      <c r="AD97" s="113">
        <f t="shared" si="53"/>
        <v>1.5583259127337488</v>
      </c>
      <c r="AE97" s="148">
        <f t="shared" si="54"/>
        <v>1.5715467328370554</v>
      </c>
      <c r="AF97" s="115">
        <f t="shared" si="55"/>
        <v>1.6720445878556762</v>
      </c>
      <c r="AG97" s="116">
        <f t="shared" si="60"/>
        <v>0.13190954773869346</v>
      </c>
      <c r="AH97" s="148">
        <f t="shared" si="61"/>
        <v>7.293666026871401E-2</v>
      </c>
      <c r="AI97" s="117">
        <f t="shared" si="62"/>
        <v>8.4319526627218935E-2</v>
      </c>
    </row>
    <row r="98" spans="1:37" ht="25.5" customHeight="1" x14ac:dyDescent="0.2">
      <c r="B98" s="490" t="s">
        <v>353</v>
      </c>
      <c r="C98" s="489"/>
      <c r="D98" s="493"/>
      <c r="E98" s="216">
        <v>158</v>
      </c>
      <c r="F98" s="111">
        <v>110</v>
      </c>
      <c r="G98" s="112">
        <v>48</v>
      </c>
      <c r="H98" s="111">
        <v>113</v>
      </c>
      <c r="I98" s="112">
        <v>101</v>
      </c>
      <c r="J98" s="216">
        <v>122</v>
      </c>
      <c r="K98" s="113">
        <f t="shared" si="56"/>
        <v>1.8731475992886781</v>
      </c>
      <c r="L98" s="114">
        <f t="shared" si="56"/>
        <v>1.8281535648994516</v>
      </c>
      <c r="M98" s="148">
        <f t="shared" si="56"/>
        <v>1.9851116625310175</v>
      </c>
      <c r="N98" s="114">
        <f t="shared" si="56"/>
        <v>2.7360774818401938</v>
      </c>
      <c r="O98" s="148">
        <f t="shared" si="56"/>
        <v>2.9627456732179525</v>
      </c>
      <c r="P98" s="115">
        <f t="shared" si="56"/>
        <v>1.8106262986049271</v>
      </c>
      <c r="Q98" s="116">
        <v>0.1297208538587849</v>
      </c>
      <c r="R98" s="114">
        <v>0.15781922525107603</v>
      </c>
      <c r="S98" s="148">
        <v>9.2130518234165071E-2</v>
      </c>
      <c r="T98" s="114">
        <v>0.14580645161290323</v>
      </c>
      <c r="U98" s="117">
        <v>0.14940828402366865</v>
      </c>
      <c r="V98" s="117">
        <v>0.15326633165829145</v>
      </c>
      <c r="W98" s="10"/>
      <c r="X98" s="490" t="s">
        <v>353</v>
      </c>
      <c r="Y98" s="489"/>
      <c r="Z98" s="493"/>
      <c r="AA98" s="216">
        <f t="shared" si="57"/>
        <v>122</v>
      </c>
      <c r="AB98" s="112">
        <f t="shared" si="58"/>
        <v>48</v>
      </c>
      <c r="AC98" s="112">
        <f t="shared" si="59"/>
        <v>101</v>
      </c>
      <c r="AD98" s="113">
        <f t="shared" si="53"/>
        <v>1.8106262986049271</v>
      </c>
      <c r="AE98" s="148">
        <f t="shared" si="54"/>
        <v>1.9851116625310175</v>
      </c>
      <c r="AF98" s="115">
        <f t="shared" si="55"/>
        <v>2.9627456732179525</v>
      </c>
      <c r="AG98" s="116">
        <f t="shared" si="60"/>
        <v>0.15326633165829145</v>
      </c>
      <c r="AH98" s="148">
        <f t="shared" si="61"/>
        <v>9.2130518234165071E-2</v>
      </c>
      <c r="AI98" s="117">
        <f t="shared" si="62"/>
        <v>0.14940828402366865</v>
      </c>
    </row>
    <row r="99" spans="1:37" ht="25.5" customHeight="1" x14ac:dyDescent="0.2">
      <c r="B99" s="490" t="s">
        <v>426</v>
      </c>
      <c r="C99" s="489"/>
      <c r="D99" s="493"/>
      <c r="E99" s="216">
        <v>432</v>
      </c>
      <c r="F99" s="111">
        <v>269</v>
      </c>
      <c r="G99" s="112">
        <v>163</v>
      </c>
      <c r="H99" s="111">
        <v>312</v>
      </c>
      <c r="I99" s="112">
        <v>274</v>
      </c>
      <c r="J99" s="216">
        <v>307</v>
      </c>
      <c r="K99" s="113">
        <f t="shared" si="56"/>
        <v>5.1215174866627144</v>
      </c>
      <c r="L99" s="114">
        <f t="shared" si="56"/>
        <v>4.470666445072295</v>
      </c>
      <c r="M99" s="148">
        <f t="shared" si="56"/>
        <v>6.7411083540115797</v>
      </c>
      <c r="N99" s="114">
        <f t="shared" si="56"/>
        <v>7.5544794188861983</v>
      </c>
      <c r="O99" s="148">
        <f t="shared" si="56"/>
        <v>8.0375476679378117</v>
      </c>
      <c r="P99" s="115">
        <f t="shared" si="56"/>
        <v>4.5562481448501035</v>
      </c>
      <c r="Q99" s="116">
        <v>0.35467980295566504</v>
      </c>
      <c r="R99" s="114">
        <v>0.38593974175035867</v>
      </c>
      <c r="S99" s="148">
        <v>0.31285988483685223</v>
      </c>
      <c r="T99" s="114">
        <v>0.40258064516129033</v>
      </c>
      <c r="U99" s="117">
        <v>0.40532544378698226</v>
      </c>
      <c r="V99" s="117">
        <v>0.38567839195979897</v>
      </c>
      <c r="W99" s="10"/>
      <c r="X99" s="490" t="s">
        <v>426</v>
      </c>
      <c r="Y99" s="489"/>
      <c r="Z99" s="493"/>
      <c r="AA99" s="216">
        <f t="shared" si="57"/>
        <v>307</v>
      </c>
      <c r="AB99" s="112">
        <f t="shared" si="58"/>
        <v>163</v>
      </c>
      <c r="AC99" s="112">
        <f t="shared" si="59"/>
        <v>274</v>
      </c>
      <c r="AD99" s="113">
        <f t="shared" si="53"/>
        <v>4.5562481448501035</v>
      </c>
      <c r="AE99" s="148">
        <f t="shared" si="54"/>
        <v>6.7411083540115797</v>
      </c>
      <c r="AF99" s="115">
        <f t="shared" si="55"/>
        <v>8.0375476679378117</v>
      </c>
      <c r="AG99" s="116">
        <f t="shared" si="60"/>
        <v>0.38567839195979897</v>
      </c>
      <c r="AH99" s="148">
        <f t="shared" si="61"/>
        <v>0.31285988483685223</v>
      </c>
      <c r="AI99" s="117">
        <f t="shared" si="62"/>
        <v>0.40532544378698226</v>
      </c>
    </row>
    <row r="100" spans="1:37" ht="25.5" customHeight="1" x14ac:dyDescent="0.2">
      <c r="B100" s="490" t="s">
        <v>381</v>
      </c>
      <c r="C100" s="489"/>
      <c r="D100" s="493"/>
      <c r="E100" s="216">
        <v>75</v>
      </c>
      <c r="F100" s="111">
        <v>33</v>
      </c>
      <c r="G100" s="112">
        <v>42</v>
      </c>
      <c r="H100" s="111">
        <v>115</v>
      </c>
      <c r="I100" s="112">
        <v>106</v>
      </c>
      <c r="J100" s="216">
        <v>42</v>
      </c>
      <c r="K100" s="113">
        <f t="shared" si="56"/>
        <v>0.88915234143449906</v>
      </c>
      <c r="L100" s="114">
        <f t="shared" si="56"/>
        <v>0.54844606946983543</v>
      </c>
      <c r="M100" s="148">
        <f t="shared" si="56"/>
        <v>1.7369727047146404</v>
      </c>
      <c r="N100" s="114">
        <f t="shared" si="56"/>
        <v>2.7845036319612588</v>
      </c>
      <c r="O100" s="148">
        <f t="shared" si="56"/>
        <v>3.1094162511000292</v>
      </c>
      <c r="P100" s="115">
        <f t="shared" si="56"/>
        <v>0.62333036509349959</v>
      </c>
      <c r="Q100" s="116">
        <v>6.1576354679802957E-2</v>
      </c>
      <c r="R100" s="114">
        <v>4.7345767575322814E-2</v>
      </c>
      <c r="S100" s="148">
        <v>8.0614203454894437E-2</v>
      </c>
      <c r="T100" s="114">
        <v>0.14838709677419354</v>
      </c>
      <c r="U100" s="117">
        <v>0.15680473372781065</v>
      </c>
      <c r="V100" s="117">
        <v>5.2763819095477386E-2</v>
      </c>
      <c r="W100" s="10"/>
      <c r="X100" s="490" t="s">
        <v>381</v>
      </c>
      <c r="Y100" s="489"/>
      <c r="Z100" s="493"/>
      <c r="AA100" s="216">
        <f t="shared" si="57"/>
        <v>42</v>
      </c>
      <c r="AB100" s="112">
        <f t="shared" si="58"/>
        <v>42</v>
      </c>
      <c r="AC100" s="112">
        <f t="shared" si="59"/>
        <v>106</v>
      </c>
      <c r="AD100" s="113">
        <f t="shared" si="53"/>
        <v>0.62333036509349959</v>
      </c>
      <c r="AE100" s="148">
        <f t="shared" si="54"/>
        <v>1.7369727047146404</v>
      </c>
      <c r="AF100" s="115">
        <f t="shared" si="55"/>
        <v>3.1094162511000292</v>
      </c>
      <c r="AG100" s="116">
        <f t="shared" si="60"/>
        <v>5.2763819095477386E-2</v>
      </c>
      <c r="AH100" s="148">
        <f t="shared" si="61"/>
        <v>8.0614203454894437E-2</v>
      </c>
      <c r="AI100" s="117">
        <f t="shared" si="62"/>
        <v>0.15680473372781065</v>
      </c>
    </row>
    <row r="101" spans="1:37" ht="40.15" customHeight="1" x14ac:dyDescent="0.2">
      <c r="B101" s="503" t="s">
        <v>427</v>
      </c>
      <c r="C101" s="504"/>
      <c r="D101" s="505"/>
      <c r="E101" s="216">
        <v>422</v>
      </c>
      <c r="F101" s="111">
        <v>351</v>
      </c>
      <c r="G101" s="112">
        <v>71</v>
      </c>
      <c r="H101" s="111">
        <v>225</v>
      </c>
      <c r="I101" s="112">
        <v>181</v>
      </c>
      <c r="J101" s="216">
        <v>395</v>
      </c>
      <c r="K101" s="113">
        <f t="shared" si="56"/>
        <v>5.002963841138115</v>
      </c>
      <c r="L101" s="114">
        <f t="shared" si="56"/>
        <v>5.8334718298155224</v>
      </c>
      <c r="M101" s="148">
        <f t="shared" si="56"/>
        <v>2.9363110008271298</v>
      </c>
      <c r="N101" s="114">
        <f t="shared" si="56"/>
        <v>5.4479418886198543</v>
      </c>
      <c r="O101" s="148">
        <f t="shared" si="56"/>
        <v>5.3094749193311825</v>
      </c>
      <c r="P101" s="115">
        <f t="shared" si="56"/>
        <v>5.862273671712674</v>
      </c>
      <c r="Q101" s="116">
        <v>0.34646962233169132</v>
      </c>
      <c r="R101" s="114">
        <v>0.50358680057388805</v>
      </c>
      <c r="S101" s="148">
        <v>0.1362763915547025</v>
      </c>
      <c r="T101" s="114">
        <v>0.29032258064516131</v>
      </c>
      <c r="U101" s="117">
        <v>0.26775147928994081</v>
      </c>
      <c r="V101" s="117">
        <v>0.49623115577889448</v>
      </c>
      <c r="W101" s="10"/>
      <c r="X101" s="503" t="s">
        <v>427</v>
      </c>
      <c r="Y101" s="504"/>
      <c r="Z101" s="505"/>
      <c r="AA101" s="216">
        <f t="shared" si="57"/>
        <v>395</v>
      </c>
      <c r="AB101" s="112">
        <f t="shared" si="58"/>
        <v>71</v>
      </c>
      <c r="AC101" s="112">
        <f t="shared" si="59"/>
        <v>181</v>
      </c>
      <c r="AD101" s="113">
        <f t="shared" si="53"/>
        <v>5.862273671712674</v>
      </c>
      <c r="AE101" s="148">
        <f t="shared" si="54"/>
        <v>2.9363110008271298</v>
      </c>
      <c r="AF101" s="115">
        <f t="shared" si="55"/>
        <v>5.3094749193311825</v>
      </c>
      <c r="AG101" s="116">
        <f t="shared" si="60"/>
        <v>0.49623115577889448</v>
      </c>
      <c r="AH101" s="148">
        <f t="shared" si="61"/>
        <v>0.1362763915547025</v>
      </c>
      <c r="AI101" s="117">
        <f t="shared" si="62"/>
        <v>0.26775147928994081</v>
      </c>
    </row>
    <row r="102" spans="1:37" ht="40.15" customHeight="1" x14ac:dyDescent="0.2">
      <c r="B102" s="503" t="s">
        <v>428</v>
      </c>
      <c r="C102" s="504"/>
      <c r="D102" s="505"/>
      <c r="E102" s="216">
        <v>130</v>
      </c>
      <c r="F102" s="111">
        <v>42</v>
      </c>
      <c r="G102" s="112">
        <v>88</v>
      </c>
      <c r="H102" s="111">
        <v>150</v>
      </c>
      <c r="I102" s="112">
        <v>131</v>
      </c>
      <c r="J102" s="216">
        <v>61</v>
      </c>
      <c r="K102" s="113">
        <f t="shared" si="56"/>
        <v>1.5411973918197985</v>
      </c>
      <c r="L102" s="114">
        <f t="shared" si="56"/>
        <v>0.69802227023433605</v>
      </c>
      <c r="M102" s="148">
        <f t="shared" si="56"/>
        <v>3.6393713813068653</v>
      </c>
      <c r="N102" s="114">
        <f t="shared" si="56"/>
        <v>3.6319612590799029</v>
      </c>
      <c r="O102" s="148">
        <f t="shared" si="56"/>
        <v>3.8427691405104136</v>
      </c>
      <c r="P102" s="115">
        <f t="shared" si="56"/>
        <v>0.90531314930246354</v>
      </c>
      <c r="Q102" s="116">
        <v>0.10673234811165845</v>
      </c>
      <c r="R102" s="114">
        <v>6.0258249641319941E-2</v>
      </c>
      <c r="S102" s="148">
        <v>0.16890595009596929</v>
      </c>
      <c r="T102" s="114">
        <v>0.19354838709677419</v>
      </c>
      <c r="U102" s="117">
        <v>0.1937869822485207</v>
      </c>
      <c r="V102" s="117">
        <v>7.6633165829145727E-2</v>
      </c>
      <c r="W102" s="10"/>
      <c r="X102" s="503" t="s">
        <v>428</v>
      </c>
      <c r="Y102" s="504"/>
      <c r="Z102" s="505"/>
      <c r="AA102" s="216">
        <f t="shared" si="57"/>
        <v>61</v>
      </c>
      <c r="AB102" s="112">
        <f t="shared" si="58"/>
        <v>88</v>
      </c>
      <c r="AC102" s="112">
        <f t="shared" si="59"/>
        <v>131</v>
      </c>
      <c r="AD102" s="113">
        <f t="shared" si="53"/>
        <v>0.90531314930246354</v>
      </c>
      <c r="AE102" s="148">
        <f t="shared" si="54"/>
        <v>3.6393713813068653</v>
      </c>
      <c r="AF102" s="115">
        <f t="shared" si="55"/>
        <v>3.8427691405104136</v>
      </c>
      <c r="AG102" s="116">
        <f t="shared" si="60"/>
        <v>7.6633165829145727E-2</v>
      </c>
      <c r="AH102" s="148">
        <f t="shared" si="61"/>
        <v>0.16890595009596929</v>
      </c>
      <c r="AI102" s="117">
        <f t="shared" si="62"/>
        <v>0.1937869822485207</v>
      </c>
    </row>
    <row r="103" spans="1:37" ht="25.5" customHeight="1" x14ac:dyDescent="0.2">
      <c r="B103" s="491" t="s">
        <v>429</v>
      </c>
      <c r="C103" s="487"/>
      <c r="D103" s="492"/>
      <c r="E103" s="216">
        <v>477</v>
      </c>
      <c r="F103" s="111">
        <v>417</v>
      </c>
      <c r="G103" s="112">
        <v>60</v>
      </c>
      <c r="H103" s="111">
        <v>304</v>
      </c>
      <c r="I103" s="112">
        <v>300</v>
      </c>
      <c r="J103" s="216">
        <v>421</v>
      </c>
      <c r="K103" s="113">
        <f t="shared" si="56"/>
        <v>5.6550088915234147</v>
      </c>
      <c r="L103" s="114">
        <f t="shared" si="56"/>
        <v>6.9303639687551932</v>
      </c>
      <c r="M103" s="148">
        <f t="shared" si="56"/>
        <v>2.481389578163772</v>
      </c>
      <c r="N103" s="114">
        <f t="shared" si="56"/>
        <v>7.3607748184019366</v>
      </c>
      <c r="O103" s="148">
        <f t="shared" si="56"/>
        <v>8.8002346729246117</v>
      </c>
      <c r="P103" s="115">
        <f t="shared" si="56"/>
        <v>6.2481448501038885</v>
      </c>
      <c r="Q103" s="116">
        <v>0.39162561576354682</v>
      </c>
      <c r="R103" s="114">
        <v>0.59827833572453371</v>
      </c>
      <c r="S103" s="148">
        <v>0.11516314779270634</v>
      </c>
      <c r="T103" s="114">
        <v>0.39225806451612905</v>
      </c>
      <c r="U103" s="117">
        <v>0.4437869822485207</v>
      </c>
      <c r="V103" s="117">
        <v>0.52889447236180909</v>
      </c>
      <c r="W103" s="10"/>
      <c r="X103" s="491" t="s">
        <v>429</v>
      </c>
      <c r="Y103" s="487"/>
      <c r="Z103" s="492"/>
      <c r="AA103" s="216">
        <f t="shared" si="57"/>
        <v>421</v>
      </c>
      <c r="AB103" s="112">
        <f t="shared" si="58"/>
        <v>60</v>
      </c>
      <c r="AC103" s="112">
        <f t="shared" si="59"/>
        <v>300</v>
      </c>
      <c r="AD103" s="113">
        <f t="shared" si="53"/>
        <v>6.2481448501038885</v>
      </c>
      <c r="AE103" s="148">
        <f t="shared" si="54"/>
        <v>2.481389578163772</v>
      </c>
      <c r="AF103" s="115">
        <f t="shared" si="55"/>
        <v>8.8002346729246117</v>
      </c>
      <c r="AG103" s="116">
        <f t="shared" si="60"/>
        <v>0.52889447236180909</v>
      </c>
      <c r="AH103" s="148">
        <f t="shared" si="61"/>
        <v>0.11516314779270634</v>
      </c>
      <c r="AI103" s="117">
        <f t="shared" si="62"/>
        <v>0.4437869822485207</v>
      </c>
    </row>
    <row r="104" spans="1:37" ht="15" customHeight="1" x14ac:dyDescent="0.2">
      <c r="B104" s="30" t="s">
        <v>1</v>
      </c>
      <c r="C104" s="59"/>
      <c r="D104" s="59"/>
      <c r="E104" s="51">
        <f t="shared" ref="E104:P104" si="63">SUM(E92:E103)-E97</f>
        <v>8435</v>
      </c>
      <c r="F104" s="31">
        <f t="shared" si="63"/>
        <v>6017</v>
      </c>
      <c r="G104" s="51">
        <f t="shared" si="63"/>
        <v>2418</v>
      </c>
      <c r="H104" s="31">
        <f t="shared" si="63"/>
        <v>4130</v>
      </c>
      <c r="I104" s="51">
        <f t="shared" si="63"/>
        <v>3409</v>
      </c>
      <c r="J104" s="51">
        <f t="shared" si="63"/>
        <v>6738</v>
      </c>
      <c r="K104" s="107">
        <f t="shared" si="63"/>
        <v>99.999999999999957</v>
      </c>
      <c r="L104" s="54">
        <f t="shared" si="63"/>
        <v>100</v>
      </c>
      <c r="M104" s="132">
        <f t="shared" si="63"/>
        <v>99.999999999999986</v>
      </c>
      <c r="N104" s="54">
        <f t="shared" si="63"/>
        <v>100</v>
      </c>
      <c r="O104" s="132">
        <f t="shared" si="63"/>
        <v>100</v>
      </c>
      <c r="P104" s="105">
        <f t="shared" si="63"/>
        <v>99.999999999999986</v>
      </c>
      <c r="Q104" s="108">
        <f t="shared" ref="Q104:V104" si="64">SUM(Q92:Q103)</f>
        <v>7.0279146141215127</v>
      </c>
      <c r="R104" s="54">
        <f t="shared" si="64"/>
        <v>8.7575322812051652</v>
      </c>
      <c r="S104" s="132">
        <f t="shared" si="64"/>
        <v>4.7140115163147787</v>
      </c>
      <c r="T104" s="54">
        <f t="shared" si="64"/>
        <v>5.4258064516129032</v>
      </c>
      <c r="U104" s="54">
        <f t="shared" si="64"/>
        <v>5.1272189349112436</v>
      </c>
      <c r="V104" s="54">
        <f t="shared" si="64"/>
        <v>8.5967336683417095</v>
      </c>
      <c r="W104" s="10"/>
      <c r="X104" s="30" t="s">
        <v>1</v>
      </c>
      <c r="Y104" s="59"/>
      <c r="Z104" s="59"/>
      <c r="AA104" s="51">
        <f t="shared" ref="AA104:AF104" si="65">SUM(AA92:AA103)-AA97</f>
        <v>6738</v>
      </c>
      <c r="AB104" s="51">
        <f t="shared" si="65"/>
        <v>2418</v>
      </c>
      <c r="AC104" s="51">
        <f t="shared" si="65"/>
        <v>3409</v>
      </c>
      <c r="AD104" s="107">
        <f t="shared" si="65"/>
        <v>99.999999999999986</v>
      </c>
      <c r="AE104" s="132">
        <f t="shared" si="65"/>
        <v>99.999999999999986</v>
      </c>
      <c r="AF104" s="105">
        <f t="shared" si="65"/>
        <v>100</v>
      </c>
      <c r="AG104" s="108">
        <f>SUM(AG92:AG103)</f>
        <v>8.5967336683417095</v>
      </c>
      <c r="AH104" s="132">
        <f>SUM(AH92:AH103)</f>
        <v>4.7140115163147787</v>
      </c>
      <c r="AI104" s="54">
        <f>SUM(AI92:AI103)</f>
        <v>5.1272189349112436</v>
      </c>
    </row>
    <row r="105" spans="1:37" ht="15" customHeight="1" x14ac:dyDescent="0.2">
      <c r="B105" s="45"/>
      <c r="C105" s="45"/>
      <c r="D105" s="36"/>
      <c r="E105" s="218"/>
      <c r="F105" s="70"/>
      <c r="G105" s="70"/>
      <c r="H105" s="41"/>
      <c r="I105" s="16"/>
      <c r="W105" s="10"/>
      <c r="X105" s="45"/>
      <c r="Y105" s="45"/>
      <c r="Z105" s="36"/>
      <c r="AA105" s="218"/>
      <c r="AB105" s="70"/>
      <c r="AC105" s="16"/>
    </row>
    <row r="106" spans="1:37" ht="15" customHeight="1" x14ac:dyDescent="0.2">
      <c r="A106" s="35" t="s">
        <v>882</v>
      </c>
      <c r="B106" s="15"/>
      <c r="C106" s="15"/>
      <c r="D106" s="15"/>
      <c r="W106" s="10"/>
      <c r="X106" s="15"/>
      <c r="Y106" s="15"/>
      <c r="Z106" s="15"/>
    </row>
    <row r="107" spans="1:37" ht="15" customHeight="1" x14ac:dyDescent="0.2">
      <c r="A107" s="1" t="s">
        <v>886</v>
      </c>
      <c r="B107" s="15"/>
      <c r="C107" s="15"/>
      <c r="D107" s="15"/>
      <c r="W107" s="10"/>
      <c r="X107" s="15"/>
      <c r="Y107" s="15"/>
      <c r="Z107" s="15"/>
    </row>
    <row r="108" spans="1:37" ht="13.75" customHeight="1" x14ac:dyDescent="0.2">
      <c r="B108" s="47"/>
      <c r="C108" s="25"/>
      <c r="D108" s="25"/>
      <c r="E108" s="242"/>
      <c r="F108" s="243"/>
      <c r="G108" s="66" t="s">
        <v>134</v>
      </c>
      <c r="H108" s="66"/>
      <c r="I108" s="243"/>
      <c r="J108" s="249"/>
      <c r="K108" s="244"/>
      <c r="L108" s="243"/>
      <c r="M108" s="66" t="s">
        <v>3</v>
      </c>
      <c r="N108" s="66"/>
      <c r="O108" s="243"/>
      <c r="P108" s="249"/>
      <c r="Q108" s="243"/>
      <c r="R108" s="243"/>
      <c r="S108" s="164" t="s">
        <v>279</v>
      </c>
      <c r="T108" s="66"/>
      <c r="U108" s="243"/>
      <c r="V108" s="245"/>
      <c r="W108" s="10"/>
      <c r="X108" s="47"/>
      <c r="Y108" s="25"/>
      <c r="Z108" s="25"/>
      <c r="AA108" s="60"/>
      <c r="AB108" s="63" t="s">
        <v>134</v>
      </c>
      <c r="AC108" s="66"/>
      <c r="AD108" s="80"/>
      <c r="AE108" s="63" t="s">
        <v>3</v>
      </c>
      <c r="AF108" s="76"/>
      <c r="AG108" s="66"/>
      <c r="AH108" s="100" t="s">
        <v>279</v>
      </c>
      <c r="AI108" s="64"/>
    </row>
    <row r="109" spans="1:37" ht="19" x14ac:dyDescent="0.2">
      <c r="B109" s="72"/>
      <c r="C109" s="36"/>
      <c r="D109" s="206"/>
      <c r="E109" s="73" t="s">
        <v>356</v>
      </c>
      <c r="F109" s="73" t="s">
        <v>170</v>
      </c>
      <c r="G109" s="73" t="s">
        <v>171</v>
      </c>
      <c r="H109" s="73" t="s">
        <v>358</v>
      </c>
      <c r="I109" s="78" t="s">
        <v>173</v>
      </c>
      <c r="J109" s="73" t="s">
        <v>500</v>
      </c>
      <c r="K109" s="81" t="s">
        <v>356</v>
      </c>
      <c r="L109" s="73" t="s">
        <v>170</v>
      </c>
      <c r="M109" s="73" t="s">
        <v>171</v>
      </c>
      <c r="N109" s="73" t="s">
        <v>358</v>
      </c>
      <c r="O109" s="78" t="s">
        <v>173</v>
      </c>
      <c r="P109" s="248" t="s">
        <v>500</v>
      </c>
      <c r="Q109" s="81" t="s">
        <v>356</v>
      </c>
      <c r="R109" s="73" t="s">
        <v>170</v>
      </c>
      <c r="S109" s="73" t="s">
        <v>171</v>
      </c>
      <c r="T109" s="73" t="s">
        <v>358</v>
      </c>
      <c r="U109" s="99" t="s">
        <v>173</v>
      </c>
      <c r="V109" s="99" t="s">
        <v>500</v>
      </c>
      <c r="W109" s="10"/>
      <c r="X109" s="72"/>
      <c r="Y109" s="36"/>
      <c r="Z109" s="206"/>
      <c r="AA109" s="73" t="s">
        <v>471</v>
      </c>
      <c r="AB109" s="73" t="s">
        <v>171</v>
      </c>
      <c r="AC109" s="78" t="s">
        <v>173</v>
      </c>
      <c r="AD109" s="81" t="s">
        <v>471</v>
      </c>
      <c r="AE109" s="73" t="s">
        <v>171</v>
      </c>
      <c r="AF109" s="77" t="s">
        <v>173</v>
      </c>
      <c r="AG109" s="74" t="s">
        <v>471</v>
      </c>
      <c r="AH109" s="73" t="s">
        <v>171</v>
      </c>
      <c r="AI109" s="99" t="s">
        <v>173</v>
      </c>
    </row>
    <row r="110" spans="1:37" ht="12" customHeight="1" x14ac:dyDescent="0.2">
      <c r="B110" s="48"/>
      <c r="C110" s="28"/>
      <c r="D110" s="57"/>
      <c r="E110" s="29"/>
      <c r="F110" s="29"/>
      <c r="G110" s="29"/>
      <c r="H110" s="29"/>
      <c r="I110" s="49"/>
      <c r="J110" s="29"/>
      <c r="K110" s="142">
        <f t="shared" ref="K110" si="66">E120</f>
        <v>9123</v>
      </c>
      <c r="L110" s="138">
        <f t="shared" ref="L110" si="67">F120</f>
        <v>6494</v>
      </c>
      <c r="M110" s="138">
        <f t="shared" ref="M110" si="68">G120</f>
        <v>2629</v>
      </c>
      <c r="N110" s="138">
        <f t="shared" ref="N110" si="69">H120</f>
        <v>4444</v>
      </c>
      <c r="O110" s="247">
        <f t="shared" ref="O110" si="70">I120</f>
        <v>3602</v>
      </c>
      <c r="P110" s="139">
        <f t="shared" ref="P110" si="71">J120</f>
        <v>7336</v>
      </c>
      <c r="Q110" s="101"/>
      <c r="R110" s="29"/>
      <c r="S110" s="29"/>
      <c r="T110" s="29"/>
      <c r="U110" s="29"/>
      <c r="V110" s="29"/>
      <c r="W110" s="10"/>
      <c r="X110" s="48"/>
      <c r="Y110" s="28"/>
      <c r="Z110" s="57"/>
      <c r="AA110" s="29"/>
      <c r="AB110" s="29"/>
      <c r="AC110" s="49"/>
      <c r="AD110" s="142">
        <f t="shared" ref="AD110:AD119" si="72">P110</f>
        <v>7336</v>
      </c>
      <c r="AE110" s="138">
        <f t="shared" ref="AE110:AE119" si="73">M110</f>
        <v>2629</v>
      </c>
      <c r="AF110" s="139">
        <f t="shared" ref="AF110:AF119" si="74">O110</f>
        <v>3602</v>
      </c>
      <c r="AG110" s="101"/>
      <c r="AH110" s="29"/>
      <c r="AI110" s="29"/>
    </row>
    <row r="111" spans="1:37" ht="15" customHeight="1" x14ac:dyDescent="0.2">
      <c r="B111" s="24" t="s">
        <v>887</v>
      </c>
      <c r="C111" s="67"/>
      <c r="D111" s="168"/>
      <c r="E111" s="79">
        <v>338</v>
      </c>
      <c r="F111" s="7">
        <v>273</v>
      </c>
      <c r="G111" s="104">
        <v>65</v>
      </c>
      <c r="H111" s="7">
        <v>303</v>
      </c>
      <c r="I111" s="104">
        <v>292</v>
      </c>
      <c r="J111" s="79">
        <v>284</v>
      </c>
      <c r="K111" s="289">
        <f>E111/K$110*100</f>
        <v>3.7049216266578977</v>
      </c>
      <c r="L111" s="3">
        <f t="shared" ref="L111:P119" si="75">F111/L$110*100</f>
        <v>4.2038805050816137</v>
      </c>
      <c r="M111" s="124">
        <f t="shared" si="75"/>
        <v>2.4724229745150246</v>
      </c>
      <c r="N111" s="3">
        <f t="shared" si="75"/>
        <v>6.8181818181818175</v>
      </c>
      <c r="O111" s="124">
        <f t="shared" si="75"/>
        <v>8.1066074403109383</v>
      </c>
      <c r="P111" s="102">
        <f t="shared" si="75"/>
        <v>3.8713195201744819</v>
      </c>
      <c r="Q111" s="170">
        <v>0.2784184514003295</v>
      </c>
      <c r="R111" s="3">
        <v>0.38723404255319149</v>
      </c>
      <c r="S111" s="124">
        <v>0.12770137524557956</v>
      </c>
      <c r="T111" s="3">
        <v>0.38796414852752881</v>
      </c>
      <c r="U111" s="11">
        <v>0.43131462333825704</v>
      </c>
      <c r="V111" s="11">
        <v>0.35105067985166871</v>
      </c>
      <c r="W111" s="10"/>
      <c r="X111" s="24" t="s">
        <v>887</v>
      </c>
      <c r="Y111" s="67"/>
      <c r="Z111" s="168"/>
      <c r="AA111" s="79">
        <f t="shared" ref="AA111:AA119" si="76">J111</f>
        <v>284</v>
      </c>
      <c r="AB111" s="104">
        <f t="shared" ref="AB111:AB119" si="77">G111</f>
        <v>65</v>
      </c>
      <c r="AC111" s="104">
        <f t="shared" ref="AC111:AC119" si="78">I111</f>
        <v>292</v>
      </c>
      <c r="AD111" s="289">
        <f t="shared" si="72"/>
        <v>3.8713195201744819</v>
      </c>
      <c r="AE111" s="124">
        <f t="shared" si="73"/>
        <v>2.4724229745150246</v>
      </c>
      <c r="AF111" s="102">
        <f t="shared" si="74"/>
        <v>8.1066074403109383</v>
      </c>
      <c r="AG111" s="170">
        <f t="shared" ref="AG111:AG119" si="79">V111</f>
        <v>0.35105067985166871</v>
      </c>
      <c r="AH111" s="124">
        <f t="shared" ref="AH111:AH119" si="80">S111</f>
        <v>0.12770137524557956</v>
      </c>
      <c r="AI111" s="11">
        <f t="shared" ref="AI111:AI119" si="81">U111</f>
        <v>0.43131462333825704</v>
      </c>
      <c r="AK111" s="41"/>
    </row>
    <row r="112" spans="1:37" ht="15" customHeight="1" x14ac:dyDescent="0.2">
      <c r="B112" s="26" t="s">
        <v>888</v>
      </c>
      <c r="C112" s="15"/>
      <c r="D112" s="353"/>
      <c r="E112" s="50">
        <v>416</v>
      </c>
      <c r="F112" s="8">
        <v>361</v>
      </c>
      <c r="G112" s="109">
        <v>55</v>
      </c>
      <c r="H112" s="8">
        <v>327</v>
      </c>
      <c r="I112" s="109">
        <v>267</v>
      </c>
      <c r="J112" s="50">
        <v>421</v>
      </c>
      <c r="K112" s="106">
        <f t="shared" ref="K112:K119" si="82">E112/K$110*100</f>
        <v>4.5599035405020274</v>
      </c>
      <c r="L112" s="4">
        <f t="shared" si="75"/>
        <v>5.5589775177086542</v>
      </c>
      <c r="M112" s="125">
        <f t="shared" si="75"/>
        <v>2.0920502092050208</v>
      </c>
      <c r="N112" s="4">
        <f t="shared" si="75"/>
        <v>7.3582358235823584</v>
      </c>
      <c r="O112" s="125">
        <f t="shared" si="75"/>
        <v>7.4125485841199339</v>
      </c>
      <c r="P112" s="110">
        <f t="shared" si="75"/>
        <v>5.7388222464558343</v>
      </c>
      <c r="Q112" s="10">
        <v>0.34266886326194401</v>
      </c>
      <c r="R112" s="4">
        <v>0.51205673758865244</v>
      </c>
      <c r="S112" s="125">
        <v>0.10805500982318271</v>
      </c>
      <c r="T112" s="4">
        <v>0.41869398207426378</v>
      </c>
      <c r="U112" s="12">
        <v>0.39438700147710487</v>
      </c>
      <c r="V112" s="12">
        <v>0.52039555006180471</v>
      </c>
      <c r="W112" s="10"/>
      <c r="X112" s="26" t="s">
        <v>888</v>
      </c>
      <c r="Y112" s="15"/>
      <c r="Z112" s="353"/>
      <c r="AA112" s="50">
        <f t="shared" si="76"/>
        <v>421</v>
      </c>
      <c r="AB112" s="109">
        <f t="shared" si="77"/>
        <v>55</v>
      </c>
      <c r="AC112" s="109">
        <f t="shared" si="78"/>
        <v>267</v>
      </c>
      <c r="AD112" s="106">
        <f t="shared" si="72"/>
        <v>5.7388222464558343</v>
      </c>
      <c r="AE112" s="125">
        <f t="shared" si="73"/>
        <v>2.0920502092050208</v>
      </c>
      <c r="AF112" s="110">
        <f t="shared" si="74"/>
        <v>7.4125485841199339</v>
      </c>
      <c r="AG112" s="10">
        <f t="shared" si="79"/>
        <v>0.52039555006180471</v>
      </c>
      <c r="AH112" s="125">
        <f t="shared" si="80"/>
        <v>0.10805500982318271</v>
      </c>
      <c r="AI112" s="12">
        <f t="shared" si="81"/>
        <v>0.39438700147710487</v>
      </c>
      <c r="AK112" s="41"/>
    </row>
    <row r="113" spans="1:37" ht="15" customHeight="1" x14ac:dyDescent="0.2">
      <c r="B113" s="26" t="s">
        <v>889</v>
      </c>
      <c r="C113" s="15"/>
      <c r="D113" s="353"/>
      <c r="E113" s="50">
        <v>463</v>
      </c>
      <c r="F113" s="8">
        <v>378</v>
      </c>
      <c r="G113" s="109">
        <v>85</v>
      </c>
      <c r="H113" s="8">
        <v>354</v>
      </c>
      <c r="I113" s="109">
        <v>288</v>
      </c>
      <c r="J113" s="50">
        <v>444</v>
      </c>
      <c r="K113" s="106">
        <f t="shared" si="82"/>
        <v>5.0750849501260547</v>
      </c>
      <c r="L113" s="4">
        <f t="shared" si="75"/>
        <v>5.8207576224206958</v>
      </c>
      <c r="M113" s="125">
        <f t="shared" si="75"/>
        <v>3.2331685051350325</v>
      </c>
      <c r="N113" s="4">
        <f t="shared" si="75"/>
        <v>7.9657965796579662</v>
      </c>
      <c r="O113" s="125">
        <f t="shared" si="75"/>
        <v>7.9955580233203776</v>
      </c>
      <c r="P113" s="110">
        <f t="shared" si="75"/>
        <v>6.0523446019629219</v>
      </c>
      <c r="Q113" s="10">
        <v>0.38138385502471167</v>
      </c>
      <c r="R113" s="4">
        <v>0.53617021276595744</v>
      </c>
      <c r="S113" s="125">
        <v>0.16699410609037327</v>
      </c>
      <c r="T113" s="4">
        <v>0.4532650448143406</v>
      </c>
      <c r="U113" s="12">
        <v>0.42540620384047267</v>
      </c>
      <c r="V113" s="12">
        <v>0.54882571075401732</v>
      </c>
      <c r="W113" s="10"/>
      <c r="X113" s="26" t="s">
        <v>889</v>
      </c>
      <c r="Y113" s="15"/>
      <c r="Z113" s="353"/>
      <c r="AA113" s="50">
        <f t="shared" si="76"/>
        <v>444</v>
      </c>
      <c r="AB113" s="109">
        <f t="shared" si="77"/>
        <v>85</v>
      </c>
      <c r="AC113" s="109">
        <f t="shared" si="78"/>
        <v>288</v>
      </c>
      <c r="AD113" s="106">
        <f t="shared" si="72"/>
        <v>6.0523446019629219</v>
      </c>
      <c r="AE113" s="125">
        <f t="shared" si="73"/>
        <v>3.2331685051350325</v>
      </c>
      <c r="AF113" s="110">
        <f t="shared" si="74"/>
        <v>7.9955580233203776</v>
      </c>
      <c r="AG113" s="10">
        <f t="shared" si="79"/>
        <v>0.54882571075401732</v>
      </c>
      <c r="AH113" s="125">
        <f t="shared" si="80"/>
        <v>0.16699410609037327</v>
      </c>
      <c r="AI113" s="12">
        <f t="shared" si="81"/>
        <v>0.42540620384047267</v>
      </c>
      <c r="AK113" s="41"/>
    </row>
    <row r="114" spans="1:37" ht="15" customHeight="1" x14ac:dyDescent="0.2">
      <c r="B114" s="26" t="s">
        <v>612</v>
      </c>
      <c r="C114" s="15"/>
      <c r="D114" s="353"/>
      <c r="E114" s="50">
        <v>1940</v>
      </c>
      <c r="F114" s="8">
        <v>1391</v>
      </c>
      <c r="G114" s="109">
        <v>549</v>
      </c>
      <c r="H114" s="8">
        <v>1044</v>
      </c>
      <c r="I114" s="109">
        <v>834</v>
      </c>
      <c r="J114" s="50">
        <v>1601</v>
      </c>
      <c r="K114" s="106">
        <f t="shared" si="82"/>
        <v>21.264934780225804</v>
      </c>
      <c r="L114" s="4">
        <f t="shared" si="75"/>
        <v>21.419772097320603</v>
      </c>
      <c r="M114" s="125">
        <f t="shared" si="75"/>
        <v>20.882464815519207</v>
      </c>
      <c r="N114" s="4">
        <f t="shared" si="75"/>
        <v>23.492349234923495</v>
      </c>
      <c r="O114" s="125">
        <f t="shared" si="75"/>
        <v>23.153803442531924</v>
      </c>
      <c r="P114" s="110">
        <f t="shared" si="75"/>
        <v>21.823882224645583</v>
      </c>
      <c r="Q114" s="10">
        <v>1.5980230642504119</v>
      </c>
      <c r="R114" s="4">
        <v>1.973049645390071</v>
      </c>
      <c r="S114" s="125">
        <v>1.0785854616895874</v>
      </c>
      <c r="T114" s="4">
        <v>1.3367477592829706</v>
      </c>
      <c r="U114" s="12">
        <v>1.2319054652880355</v>
      </c>
      <c r="V114" s="12">
        <v>1.9789864029666255</v>
      </c>
      <c r="W114" s="10"/>
      <c r="X114" s="26" t="s">
        <v>612</v>
      </c>
      <c r="Y114" s="15"/>
      <c r="Z114" s="353"/>
      <c r="AA114" s="50">
        <f t="shared" si="76"/>
        <v>1601</v>
      </c>
      <c r="AB114" s="109">
        <f t="shared" si="77"/>
        <v>549</v>
      </c>
      <c r="AC114" s="109">
        <f t="shared" si="78"/>
        <v>834</v>
      </c>
      <c r="AD114" s="106">
        <f t="shared" si="72"/>
        <v>21.823882224645583</v>
      </c>
      <c r="AE114" s="125">
        <f t="shared" si="73"/>
        <v>20.882464815519207</v>
      </c>
      <c r="AF114" s="110">
        <f t="shared" si="74"/>
        <v>23.153803442531924</v>
      </c>
      <c r="AG114" s="10">
        <f t="shared" si="79"/>
        <v>1.9789864029666255</v>
      </c>
      <c r="AH114" s="125">
        <f t="shared" si="80"/>
        <v>1.0785854616895874</v>
      </c>
      <c r="AI114" s="12">
        <f t="shared" si="81"/>
        <v>1.2319054652880355</v>
      </c>
      <c r="AK114" s="41"/>
    </row>
    <row r="115" spans="1:37" ht="15" customHeight="1" x14ac:dyDescent="0.2">
      <c r="B115" s="26" t="s">
        <v>613</v>
      </c>
      <c r="C115" s="15"/>
      <c r="D115" s="353"/>
      <c r="E115" s="50">
        <v>1826</v>
      </c>
      <c r="F115" s="8">
        <v>1296</v>
      </c>
      <c r="G115" s="109">
        <v>530</v>
      </c>
      <c r="H115" s="8">
        <v>851</v>
      </c>
      <c r="I115" s="109">
        <v>676</v>
      </c>
      <c r="J115" s="50">
        <v>1471</v>
      </c>
      <c r="K115" s="106">
        <f t="shared" si="82"/>
        <v>20.015345829222845</v>
      </c>
      <c r="L115" s="4">
        <f t="shared" si="75"/>
        <v>19.956883276870958</v>
      </c>
      <c r="M115" s="125">
        <f t="shared" si="75"/>
        <v>20.1597565614302</v>
      </c>
      <c r="N115" s="4">
        <f t="shared" si="75"/>
        <v>19.14941494149415</v>
      </c>
      <c r="O115" s="125">
        <f t="shared" si="75"/>
        <v>18.767351471404776</v>
      </c>
      <c r="P115" s="110">
        <f t="shared" si="75"/>
        <v>20.051799345692476</v>
      </c>
      <c r="Q115" s="10">
        <v>1.5041186161449753</v>
      </c>
      <c r="R115" s="4">
        <v>1.8382978723404255</v>
      </c>
      <c r="S115" s="125">
        <v>1.0412573673870333</v>
      </c>
      <c r="T115" s="4">
        <v>1.089628681177977</v>
      </c>
      <c r="U115" s="12">
        <v>0.99852289512555392</v>
      </c>
      <c r="V115" s="12">
        <v>1.8182941903584673</v>
      </c>
      <c r="W115" s="10"/>
      <c r="X115" s="26" t="s">
        <v>613</v>
      </c>
      <c r="Y115" s="15"/>
      <c r="Z115" s="353"/>
      <c r="AA115" s="50">
        <f t="shared" si="76"/>
        <v>1471</v>
      </c>
      <c r="AB115" s="109">
        <f t="shared" si="77"/>
        <v>530</v>
      </c>
      <c r="AC115" s="109">
        <f t="shared" si="78"/>
        <v>676</v>
      </c>
      <c r="AD115" s="106">
        <f t="shared" si="72"/>
        <v>20.051799345692476</v>
      </c>
      <c r="AE115" s="125">
        <f t="shared" si="73"/>
        <v>20.1597565614302</v>
      </c>
      <c r="AF115" s="110">
        <f t="shared" si="74"/>
        <v>18.767351471404776</v>
      </c>
      <c r="AG115" s="10">
        <f t="shared" si="79"/>
        <v>1.8182941903584673</v>
      </c>
      <c r="AH115" s="125">
        <f t="shared" si="80"/>
        <v>1.0412573673870333</v>
      </c>
      <c r="AI115" s="12">
        <f t="shared" si="81"/>
        <v>0.99852289512555392</v>
      </c>
      <c r="AK115" s="41"/>
    </row>
    <row r="116" spans="1:37" ht="15" customHeight="1" x14ac:dyDescent="0.2">
      <c r="B116" s="26" t="s">
        <v>614</v>
      </c>
      <c r="C116" s="15"/>
      <c r="D116" s="353"/>
      <c r="E116" s="50">
        <v>1452</v>
      </c>
      <c r="F116" s="8">
        <v>951</v>
      </c>
      <c r="G116" s="109">
        <v>501</v>
      </c>
      <c r="H116" s="8">
        <v>569</v>
      </c>
      <c r="I116" s="109">
        <v>439</v>
      </c>
      <c r="J116" s="50">
        <v>1081</v>
      </c>
      <c r="K116" s="106">
        <f t="shared" si="82"/>
        <v>15.915817165406116</v>
      </c>
      <c r="L116" s="4">
        <f t="shared" si="75"/>
        <v>14.644287034185401</v>
      </c>
      <c r="M116" s="125">
        <f t="shared" si="75"/>
        <v>19.05667554203119</v>
      </c>
      <c r="N116" s="4">
        <f t="shared" si="75"/>
        <v>12.803780378037805</v>
      </c>
      <c r="O116" s="125">
        <f t="shared" si="75"/>
        <v>12.187673514714048</v>
      </c>
      <c r="P116" s="110">
        <f t="shared" si="75"/>
        <v>14.73555070883315</v>
      </c>
      <c r="Q116" s="10">
        <v>1.1960461285008237</v>
      </c>
      <c r="R116" s="4">
        <v>1.348936170212766</v>
      </c>
      <c r="S116" s="125">
        <v>0.98428290766208248</v>
      </c>
      <c r="T116" s="4">
        <v>0.72855313700384128</v>
      </c>
      <c r="U116" s="12">
        <v>0.64844903988183156</v>
      </c>
      <c r="V116" s="12">
        <v>1.3362175525339925</v>
      </c>
      <c r="W116" s="10"/>
      <c r="X116" s="26" t="s">
        <v>614</v>
      </c>
      <c r="Y116" s="15"/>
      <c r="Z116" s="353"/>
      <c r="AA116" s="50">
        <f t="shared" si="76"/>
        <v>1081</v>
      </c>
      <c r="AB116" s="109">
        <f t="shared" si="77"/>
        <v>501</v>
      </c>
      <c r="AC116" s="109">
        <f t="shared" si="78"/>
        <v>439</v>
      </c>
      <c r="AD116" s="106">
        <f t="shared" si="72"/>
        <v>14.73555070883315</v>
      </c>
      <c r="AE116" s="125">
        <f t="shared" si="73"/>
        <v>19.05667554203119</v>
      </c>
      <c r="AF116" s="110">
        <f t="shared" si="74"/>
        <v>12.187673514714048</v>
      </c>
      <c r="AG116" s="10">
        <f t="shared" si="79"/>
        <v>1.3362175525339925</v>
      </c>
      <c r="AH116" s="125">
        <f t="shared" si="80"/>
        <v>0.98428290766208248</v>
      </c>
      <c r="AI116" s="12">
        <f t="shared" si="81"/>
        <v>0.64844903988183156</v>
      </c>
      <c r="AK116" s="41"/>
    </row>
    <row r="117" spans="1:37" ht="15" customHeight="1" x14ac:dyDescent="0.2">
      <c r="B117" s="26" t="s">
        <v>615</v>
      </c>
      <c r="C117" s="15"/>
      <c r="D117" s="353"/>
      <c r="E117" s="50">
        <v>1447</v>
      </c>
      <c r="F117" s="8">
        <v>978</v>
      </c>
      <c r="G117" s="109">
        <v>469</v>
      </c>
      <c r="H117" s="8">
        <v>422</v>
      </c>
      <c r="I117" s="109">
        <v>306</v>
      </c>
      <c r="J117" s="50">
        <v>1094</v>
      </c>
      <c r="K117" s="106">
        <f t="shared" si="82"/>
        <v>15.861010632467391</v>
      </c>
      <c r="L117" s="4">
        <f t="shared" si="75"/>
        <v>15.060055435786882</v>
      </c>
      <c r="M117" s="125">
        <f t="shared" si="75"/>
        <v>17.83948269303918</v>
      </c>
      <c r="N117" s="4">
        <f t="shared" si="75"/>
        <v>9.4959495949594963</v>
      </c>
      <c r="O117" s="125">
        <f t="shared" si="75"/>
        <v>8.4952803997779007</v>
      </c>
      <c r="P117" s="110">
        <f t="shared" si="75"/>
        <v>14.912758996728462</v>
      </c>
      <c r="Q117" s="10">
        <v>1.1919275123558484</v>
      </c>
      <c r="R117" s="4">
        <v>1.3872340425531915</v>
      </c>
      <c r="S117" s="125">
        <v>0.92141453831041253</v>
      </c>
      <c r="T117" s="4">
        <v>0.54033290653008959</v>
      </c>
      <c r="U117" s="12">
        <v>0.45199409158050219</v>
      </c>
      <c r="V117" s="12">
        <v>1.3522867737948083</v>
      </c>
      <c r="W117" s="10"/>
      <c r="X117" s="26" t="s">
        <v>615</v>
      </c>
      <c r="Y117" s="15"/>
      <c r="Z117" s="353"/>
      <c r="AA117" s="50">
        <f t="shared" si="76"/>
        <v>1094</v>
      </c>
      <c r="AB117" s="109">
        <f t="shared" si="77"/>
        <v>469</v>
      </c>
      <c r="AC117" s="109">
        <f t="shared" si="78"/>
        <v>306</v>
      </c>
      <c r="AD117" s="106">
        <f t="shared" si="72"/>
        <v>14.912758996728462</v>
      </c>
      <c r="AE117" s="125">
        <f t="shared" si="73"/>
        <v>17.83948269303918</v>
      </c>
      <c r="AF117" s="110">
        <f t="shared" si="74"/>
        <v>8.4952803997779007</v>
      </c>
      <c r="AG117" s="10">
        <f t="shared" si="79"/>
        <v>1.3522867737948083</v>
      </c>
      <c r="AH117" s="125">
        <f t="shared" si="80"/>
        <v>0.92141453831041253</v>
      </c>
      <c r="AI117" s="12">
        <f t="shared" si="81"/>
        <v>0.45199409158050219</v>
      </c>
      <c r="AK117" s="41"/>
    </row>
    <row r="118" spans="1:37" ht="15" customHeight="1" x14ac:dyDescent="0.2">
      <c r="B118" s="26" t="s">
        <v>616</v>
      </c>
      <c r="C118" s="15"/>
      <c r="D118" s="353"/>
      <c r="E118" s="50">
        <v>756</v>
      </c>
      <c r="F118" s="8">
        <v>502</v>
      </c>
      <c r="G118" s="109">
        <v>254</v>
      </c>
      <c r="H118" s="8">
        <v>185</v>
      </c>
      <c r="I118" s="109">
        <v>141</v>
      </c>
      <c r="J118" s="50">
        <v>546</v>
      </c>
      <c r="K118" s="106">
        <f t="shared" si="82"/>
        <v>8.2867477803354159</v>
      </c>
      <c r="L118" s="4">
        <f t="shared" si="75"/>
        <v>7.7302125038497076</v>
      </c>
      <c r="M118" s="125">
        <f t="shared" si="75"/>
        <v>9.6614682388740967</v>
      </c>
      <c r="N118" s="4">
        <f t="shared" si="75"/>
        <v>4.1629162916291627</v>
      </c>
      <c r="O118" s="125">
        <f t="shared" si="75"/>
        <v>3.9144919489172683</v>
      </c>
      <c r="P118" s="110">
        <f t="shared" si="75"/>
        <v>7.4427480916030531</v>
      </c>
      <c r="Q118" s="10">
        <v>0.6227347611202636</v>
      </c>
      <c r="R118" s="4">
        <v>0.71205673758865251</v>
      </c>
      <c r="S118" s="125">
        <v>0.49901768172888017</v>
      </c>
      <c r="T118" s="4">
        <v>0.23687580025608196</v>
      </c>
      <c r="U118" s="12">
        <v>0.20827178729689808</v>
      </c>
      <c r="V118" s="12">
        <v>0.67490729295426455</v>
      </c>
      <c r="W118" s="10"/>
      <c r="X118" s="26" t="s">
        <v>616</v>
      </c>
      <c r="Y118" s="15"/>
      <c r="Z118" s="353"/>
      <c r="AA118" s="50">
        <f t="shared" si="76"/>
        <v>546</v>
      </c>
      <c r="AB118" s="109">
        <f t="shared" si="77"/>
        <v>254</v>
      </c>
      <c r="AC118" s="109">
        <f t="shared" si="78"/>
        <v>141</v>
      </c>
      <c r="AD118" s="106">
        <f t="shared" si="72"/>
        <v>7.4427480916030531</v>
      </c>
      <c r="AE118" s="125">
        <f t="shared" si="73"/>
        <v>9.6614682388740967</v>
      </c>
      <c r="AF118" s="110">
        <f t="shared" si="74"/>
        <v>3.9144919489172683</v>
      </c>
      <c r="AG118" s="10">
        <f t="shared" si="79"/>
        <v>0.67490729295426455</v>
      </c>
      <c r="AH118" s="125">
        <f t="shared" si="80"/>
        <v>0.49901768172888017</v>
      </c>
      <c r="AI118" s="12">
        <f t="shared" si="81"/>
        <v>0.20827178729689808</v>
      </c>
      <c r="AK118" s="41"/>
    </row>
    <row r="119" spans="1:37" ht="15" customHeight="1" x14ac:dyDescent="0.2">
      <c r="B119" s="27" t="s">
        <v>890</v>
      </c>
      <c r="C119" s="68"/>
      <c r="D119" s="352"/>
      <c r="E119" s="93">
        <v>485</v>
      </c>
      <c r="F119" s="40">
        <v>364</v>
      </c>
      <c r="G119" s="358">
        <v>121</v>
      </c>
      <c r="H119" s="40">
        <v>389</v>
      </c>
      <c r="I119" s="358">
        <v>359</v>
      </c>
      <c r="J119" s="93">
        <v>394</v>
      </c>
      <c r="K119" s="359">
        <f t="shared" si="82"/>
        <v>5.316233695056451</v>
      </c>
      <c r="L119" s="34">
        <f t="shared" si="75"/>
        <v>5.6051740067754849</v>
      </c>
      <c r="M119" s="360">
        <f t="shared" si="75"/>
        <v>4.6025104602510458</v>
      </c>
      <c r="N119" s="34">
        <f t="shared" si="75"/>
        <v>8.753375337533754</v>
      </c>
      <c r="O119" s="360">
        <f t="shared" si="75"/>
        <v>9.9666851749028318</v>
      </c>
      <c r="P119" s="361">
        <f t="shared" si="75"/>
        <v>5.3707742639040355</v>
      </c>
      <c r="Q119" s="362">
        <v>0.39950576606260296</v>
      </c>
      <c r="R119" s="34">
        <v>0.51631205673758862</v>
      </c>
      <c r="S119" s="360">
        <v>0.23772102161100198</v>
      </c>
      <c r="T119" s="34">
        <v>0.49807938540332908</v>
      </c>
      <c r="U119" s="363">
        <v>0.53028064992614476</v>
      </c>
      <c r="V119" s="363">
        <v>0.48702101359703337</v>
      </c>
      <c r="W119" s="10"/>
      <c r="X119" s="27" t="s">
        <v>890</v>
      </c>
      <c r="Y119" s="68"/>
      <c r="Z119" s="352"/>
      <c r="AA119" s="93">
        <f t="shared" si="76"/>
        <v>394</v>
      </c>
      <c r="AB119" s="358">
        <f t="shared" si="77"/>
        <v>121</v>
      </c>
      <c r="AC119" s="358">
        <f t="shared" si="78"/>
        <v>359</v>
      </c>
      <c r="AD119" s="359">
        <f t="shared" si="72"/>
        <v>5.3707742639040355</v>
      </c>
      <c r="AE119" s="360">
        <f t="shared" si="73"/>
        <v>4.6025104602510458</v>
      </c>
      <c r="AF119" s="361">
        <f t="shared" si="74"/>
        <v>9.9666851749028318</v>
      </c>
      <c r="AG119" s="362">
        <f t="shared" si="79"/>
        <v>0.48702101359703337</v>
      </c>
      <c r="AH119" s="360">
        <f t="shared" si="80"/>
        <v>0.23772102161100198</v>
      </c>
      <c r="AI119" s="363">
        <f t="shared" si="81"/>
        <v>0.53028064992614476</v>
      </c>
      <c r="AK119" s="41"/>
    </row>
    <row r="120" spans="1:37" ht="15" customHeight="1" x14ac:dyDescent="0.2">
      <c r="B120" s="30" t="s">
        <v>1</v>
      </c>
      <c r="C120" s="59"/>
      <c r="D120" s="59"/>
      <c r="E120" s="51">
        <f t="shared" ref="E120:V120" si="83">SUM(E111:E119)</f>
        <v>9123</v>
      </c>
      <c r="F120" s="31">
        <f t="shared" si="83"/>
        <v>6494</v>
      </c>
      <c r="G120" s="51">
        <f t="shared" si="83"/>
        <v>2629</v>
      </c>
      <c r="H120" s="31">
        <f t="shared" si="83"/>
        <v>4444</v>
      </c>
      <c r="I120" s="51">
        <f t="shared" si="83"/>
        <v>3602</v>
      </c>
      <c r="J120" s="51">
        <f t="shared" si="83"/>
        <v>7336</v>
      </c>
      <c r="K120" s="107">
        <f t="shared" si="83"/>
        <v>100.00000000000001</v>
      </c>
      <c r="L120" s="54">
        <f t="shared" si="83"/>
        <v>100</v>
      </c>
      <c r="M120" s="132">
        <f t="shared" si="83"/>
        <v>99.999999999999986</v>
      </c>
      <c r="N120" s="54">
        <f t="shared" si="83"/>
        <v>99.999999999999986</v>
      </c>
      <c r="O120" s="132">
        <f t="shared" si="83"/>
        <v>100</v>
      </c>
      <c r="P120" s="105">
        <f t="shared" si="83"/>
        <v>99.999999999999986</v>
      </c>
      <c r="Q120" s="108">
        <f t="shared" si="83"/>
        <v>7.5148270181219097</v>
      </c>
      <c r="R120" s="54">
        <f t="shared" si="83"/>
        <v>9.2113475177304949</v>
      </c>
      <c r="S120" s="132">
        <f t="shared" si="83"/>
        <v>5.1650294695481334</v>
      </c>
      <c r="T120" s="54">
        <f t="shared" si="83"/>
        <v>5.6901408450704229</v>
      </c>
      <c r="U120" s="54">
        <f t="shared" si="83"/>
        <v>5.3205317577548001</v>
      </c>
      <c r="V120" s="54">
        <f t="shared" si="83"/>
        <v>9.0679851668726812</v>
      </c>
      <c r="W120" s="10"/>
      <c r="X120" s="30" t="s">
        <v>1</v>
      </c>
      <c r="Y120" s="59"/>
      <c r="Z120" s="59"/>
      <c r="AA120" s="51">
        <f t="shared" ref="AA120:AI120" si="84">SUM(AA111:AA119)</f>
        <v>7336</v>
      </c>
      <c r="AB120" s="51">
        <f t="shared" si="84"/>
        <v>2629</v>
      </c>
      <c r="AC120" s="51">
        <f t="shared" si="84"/>
        <v>3602</v>
      </c>
      <c r="AD120" s="107">
        <f t="shared" si="84"/>
        <v>99.999999999999986</v>
      </c>
      <c r="AE120" s="132">
        <f t="shared" si="84"/>
        <v>99.999999999999986</v>
      </c>
      <c r="AF120" s="105">
        <f t="shared" si="84"/>
        <v>100</v>
      </c>
      <c r="AG120" s="108">
        <f t="shared" si="84"/>
        <v>9.0679851668726812</v>
      </c>
      <c r="AH120" s="132">
        <f t="shared" si="84"/>
        <v>5.1650294695481334</v>
      </c>
      <c r="AI120" s="54">
        <f t="shared" si="84"/>
        <v>5.3205317577548001</v>
      </c>
    </row>
    <row r="121" spans="1:37" ht="15" customHeight="1" x14ac:dyDescent="0.2">
      <c r="B121" s="45"/>
      <c r="C121" s="45"/>
      <c r="D121" s="45"/>
      <c r="E121" s="45"/>
      <c r="F121" s="36"/>
      <c r="G121" s="70"/>
      <c r="H121" s="70"/>
      <c r="I121" s="70"/>
      <c r="J121" s="41"/>
      <c r="K121" s="16"/>
      <c r="O121" s="10"/>
      <c r="P121" s="10"/>
      <c r="Q121" s="10"/>
      <c r="R121" s="10"/>
      <c r="S121" s="10"/>
      <c r="T121" s="10"/>
      <c r="U121" s="10"/>
      <c r="V121" s="10"/>
      <c r="W121" s="10"/>
      <c r="X121" s="45"/>
      <c r="Y121" s="45"/>
      <c r="Z121" s="45"/>
      <c r="AA121" s="45"/>
      <c r="AB121" s="70"/>
      <c r="AC121" s="70"/>
      <c r="AD121" s="41"/>
      <c r="AG121" s="10"/>
      <c r="AH121" s="10"/>
      <c r="AI121" s="10"/>
    </row>
    <row r="122" spans="1:37" ht="15" customHeight="1" x14ac:dyDescent="0.2">
      <c r="A122" s="35" t="s">
        <v>882</v>
      </c>
      <c r="B122" s="15"/>
      <c r="C122" s="15"/>
      <c r="D122" s="15"/>
      <c r="W122" s="10"/>
      <c r="X122" s="15"/>
      <c r="Y122" s="15"/>
      <c r="Z122" s="15"/>
    </row>
    <row r="123" spans="1:37" ht="15" customHeight="1" x14ac:dyDescent="0.2">
      <c r="A123" s="1" t="s">
        <v>891</v>
      </c>
      <c r="B123" s="15"/>
      <c r="C123" s="15"/>
      <c r="D123" s="15"/>
      <c r="W123" s="10"/>
      <c r="X123" s="15"/>
      <c r="Y123" s="15"/>
      <c r="Z123" s="15"/>
    </row>
    <row r="124" spans="1:37" ht="13.75" customHeight="1" x14ac:dyDescent="0.2">
      <c r="B124" s="47"/>
      <c r="C124" s="25"/>
      <c r="D124" s="25"/>
      <c r="E124" s="242"/>
      <c r="F124" s="243"/>
      <c r="G124" s="66" t="s">
        <v>134</v>
      </c>
      <c r="H124" s="66"/>
      <c r="I124" s="243"/>
      <c r="J124" s="249"/>
      <c r="K124" s="244"/>
      <c r="L124" s="243"/>
      <c r="M124" s="66" t="s">
        <v>3</v>
      </c>
      <c r="N124" s="66"/>
      <c r="O124" s="243"/>
      <c r="P124" s="249"/>
      <c r="Q124" s="243"/>
      <c r="R124" s="243"/>
      <c r="S124" s="164" t="s">
        <v>279</v>
      </c>
      <c r="T124" s="66"/>
      <c r="U124" s="243"/>
      <c r="V124" s="245"/>
      <c r="W124" s="10"/>
      <c r="X124" s="47"/>
      <c r="Y124" s="25"/>
      <c r="Z124" s="25"/>
      <c r="AA124" s="60"/>
      <c r="AB124" s="63" t="s">
        <v>134</v>
      </c>
      <c r="AC124" s="66"/>
      <c r="AD124" s="80"/>
      <c r="AE124" s="63" t="s">
        <v>3</v>
      </c>
      <c r="AF124" s="76"/>
      <c r="AG124" s="66"/>
      <c r="AH124" s="100" t="s">
        <v>279</v>
      </c>
      <c r="AI124" s="64"/>
    </row>
    <row r="125" spans="1:37" ht="19" x14ac:dyDescent="0.2">
      <c r="B125" s="72"/>
      <c r="C125" s="36"/>
      <c r="D125" s="206"/>
      <c r="E125" s="73" t="s">
        <v>356</v>
      </c>
      <c r="F125" s="73" t="s">
        <v>170</v>
      </c>
      <c r="G125" s="73" t="s">
        <v>171</v>
      </c>
      <c r="H125" s="73" t="s">
        <v>358</v>
      </c>
      <c r="I125" s="78" t="s">
        <v>173</v>
      </c>
      <c r="J125" s="73" t="s">
        <v>500</v>
      </c>
      <c r="K125" s="81" t="s">
        <v>356</v>
      </c>
      <c r="L125" s="73" t="s">
        <v>170</v>
      </c>
      <c r="M125" s="73" t="s">
        <v>171</v>
      </c>
      <c r="N125" s="73" t="s">
        <v>358</v>
      </c>
      <c r="O125" s="78" t="s">
        <v>173</v>
      </c>
      <c r="P125" s="248" t="s">
        <v>500</v>
      </c>
      <c r="Q125" s="81" t="s">
        <v>356</v>
      </c>
      <c r="R125" s="73" t="s">
        <v>170</v>
      </c>
      <c r="S125" s="73" t="s">
        <v>171</v>
      </c>
      <c r="T125" s="73" t="s">
        <v>358</v>
      </c>
      <c r="U125" s="99" t="s">
        <v>173</v>
      </c>
      <c r="V125" s="99" t="s">
        <v>500</v>
      </c>
      <c r="W125" s="10"/>
      <c r="X125" s="72"/>
      <c r="Y125" s="36"/>
      <c r="Z125" s="206"/>
      <c r="AA125" s="73" t="s">
        <v>471</v>
      </c>
      <c r="AB125" s="73" t="s">
        <v>171</v>
      </c>
      <c r="AC125" s="78" t="s">
        <v>173</v>
      </c>
      <c r="AD125" s="81" t="s">
        <v>471</v>
      </c>
      <c r="AE125" s="73" t="s">
        <v>171</v>
      </c>
      <c r="AF125" s="77" t="s">
        <v>173</v>
      </c>
      <c r="AG125" s="74" t="s">
        <v>471</v>
      </c>
      <c r="AH125" s="73" t="s">
        <v>171</v>
      </c>
      <c r="AI125" s="99" t="s">
        <v>173</v>
      </c>
    </row>
    <row r="126" spans="1:37" ht="12" customHeight="1" x14ac:dyDescent="0.2">
      <c r="B126" s="48"/>
      <c r="C126" s="28"/>
      <c r="D126" s="57"/>
      <c r="E126" s="29"/>
      <c r="F126" s="29"/>
      <c r="G126" s="29"/>
      <c r="H126" s="29"/>
      <c r="I126" s="49"/>
      <c r="J126" s="29"/>
      <c r="K126" s="142">
        <f t="shared" ref="K126" si="85">E136</f>
        <v>2929</v>
      </c>
      <c r="L126" s="138">
        <f t="shared" ref="L126" si="86">F136</f>
        <v>2502</v>
      </c>
      <c r="M126" s="138">
        <f t="shared" ref="M126" si="87">G136</f>
        <v>427</v>
      </c>
      <c r="N126" s="138">
        <f t="shared" ref="N126" si="88">H136</f>
        <v>1324</v>
      </c>
      <c r="O126" s="247">
        <f t="shared" ref="O126" si="89">I136</f>
        <v>1052</v>
      </c>
      <c r="P126" s="139">
        <f t="shared" ref="P126" si="90">J136</f>
        <v>2774</v>
      </c>
      <c r="Q126" s="101"/>
      <c r="R126" s="29"/>
      <c r="S126" s="29"/>
      <c r="T126" s="29"/>
      <c r="U126" s="29"/>
      <c r="V126" s="29"/>
      <c r="W126" s="10"/>
      <c r="X126" s="48"/>
      <c r="Y126" s="28"/>
      <c r="Z126" s="57"/>
      <c r="AA126" s="29"/>
      <c r="AB126" s="29"/>
      <c r="AC126" s="49"/>
      <c r="AD126" s="142">
        <f t="shared" ref="AD126:AD135" si="91">P126</f>
        <v>2774</v>
      </c>
      <c r="AE126" s="138">
        <f t="shared" ref="AE126:AE135" si="92">M126</f>
        <v>427</v>
      </c>
      <c r="AF126" s="139">
        <f t="shared" ref="AF126:AF135" si="93">O126</f>
        <v>1052</v>
      </c>
      <c r="AG126" s="101"/>
      <c r="AH126" s="29"/>
      <c r="AI126" s="29"/>
    </row>
    <row r="127" spans="1:37" ht="15" customHeight="1" x14ac:dyDescent="0.2">
      <c r="B127" s="24" t="s">
        <v>887</v>
      </c>
      <c r="C127" s="67"/>
      <c r="D127" s="168"/>
      <c r="E127" s="79">
        <v>28</v>
      </c>
      <c r="F127" s="7">
        <v>21</v>
      </c>
      <c r="G127" s="104">
        <v>7</v>
      </c>
      <c r="H127" s="7">
        <v>110</v>
      </c>
      <c r="I127" s="104">
        <v>106</v>
      </c>
      <c r="J127" s="79">
        <v>25</v>
      </c>
      <c r="K127" s="289">
        <f>E127/K$126*100</f>
        <v>0.9559576647319904</v>
      </c>
      <c r="L127" s="3">
        <f t="shared" ref="L127:P135" si="94">F127/L$126*100</f>
        <v>0.83932853717026379</v>
      </c>
      <c r="M127" s="124">
        <f t="shared" si="94"/>
        <v>1.639344262295082</v>
      </c>
      <c r="N127" s="3">
        <f t="shared" si="94"/>
        <v>8.3081570996978851</v>
      </c>
      <c r="O127" s="124">
        <f t="shared" si="94"/>
        <v>10.076045627376425</v>
      </c>
      <c r="P127" s="102">
        <f t="shared" si="94"/>
        <v>0.90122566690699346</v>
      </c>
      <c r="Q127" s="375">
        <v>2.3121387283236993E-2</v>
      </c>
      <c r="R127" s="376">
        <v>2.9871977240398292E-2</v>
      </c>
      <c r="S127" s="377">
        <v>1.3779527559055118E-2</v>
      </c>
      <c r="T127" s="376">
        <v>0.14120667522464697</v>
      </c>
      <c r="U127" s="378">
        <v>0.15703703703703703</v>
      </c>
      <c r="V127" s="378">
        <v>3.0978934324659233E-2</v>
      </c>
      <c r="W127" s="10"/>
      <c r="X127" s="24" t="s">
        <v>887</v>
      </c>
      <c r="Y127" s="67"/>
      <c r="Z127" s="168"/>
      <c r="AA127" s="79">
        <f t="shared" ref="AA127:AA135" si="95">J127</f>
        <v>25</v>
      </c>
      <c r="AB127" s="104">
        <f t="shared" ref="AB127:AB135" si="96">G127</f>
        <v>7</v>
      </c>
      <c r="AC127" s="104">
        <f t="shared" ref="AC127:AC135" si="97">I127</f>
        <v>106</v>
      </c>
      <c r="AD127" s="289">
        <f t="shared" si="91"/>
        <v>0.90122566690699346</v>
      </c>
      <c r="AE127" s="124">
        <f t="shared" si="92"/>
        <v>1.639344262295082</v>
      </c>
      <c r="AF127" s="102">
        <f t="shared" si="93"/>
        <v>10.076045627376425</v>
      </c>
      <c r="AG127" s="170">
        <f t="shared" ref="AG127:AG135" si="98">V127</f>
        <v>3.0978934324659233E-2</v>
      </c>
      <c r="AH127" s="124">
        <f t="shared" ref="AH127:AH135" si="99">S127</f>
        <v>1.3779527559055118E-2</v>
      </c>
      <c r="AI127" s="11">
        <f t="shared" ref="AI127:AI135" si="100">U127</f>
        <v>0.15703703703703703</v>
      </c>
      <c r="AK127" s="41"/>
    </row>
    <row r="128" spans="1:37" ht="15" customHeight="1" x14ac:dyDescent="0.2">
      <c r="B128" s="26" t="s">
        <v>888</v>
      </c>
      <c r="C128" s="15"/>
      <c r="D128" s="353"/>
      <c r="E128" s="50">
        <v>87</v>
      </c>
      <c r="F128" s="8">
        <v>79</v>
      </c>
      <c r="G128" s="109">
        <v>8</v>
      </c>
      <c r="H128" s="8">
        <v>81</v>
      </c>
      <c r="I128" s="109">
        <v>71</v>
      </c>
      <c r="J128" s="50">
        <v>89</v>
      </c>
      <c r="K128" s="106">
        <f t="shared" ref="K128:K135" si="101">E128/K$126*100</f>
        <v>2.9702970297029703</v>
      </c>
      <c r="L128" s="4">
        <f t="shared" si="94"/>
        <v>3.1574740207833734</v>
      </c>
      <c r="M128" s="125">
        <f t="shared" si="94"/>
        <v>1.873536299765808</v>
      </c>
      <c r="N128" s="4">
        <f t="shared" si="94"/>
        <v>6.1178247734138971</v>
      </c>
      <c r="O128" s="125">
        <f t="shared" si="94"/>
        <v>6.7490494296577941</v>
      </c>
      <c r="P128" s="110">
        <f t="shared" si="94"/>
        <v>3.2083633741888966</v>
      </c>
      <c r="Q128" s="379">
        <v>7.1900826446280985E-2</v>
      </c>
      <c r="R128" s="380">
        <v>0.112375533428165</v>
      </c>
      <c r="S128" s="381">
        <v>1.5779092702169626E-2</v>
      </c>
      <c r="T128" s="380">
        <v>0.10424710424710425</v>
      </c>
      <c r="U128" s="382">
        <v>0.10534124629080119</v>
      </c>
      <c r="V128" s="382">
        <v>0.11042183622828784</v>
      </c>
      <c r="W128" s="10"/>
      <c r="X128" s="26" t="s">
        <v>888</v>
      </c>
      <c r="Y128" s="15"/>
      <c r="Z128" s="353"/>
      <c r="AA128" s="50">
        <f t="shared" si="95"/>
        <v>89</v>
      </c>
      <c r="AB128" s="109">
        <f t="shared" si="96"/>
        <v>8</v>
      </c>
      <c r="AC128" s="109">
        <f t="shared" si="97"/>
        <v>71</v>
      </c>
      <c r="AD128" s="106">
        <f t="shared" si="91"/>
        <v>3.2083633741888966</v>
      </c>
      <c r="AE128" s="125">
        <f t="shared" si="92"/>
        <v>1.873536299765808</v>
      </c>
      <c r="AF128" s="110">
        <f t="shared" si="93"/>
        <v>6.7490494296577941</v>
      </c>
      <c r="AG128" s="10">
        <f t="shared" si="98"/>
        <v>0.11042183622828784</v>
      </c>
      <c r="AH128" s="125">
        <f t="shared" si="99"/>
        <v>1.5779092702169626E-2</v>
      </c>
      <c r="AI128" s="12">
        <f t="shared" si="100"/>
        <v>0.10534124629080119</v>
      </c>
      <c r="AK128" s="41"/>
    </row>
    <row r="129" spans="1:37" ht="15" customHeight="1" x14ac:dyDescent="0.2">
      <c r="B129" s="26" t="s">
        <v>889</v>
      </c>
      <c r="C129" s="15"/>
      <c r="D129" s="353"/>
      <c r="E129" s="50">
        <v>191</v>
      </c>
      <c r="F129" s="8">
        <v>174</v>
      </c>
      <c r="G129" s="109">
        <v>17</v>
      </c>
      <c r="H129" s="8">
        <v>115</v>
      </c>
      <c r="I129" s="109">
        <v>95</v>
      </c>
      <c r="J129" s="50">
        <v>194</v>
      </c>
      <c r="K129" s="106">
        <f t="shared" si="101"/>
        <v>6.5209969272789357</v>
      </c>
      <c r="L129" s="4">
        <f t="shared" si="94"/>
        <v>6.9544364508393279</v>
      </c>
      <c r="M129" s="125">
        <f t="shared" si="94"/>
        <v>3.9812646370023423</v>
      </c>
      <c r="N129" s="4">
        <f t="shared" si="94"/>
        <v>8.6858006042296072</v>
      </c>
      <c r="O129" s="125">
        <f t="shared" si="94"/>
        <v>9.0304182509505697</v>
      </c>
      <c r="P129" s="110">
        <f t="shared" si="94"/>
        <v>6.993511175198269</v>
      </c>
      <c r="Q129" s="379">
        <v>0.15798180314309346</v>
      </c>
      <c r="R129" s="380">
        <v>0.24821683309557774</v>
      </c>
      <c r="S129" s="381">
        <v>3.3464566929133861E-2</v>
      </c>
      <c r="T129" s="380">
        <v>0.148005148005148</v>
      </c>
      <c r="U129" s="382">
        <v>0.14094955489614244</v>
      </c>
      <c r="V129" s="382">
        <v>0.24129353233830847</v>
      </c>
      <c r="W129" s="10"/>
      <c r="X129" s="26" t="s">
        <v>889</v>
      </c>
      <c r="Y129" s="15"/>
      <c r="Z129" s="353"/>
      <c r="AA129" s="50">
        <f t="shared" si="95"/>
        <v>194</v>
      </c>
      <c r="AB129" s="109">
        <f t="shared" si="96"/>
        <v>17</v>
      </c>
      <c r="AC129" s="109">
        <f t="shared" si="97"/>
        <v>95</v>
      </c>
      <c r="AD129" s="106">
        <f t="shared" si="91"/>
        <v>6.993511175198269</v>
      </c>
      <c r="AE129" s="125">
        <f t="shared" si="92"/>
        <v>3.9812646370023423</v>
      </c>
      <c r="AF129" s="110">
        <f t="shared" si="93"/>
        <v>9.0304182509505697</v>
      </c>
      <c r="AG129" s="10">
        <f t="shared" si="98"/>
        <v>0.24129353233830847</v>
      </c>
      <c r="AH129" s="125">
        <f t="shared" si="99"/>
        <v>3.3464566929133861E-2</v>
      </c>
      <c r="AI129" s="12">
        <f t="shared" si="100"/>
        <v>0.14094955489614244</v>
      </c>
      <c r="AK129" s="41"/>
    </row>
    <row r="130" spans="1:37" ht="15" customHeight="1" x14ac:dyDescent="0.2">
      <c r="B130" s="26" t="s">
        <v>612</v>
      </c>
      <c r="C130" s="15"/>
      <c r="D130" s="353"/>
      <c r="E130" s="50">
        <v>648</v>
      </c>
      <c r="F130" s="8">
        <v>533</v>
      </c>
      <c r="G130" s="109">
        <v>115</v>
      </c>
      <c r="H130" s="8">
        <v>280</v>
      </c>
      <c r="I130" s="109">
        <v>222</v>
      </c>
      <c r="J130" s="50">
        <v>591</v>
      </c>
      <c r="K130" s="106">
        <f t="shared" si="101"/>
        <v>22.123591669511779</v>
      </c>
      <c r="L130" s="4">
        <f t="shared" si="94"/>
        <v>21.302957633892884</v>
      </c>
      <c r="M130" s="125">
        <f t="shared" si="94"/>
        <v>26.93208430913349</v>
      </c>
      <c r="N130" s="4">
        <f t="shared" si="94"/>
        <v>21.148036253776432</v>
      </c>
      <c r="O130" s="125">
        <f t="shared" si="94"/>
        <v>21.102661596958175</v>
      </c>
      <c r="P130" s="110">
        <f t="shared" si="94"/>
        <v>21.304974765681326</v>
      </c>
      <c r="Q130" s="379">
        <v>0.54225941422594137</v>
      </c>
      <c r="R130" s="380">
        <v>0.77023121387283233</v>
      </c>
      <c r="S130" s="381">
        <v>0.22862823061630219</v>
      </c>
      <c r="T130" s="380">
        <v>0.36505867014341592</v>
      </c>
      <c r="U130" s="382">
        <v>0.33183856502242154</v>
      </c>
      <c r="V130" s="382">
        <v>0.7481012658227848</v>
      </c>
      <c r="W130" s="10"/>
      <c r="X130" s="26" t="s">
        <v>612</v>
      </c>
      <c r="Y130" s="15"/>
      <c r="Z130" s="353"/>
      <c r="AA130" s="50">
        <f t="shared" si="95"/>
        <v>591</v>
      </c>
      <c r="AB130" s="109">
        <f t="shared" si="96"/>
        <v>115</v>
      </c>
      <c r="AC130" s="109">
        <f t="shared" si="97"/>
        <v>222</v>
      </c>
      <c r="AD130" s="106">
        <f t="shared" si="91"/>
        <v>21.304974765681326</v>
      </c>
      <c r="AE130" s="125">
        <f t="shared" si="92"/>
        <v>26.93208430913349</v>
      </c>
      <c r="AF130" s="110">
        <f t="shared" si="93"/>
        <v>21.102661596958175</v>
      </c>
      <c r="AG130" s="10">
        <f t="shared" si="98"/>
        <v>0.7481012658227848</v>
      </c>
      <c r="AH130" s="125">
        <f t="shared" si="99"/>
        <v>0.22862823061630219</v>
      </c>
      <c r="AI130" s="12">
        <f t="shared" si="100"/>
        <v>0.33183856502242154</v>
      </c>
      <c r="AK130" s="41"/>
    </row>
    <row r="131" spans="1:37" ht="15" customHeight="1" x14ac:dyDescent="0.2">
      <c r="B131" s="26" t="s">
        <v>613</v>
      </c>
      <c r="C131" s="15"/>
      <c r="D131" s="353"/>
      <c r="E131" s="50">
        <v>584</v>
      </c>
      <c r="F131" s="8">
        <v>495</v>
      </c>
      <c r="G131" s="109">
        <v>89</v>
      </c>
      <c r="H131" s="8">
        <v>213</v>
      </c>
      <c r="I131" s="109">
        <v>148</v>
      </c>
      <c r="J131" s="50">
        <v>560</v>
      </c>
      <c r="K131" s="106">
        <f t="shared" si="101"/>
        <v>19.938545578695802</v>
      </c>
      <c r="L131" s="4">
        <f t="shared" si="94"/>
        <v>19.784172661870503</v>
      </c>
      <c r="M131" s="125">
        <f t="shared" si="94"/>
        <v>20.843091334894616</v>
      </c>
      <c r="N131" s="4">
        <f t="shared" si="94"/>
        <v>16.087613293051358</v>
      </c>
      <c r="O131" s="125">
        <f t="shared" si="94"/>
        <v>14.068441064638785</v>
      </c>
      <c r="P131" s="110">
        <f t="shared" si="94"/>
        <v>20.187454938716655</v>
      </c>
      <c r="Q131" s="379">
        <v>0.49158249158249157</v>
      </c>
      <c r="R131" s="380">
        <v>0.71739130434782605</v>
      </c>
      <c r="S131" s="381">
        <v>0.17871485943775101</v>
      </c>
      <c r="T131" s="380">
        <v>0.27879581151832461</v>
      </c>
      <c r="U131" s="382">
        <v>0.22289156626506024</v>
      </c>
      <c r="V131" s="382">
        <v>0.70886075949367089</v>
      </c>
      <c r="W131" s="10"/>
      <c r="X131" s="26" t="s">
        <v>613</v>
      </c>
      <c r="Y131" s="15"/>
      <c r="Z131" s="353"/>
      <c r="AA131" s="50">
        <f t="shared" si="95"/>
        <v>560</v>
      </c>
      <c r="AB131" s="109">
        <f t="shared" si="96"/>
        <v>89</v>
      </c>
      <c r="AC131" s="109">
        <f t="shared" si="97"/>
        <v>148</v>
      </c>
      <c r="AD131" s="106">
        <f t="shared" si="91"/>
        <v>20.187454938716655</v>
      </c>
      <c r="AE131" s="125">
        <f t="shared" si="92"/>
        <v>20.843091334894616</v>
      </c>
      <c r="AF131" s="110">
        <f t="shared" si="93"/>
        <v>14.068441064638785</v>
      </c>
      <c r="AG131" s="10">
        <f t="shared" si="98"/>
        <v>0.70886075949367089</v>
      </c>
      <c r="AH131" s="125">
        <f t="shared" si="99"/>
        <v>0.17871485943775101</v>
      </c>
      <c r="AI131" s="12">
        <f t="shared" si="100"/>
        <v>0.22289156626506024</v>
      </c>
      <c r="AK131" s="41"/>
    </row>
    <row r="132" spans="1:37" ht="15" customHeight="1" x14ac:dyDescent="0.2">
      <c r="B132" s="26" t="s">
        <v>614</v>
      </c>
      <c r="C132" s="15"/>
      <c r="D132" s="353"/>
      <c r="E132" s="50">
        <v>475</v>
      </c>
      <c r="F132" s="8">
        <v>399</v>
      </c>
      <c r="G132" s="109">
        <v>76</v>
      </c>
      <c r="H132" s="8">
        <v>165</v>
      </c>
      <c r="I132" s="109">
        <v>115</v>
      </c>
      <c r="J132" s="50">
        <v>449</v>
      </c>
      <c r="K132" s="106">
        <f t="shared" si="101"/>
        <v>16.217138955274837</v>
      </c>
      <c r="L132" s="4">
        <f t="shared" si="94"/>
        <v>15.947242206235012</v>
      </c>
      <c r="M132" s="125">
        <f t="shared" si="94"/>
        <v>17.798594847775178</v>
      </c>
      <c r="N132" s="4">
        <f t="shared" si="94"/>
        <v>12.462235649546828</v>
      </c>
      <c r="O132" s="125">
        <f t="shared" si="94"/>
        <v>10.931558935361217</v>
      </c>
      <c r="P132" s="110">
        <f t="shared" si="94"/>
        <v>16.186012977649604</v>
      </c>
      <c r="Q132" s="379">
        <v>0.39748953974895396</v>
      </c>
      <c r="R132" s="380">
        <v>0.57658959537572252</v>
      </c>
      <c r="S132" s="381">
        <v>0.15109343936381708</v>
      </c>
      <c r="T132" s="380">
        <v>0.21540469973890339</v>
      </c>
      <c r="U132" s="382">
        <v>0.17241379310344829</v>
      </c>
      <c r="V132" s="382">
        <v>0.5676359039190898</v>
      </c>
      <c r="W132" s="10"/>
      <c r="X132" s="26" t="s">
        <v>614</v>
      </c>
      <c r="Y132" s="15"/>
      <c r="Z132" s="353"/>
      <c r="AA132" s="50">
        <f t="shared" si="95"/>
        <v>449</v>
      </c>
      <c r="AB132" s="109">
        <f t="shared" si="96"/>
        <v>76</v>
      </c>
      <c r="AC132" s="109">
        <f t="shared" si="97"/>
        <v>115</v>
      </c>
      <c r="AD132" s="106">
        <f t="shared" si="91"/>
        <v>16.186012977649604</v>
      </c>
      <c r="AE132" s="125">
        <f t="shared" si="92"/>
        <v>17.798594847775178</v>
      </c>
      <c r="AF132" s="110">
        <f t="shared" si="93"/>
        <v>10.931558935361217</v>
      </c>
      <c r="AG132" s="10">
        <f t="shared" si="98"/>
        <v>0.5676359039190898</v>
      </c>
      <c r="AH132" s="125">
        <f t="shared" si="99"/>
        <v>0.15109343936381708</v>
      </c>
      <c r="AI132" s="12">
        <f t="shared" si="100"/>
        <v>0.17241379310344829</v>
      </c>
      <c r="AK132" s="41"/>
    </row>
    <row r="133" spans="1:37" ht="15" customHeight="1" x14ac:dyDescent="0.2">
      <c r="B133" s="26" t="s">
        <v>615</v>
      </c>
      <c r="C133" s="15"/>
      <c r="D133" s="353"/>
      <c r="E133" s="50">
        <v>471</v>
      </c>
      <c r="F133" s="8">
        <v>413</v>
      </c>
      <c r="G133" s="109">
        <v>58</v>
      </c>
      <c r="H133" s="8">
        <v>124</v>
      </c>
      <c r="I133" s="109">
        <v>77</v>
      </c>
      <c r="J133" s="50">
        <v>460</v>
      </c>
      <c r="K133" s="106">
        <f t="shared" si="101"/>
        <v>16.080573574598837</v>
      </c>
      <c r="L133" s="4">
        <f t="shared" si="94"/>
        <v>16.506794564348521</v>
      </c>
      <c r="M133" s="125">
        <f t="shared" si="94"/>
        <v>13.583138173302109</v>
      </c>
      <c r="N133" s="4">
        <f t="shared" si="94"/>
        <v>9.3655589123867067</v>
      </c>
      <c r="O133" s="125">
        <f t="shared" si="94"/>
        <v>7.3193916349809891</v>
      </c>
      <c r="P133" s="110">
        <f t="shared" si="94"/>
        <v>16.58255227108868</v>
      </c>
      <c r="Q133" s="379">
        <v>0.39513422818791949</v>
      </c>
      <c r="R133" s="380">
        <v>0.5942446043165468</v>
      </c>
      <c r="S133" s="381">
        <v>0.11670020120724346</v>
      </c>
      <c r="T133" s="380">
        <v>0.1608300907911803</v>
      </c>
      <c r="U133" s="382">
        <v>0.11475409836065574</v>
      </c>
      <c r="V133" s="382">
        <v>0.57861635220125784</v>
      </c>
      <c r="W133" s="10"/>
      <c r="X133" s="26" t="s">
        <v>615</v>
      </c>
      <c r="Y133" s="15"/>
      <c r="Z133" s="353"/>
      <c r="AA133" s="50">
        <f t="shared" si="95"/>
        <v>460</v>
      </c>
      <c r="AB133" s="109">
        <f t="shared" si="96"/>
        <v>58</v>
      </c>
      <c r="AC133" s="109">
        <f t="shared" si="97"/>
        <v>77</v>
      </c>
      <c r="AD133" s="106">
        <f t="shared" si="91"/>
        <v>16.58255227108868</v>
      </c>
      <c r="AE133" s="125">
        <f t="shared" si="92"/>
        <v>13.583138173302109</v>
      </c>
      <c r="AF133" s="110">
        <f t="shared" si="93"/>
        <v>7.3193916349809891</v>
      </c>
      <c r="AG133" s="10">
        <f t="shared" si="98"/>
        <v>0.57861635220125784</v>
      </c>
      <c r="AH133" s="125">
        <f t="shared" si="99"/>
        <v>0.11670020120724346</v>
      </c>
      <c r="AI133" s="12">
        <f t="shared" si="100"/>
        <v>0.11475409836065574</v>
      </c>
      <c r="AK133" s="41"/>
    </row>
    <row r="134" spans="1:37" ht="15" customHeight="1" x14ac:dyDescent="0.2">
      <c r="B134" s="26" t="s">
        <v>616</v>
      </c>
      <c r="C134" s="15"/>
      <c r="D134" s="353"/>
      <c r="E134" s="50">
        <v>319</v>
      </c>
      <c r="F134" s="8">
        <v>274</v>
      </c>
      <c r="G134" s="109">
        <v>45</v>
      </c>
      <c r="H134" s="8">
        <v>36</v>
      </c>
      <c r="I134" s="109">
        <v>22</v>
      </c>
      <c r="J134" s="50">
        <v>288</v>
      </c>
      <c r="K134" s="106">
        <f t="shared" si="101"/>
        <v>10.891089108910892</v>
      </c>
      <c r="L134" s="4">
        <f t="shared" si="94"/>
        <v>10.951239008792966</v>
      </c>
      <c r="M134" s="125">
        <f t="shared" si="94"/>
        <v>10.53864168618267</v>
      </c>
      <c r="N134" s="4">
        <f t="shared" si="94"/>
        <v>2.7190332326283988</v>
      </c>
      <c r="O134" s="125">
        <f t="shared" si="94"/>
        <v>2.0912547528517109</v>
      </c>
      <c r="P134" s="110">
        <f t="shared" si="94"/>
        <v>10.382119682768565</v>
      </c>
      <c r="Q134" s="379">
        <v>0.26561199000832642</v>
      </c>
      <c r="R134" s="380">
        <v>0.39255014326647564</v>
      </c>
      <c r="S134" s="381">
        <v>8.9463220675944338E-2</v>
      </c>
      <c r="T134" s="380">
        <v>4.6511627906976744E-2</v>
      </c>
      <c r="U134" s="382">
        <v>3.2689450222882617E-2</v>
      </c>
      <c r="V134" s="382">
        <v>0.36045056320400498</v>
      </c>
      <c r="W134" s="10"/>
      <c r="X134" s="26" t="s">
        <v>616</v>
      </c>
      <c r="Y134" s="15"/>
      <c r="Z134" s="353"/>
      <c r="AA134" s="50">
        <f t="shared" si="95"/>
        <v>288</v>
      </c>
      <c r="AB134" s="109">
        <f t="shared" si="96"/>
        <v>45</v>
      </c>
      <c r="AC134" s="109">
        <f t="shared" si="97"/>
        <v>22</v>
      </c>
      <c r="AD134" s="106">
        <f t="shared" si="91"/>
        <v>10.382119682768565</v>
      </c>
      <c r="AE134" s="125">
        <f t="shared" si="92"/>
        <v>10.53864168618267</v>
      </c>
      <c r="AF134" s="110">
        <f t="shared" si="93"/>
        <v>2.0912547528517109</v>
      </c>
      <c r="AG134" s="10">
        <f t="shared" si="98"/>
        <v>0.36045056320400498</v>
      </c>
      <c r="AH134" s="125">
        <f t="shared" si="99"/>
        <v>8.9463220675944338E-2</v>
      </c>
      <c r="AI134" s="12">
        <f t="shared" si="100"/>
        <v>3.2689450222882617E-2</v>
      </c>
      <c r="AK134" s="41"/>
    </row>
    <row r="135" spans="1:37" ht="15" customHeight="1" x14ac:dyDescent="0.2">
      <c r="B135" s="27" t="s">
        <v>890</v>
      </c>
      <c r="C135" s="68"/>
      <c r="D135" s="352"/>
      <c r="E135" s="93">
        <v>126</v>
      </c>
      <c r="F135" s="40">
        <v>114</v>
      </c>
      <c r="G135" s="358">
        <v>12</v>
      </c>
      <c r="H135" s="40">
        <v>200</v>
      </c>
      <c r="I135" s="358">
        <v>196</v>
      </c>
      <c r="J135" s="93">
        <v>118</v>
      </c>
      <c r="K135" s="359">
        <f t="shared" si="101"/>
        <v>4.3018094912939571</v>
      </c>
      <c r="L135" s="34">
        <f t="shared" si="94"/>
        <v>4.5563549160671464</v>
      </c>
      <c r="M135" s="360">
        <f t="shared" si="94"/>
        <v>2.810304449648712</v>
      </c>
      <c r="N135" s="34">
        <f t="shared" si="94"/>
        <v>15.105740181268882</v>
      </c>
      <c r="O135" s="360">
        <f t="shared" si="94"/>
        <v>18.631178707224336</v>
      </c>
      <c r="P135" s="361">
        <f t="shared" si="94"/>
        <v>4.2537851478010094</v>
      </c>
      <c r="Q135" s="383">
        <v>0.10535117056856187</v>
      </c>
      <c r="R135" s="384">
        <v>0.16426512968299711</v>
      </c>
      <c r="S135" s="385">
        <v>2.3904382470119521E-2</v>
      </c>
      <c r="T135" s="384">
        <v>0.25873221216041398</v>
      </c>
      <c r="U135" s="386">
        <v>0.29080118694362017</v>
      </c>
      <c r="V135" s="386">
        <v>0.14880201765447668</v>
      </c>
      <c r="W135" s="10"/>
      <c r="X135" s="27" t="s">
        <v>890</v>
      </c>
      <c r="Y135" s="68"/>
      <c r="Z135" s="352"/>
      <c r="AA135" s="93">
        <f t="shared" si="95"/>
        <v>118</v>
      </c>
      <c r="AB135" s="358">
        <f t="shared" si="96"/>
        <v>12</v>
      </c>
      <c r="AC135" s="358">
        <f t="shared" si="97"/>
        <v>196</v>
      </c>
      <c r="AD135" s="359">
        <f t="shared" si="91"/>
        <v>4.2537851478010094</v>
      </c>
      <c r="AE135" s="360">
        <f t="shared" si="92"/>
        <v>2.810304449648712</v>
      </c>
      <c r="AF135" s="361">
        <f t="shared" si="93"/>
        <v>18.631178707224336</v>
      </c>
      <c r="AG135" s="362">
        <f t="shared" si="98"/>
        <v>0.14880201765447668</v>
      </c>
      <c r="AH135" s="360">
        <f t="shared" si="99"/>
        <v>2.3904382470119521E-2</v>
      </c>
      <c r="AI135" s="363">
        <f t="shared" si="100"/>
        <v>0.29080118694362017</v>
      </c>
      <c r="AK135" s="41"/>
    </row>
    <row r="136" spans="1:37" ht="15" customHeight="1" x14ac:dyDescent="0.2">
      <c r="B136" s="30" t="s">
        <v>1</v>
      </c>
      <c r="C136" s="59"/>
      <c r="D136" s="59"/>
      <c r="E136" s="51">
        <f t="shared" ref="E136:V136" si="102">SUM(E127:E135)</f>
        <v>2929</v>
      </c>
      <c r="F136" s="31">
        <f t="shared" si="102"/>
        <v>2502</v>
      </c>
      <c r="G136" s="51">
        <f t="shared" si="102"/>
        <v>427</v>
      </c>
      <c r="H136" s="31">
        <f t="shared" si="102"/>
        <v>1324</v>
      </c>
      <c r="I136" s="51">
        <f t="shared" si="102"/>
        <v>1052</v>
      </c>
      <c r="J136" s="51">
        <f t="shared" si="102"/>
        <v>2774</v>
      </c>
      <c r="K136" s="107">
        <f t="shared" si="102"/>
        <v>100</v>
      </c>
      <c r="L136" s="54">
        <f t="shared" si="102"/>
        <v>100.00000000000001</v>
      </c>
      <c r="M136" s="132">
        <f t="shared" si="102"/>
        <v>100.00000000000001</v>
      </c>
      <c r="N136" s="54">
        <f t="shared" si="102"/>
        <v>100</v>
      </c>
      <c r="O136" s="132">
        <f t="shared" si="102"/>
        <v>100</v>
      </c>
      <c r="P136" s="105">
        <f t="shared" si="102"/>
        <v>99.999999999999986</v>
      </c>
      <c r="Q136" s="387">
        <f t="shared" si="102"/>
        <v>2.4504328511948059</v>
      </c>
      <c r="R136" s="388">
        <f t="shared" si="102"/>
        <v>3.6057363346265414</v>
      </c>
      <c r="S136" s="389">
        <f t="shared" si="102"/>
        <v>0.85152752096153628</v>
      </c>
      <c r="T136" s="388">
        <f t="shared" si="102"/>
        <v>1.7187920397361145</v>
      </c>
      <c r="U136" s="388">
        <f t="shared" si="102"/>
        <v>1.5687164981420694</v>
      </c>
      <c r="V136" s="388">
        <f t="shared" si="102"/>
        <v>3.4951611651865404</v>
      </c>
      <c r="W136" s="10"/>
      <c r="X136" s="30" t="s">
        <v>1</v>
      </c>
      <c r="Y136" s="59"/>
      <c r="Z136" s="59"/>
      <c r="AA136" s="51">
        <f t="shared" ref="AA136:AI136" si="103">SUM(AA127:AA135)</f>
        <v>2774</v>
      </c>
      <c r="AB136" s="51">
        <f t="shared" si="103"/>
        <v>427</v>
      </c>
      <c r="AC136" s="51">
        <f t="shared" si="103"/>
        <v>1052</v>
      </c>
      <c r="AD136" s="107">
        <f t="shared" si="103"/>
        <v>99.999999999999986</v>
      </c>
      <c r="AE136" s="132">
        <f t="shared" si="103"/>
        <v>100.00000000000001</v>
      </c>
      <c r="AF136" s="105">
        <f t="shared" si="103"/>
        <v>100</v>
      </c>
      <c r="AG136" s="108">
        <f t="shared" si="103"/>
        <v>3.4951611651865404</v>
      </c>
      <c r="AH136" s="132">
        <f t="shared" si="103"/>
        <v>0.85152752096153628</v>
      </c>
      <c r="AI136" s="54">
        <f t="shared" si="103"/>
        <v>1.5687164981420694</v>
      </c>
    </row>
    <row r="137" spans="1:37" ht="15" customHeight="1" x14ac:dyDescent="0.2">
      <c r="B137" s="45"/>
      <c r="C137" s="45"/>
      <c r="D137" s="45"/>
      <c r="E137" s="45"/>
      <c r="F137" s="36"/>
      <c r="G137" s="70"/>
      <c r="H137" s="70"/>
      <c r="I137" s="70"/>
      <c r="J137" s="41"/>
      <c r="K137" s="16"/>
      <c r="O137" s="10"/>
      <c r="P137" s="10"/>
      <c r="Q137" s="10"/>
      <c r="R137" s="10"/>
      <c r="S137" s="10"/>
      <c r="T137" s="10"/>
      <c r="U137" s="10"/>
      <c r="V137" s="10"/>
      <c r="W137" s="10"/>
      <c r="X137" s="45"/>
      <c r="Y137" s="45"/>
      <c r="Z137" s="45"/>
      <c r="AA137" s="45"/>
      <c r="AB137" s="70"/>
      <c r="AC137" s="70"/>
      <c r="AD137" s="41"/>
      <c r="AG137" s="10"/>
      <c r="AH137" s="10"/>
      <c r="AI137" s="10"/>
    </row>
    <row r="138" spans="1:37" ht="15" customHeight="1" x14ac:dyDescent="0.2">
      <c r="A138" s="35" t="s">
        <v>882</v>
      </c>
      <c r="B138" s="15"/>
      <c r="C138" s="15"/>
      <c r="D138" s="15"/>
      <c r="W138" s="10"/>
      <c r="X138" s="15"/>
      <c r="Y138" s="15"/>
      <c r="Z138" s="15"/>
    </row>
    <row r="139" spans="1:37" ht="15" customHeight="1" x14ac:dyDescent="0.2">
      <c r="A139" s="351" t="s">
        <v>900</v>
      </c>
      <c r="B139" s="15"/>
      <c r="C139" s="15"/>
      <c r="D139" s="15"/>
      <c r="W139" s="10"/>
      <c r="X139" s="15"/>
      <c r="Y139" s="15"/>
      <c r="Z139" s="15"/>
    </row>
    <row r="140" spans="1:37" ht="13.75" customHeight="1" x14ac:dyDescent="0.2">
      <c r="B140" s="47"/>
      <c r="C140" s="25"/>
      <c r="D140" s="25"/>
      <c r="E140" s="242"/>
      <c r="F140" s="243"/>
      <c r="G140" s="66" t="s">
        <v>3</v>
      </c>
      <c r="H140" s="66"/>
      <c r="I140" s="243"/>
      <c r="J140" s="245"/>
      <c r="W140" s="10"/>
      <c r="X140" s="47"/>
      <c r="Y140" s="25"/>
      <c r="Z140" s="25"/>
      <c r="AA140" s="60"/>
      <c r="AB140" s="63" t="s">
        <v>3</v>
      </c>
      <c r="AC140" s="64"/>
    </row>
    <row r="141" spans="1:37" ht="19" x14ac:dyDescent="0.2">
      <c r="B141" s="72"/>
      <c r="C141" s="36"/>
      <c r="D141" s="206"/>
      <c r="E141" s="73" t="s">
        <v>356</v>
      </c>
      <c r="F141" s="73" t="s">
        <v>170</v>
      </c>
      <c r="G141" s="73" t="s">
        <v>171</v>
      </c>
      <c r="H141" s="73" t="s">
        <v>358</v>
      </c>
      <c r="I141" s="78" t="s">
        <v>173</v>
      </c>
      <c r="J141" s="73" t="s">
        <v>500</v>
      </c>
      <c r="W141" s="10"/>
      <c r="X141" s="72"/>
      <c r="Y141" s="36"/>
      <c r="Z141" s="206"/>
      <c r="AA141" s="73" t="s">
        <v>471</v>
      </c>
      <c r="AB141" s="73" t="s">
        <v>171</v>
      </c>
      <c r="AC141" s="73" t="s">
        <v>173</v>
      </c>
    </row>
    <row r="142" spans="1:37" ht="12" customHeight="1" x14ac:dyDescent="0.2">
      <c r="B142" s="48"/>
      <c r="C142" s="28"/>
      <c r="D142" s="57"/>
      <c r="E142" s="29"/>
      <c r="F142" s="29"/>
      <c r="G142" s="29"/>
      <c r="H142" s="29"/>
      <c r="I142" s="49"/>
      <c r="J142" s="29"/>
      <c r="W142" s="10"/>
      <c r="X142" s="48"/>
      <c r="Y142" s="28"/>
      <c r="Z142" s="57"/>
      <c r="AA142" s="29"/>
      <c r="AB142" s="29"/>
      <c r="AC142" s="29"/>
    </row>
    <row r="143" spans="1:37" ht="15" customHeight="1" x14ac:dyDescent="0.2">
      <c r="B143" s="24" t="s">
        <v>887</v>
      </c>
      <c r="C143" s="67"/>
      <c r="D143" s="168"/>
      <c r="E143" s="390">
        <f>E127/E111*100</f>
        <v>8.2840236686390547</v>
      </c>
      <c r="F143" s="3">
        <f t="shared" ref="F143:J143" si="104">F127/F111*100</f>
        <v>7.6923076923076925</v>
      </c>
      <c r="G143" s="124">
        <f t="shared" si="104"/>
        <v>10.76923076923077</v>
      </c>
      <c r="H143" s="3">
        <f t="shared" si="104"/>
        <v>36.303630363036305</v>
      </c>
      <c r="I143" s="124">
        <f t="shared" si="104"/>
        <v>36.301369863013697</v>
      </c>
      <c r="J143" s="3">
        <f t="shared" si="104"/>
        <v>8.8028169014084501</v>
      </c>
      <c r="W143" s="10"/>
      <c r="X143" s="24" t="s">
        <v>887</v>
      </c>
      <c r="Y143" s="67"/>
      <c r="Z143" s="168"/>
      <c r="AA143" s="390">
        <f>J143</f>
        <v>8.8028169014084501</v>
      </c>
      <c r="AB143" s="124">
        <f>G143</f>
        <v>10.76923076923077</v>
      </c>
      <c r="AC143" s="11">
        <f>I143</f>
        <v>36.301369863013697</v>
      </c>
      <c r="AK143" s="41"/>
    </row>
    <row r="144" spans="1:37" ht="15" customHeight="1" x14ac:dyDescent="0.2">
      <c r="B144" s="26" t="s">
        <v>888</v>
      </c>
      <c r="C144" s="15"/>
      <c r="D144" s="353"/>
      <c r="E144" s="126">
        <f t="shared" ref="E144:J151" si="105">E128/E112*100</f>
        <v>20.91346153846154</v>
      </c>
      <c r="F144" s="4">
        <f t="shared" si="105"/>
        <v>21.883656509695289</v>
      </c>
      <c r="G144" s="125">
        <f t="shared" si="105"/>
        <v>14.545454545454545</v>
      </c>
      <c r="H144" s="4">
        <f t="shared" si="105"/>
        <v>24.770642201834864</v>
      </c>
      <c r="I144" s="125">
        <f t="shared" si="105"/>
        <v>26.591760299625467</v>
      </c>
      <c r="J144" s="4">
        <f t="shared" si="105"/>
        <v>21.140142517814727</v>
      </c>
      <c r="W144" s="10"/>
      <c r="X144" s="26" t="s">
        <v>888</v>
      </c>
      <c r="Y144" s="15"/>
      <c r="Z144" s="353"/>
      <c r="AA144" s="126">
        <f t="shared" ref="AA144:AA151" si="106">J144</f>
        <v>21.140142517814727</v>
      </c>
      <c r="AB144" s="125">
        <f t="shared" ref="AB144:AB151" si="107">G144</f>
        <v>14.545454545454545</v>
      </c>
      <c r="AC144" s="12">
        <f t="shared" ref="AC144:AC151" si="108">I144</f>
        <v>26.591760299625467</v>
      </c>
      <c r="AK144" s="41"/>
    </row>
    <row r="145" spans="1:37" ht="15" customHeight="1" x14ac:dyDescent="0.2">
      <c r="B145" s="26" t="s">
        <v>889</v>
      </c>
      <c r="C145" s="15"/>
      <c r="D145" s="353"/>
      <c r="E145" s="126">
        <f t="shared" si="105"/>
        <v>41.252699784017274</v>
      </c>
      <c r="F145" s="4">
        <f t="shared" si="105"/>
        <v>46.031746031746032</v>
      </c>
      <c r="G145" s="125">
        <f t="shared" si="105"/>
        <v>20</v>
      </c>
      <c r="H145" s="4">
        <f t="shared" si="105"/>
        <v>32.485875706214692</v>
      </c>
      <c r="I145" s="125">
        <f t="shared" si="105"/>
        <v>32.986111111111107</v>
      </c>
      <c r="J145" s="4">
        <f t="shared" si="105"/>
        <v>43.693693693693689</v>
      </c>
      <c r="W145" s="10"/>
      <c r="X145" s="26" t="s">
        <v>889</v>
      </c>
      <c r="Y145" s="15"/>
      <c r="Z145" s="353"/>
      <c r="AA145" s="126">
        <f t="shared" si="106"/>
        <v>43.693693693693689</v>
      </c>
      <c r="AB145" s="125">
        <f t="shared" si="107"/>
        <v>20</v>
      </c>
      <c r="AC145" s="12">
        <f t="shared" si="108"/>
        <v>32.986111111111107</v>
      </c>
      <c r="AK145" s="41"/>
    </row>
    <row r="146" spans="1:37" ht="15" customHeight="1" x14ac:dyDescent="0.2">
      <c r="B146" s="26" t="s">
        <v>612</v>
      </c>
      <c r="C146" s="15"/>
      <c r="D146" s="353"/>
      <c r="E146" s="126">
        <f t="shared" si="105"/>
        <v>33.402061855670098</v>
      </c>
      <c r="F146" s="4">
        <f t="shared" si="105"/>
        <v>38.31775700934579</v>
      </c>
      <c r="G146" s="125">
        <f t="shared" si="105"/>
        <v>20.947176684881601</v>
      </c>
      <c r="H146" s="4">
        <f t="shared" si="105"/>
        <v>26.819923371647509</v>
      </c>
      <c r="I146" s="125">
        <f t="shared" si="105"/>
        <v>26.618705035971225</v>
      </c>
      <c r="J146" s="4">
        <f t="shared" si="105"/>
        <v>36.914428482198623</v>
      </c>
      <c r="W146" s="10"/>
      <c r="X146" s="26" t="s">
        <v>612</v>
      </c>
      <c r="Y146" s="15"/>
      <c r="Z146" s="353"/>
      <c r="AA146" s="126">
        <f t="shared" si="106"/>
        <v>36.914428482198623</v>
      </c>
      <c r="AB146" s="125">
        <f t="shared" si="107"/>
        <v>20.947176684881601</v>
      </c>
      <c r="AC146" s="12">
        <f t="shared" si="108"/>
        <v>26.618705035971225</v>
      </c>
      <c r="AK146" s="41"/>
    </row>
    <row r="147" spans="1:37" ht="15" customHeight="1" x14ac:dyDescent="0.2">
      <c r="B147" s="26" t="s">
        <v>613</v>
      </c>
      <c r="C147" s="15"/>
      <c r="D147" s="353"/>
      <c r="E147" s="126">
        <f t="shared" si="105"/>
        <v>31.982475355969331</v>
      </c>
      <c r="F147" s="4">
        <f t="shared" si="105"/>
        <v>38.194444444444443</v>
      </c>
      <c r="G147" s="125">
        <f t="shared" si="105"/>
        <v>16.79245283018868</v>
      </c>
      <c r="H147" s="4">
        <f t="shared" si="105"/>
        <v>25.029377203290249</v>
      </c>
      <c r="I147" s="125">
        <f t="shared" si="105"/>
        <v>21.893491124260358</v>
      </c>
      <c r="J147" s="4">
        <f t="shared" si="105"/>
        <v>38.069340584636301</v>
      </c>
      <c r="W147" s="10"/>
      <c r="X147" s="26" t="s">
        <v>613</v>
      </c>
      <c r="Y147" s="15"/>
      <c r="Z147" s="353"/>
      <c r="AA147" s="126">
        <f t="shared" si="106"/>
        <v>38.069340584636301</v>
      </c>
      <c r="AB147" s="125">
        <f t="shared" si="107"/>
        <v>16.79245283018868</v>
      </c>
      <c r="AC147" s="12">
        <f t="shared" si="108"/>
        <v>21.893491124260358</v>
      </c>
      <c r="AK147" s="41"/>
    </row>
    <row r="148" spans="1:37" ht="15" customHeight="1" x14ac:dyDescent="0.2">
      <c r="B148" s="26" t="s">
        <v>614</v>
      </c>
      <c r="C148" s="15"/>
      <c r="D148" s="353"/>
      <c r="E148" s="126">
        <f t="shared" si="105"/>
        <v>32.713498622589533</v>
      </c>
      <c r="F148" s="4">
        <f t="shared" si="105"/>
        <v>41.955835962145109</v>
      </c>
      <c r="G148" s="125">
        <f t="shared" si="105"/>
        <v>15.169660678642716</v>
      </c>
      <c r="H148" s="4">
        <f t="shared" si="105"/>
        <v>28.998242530755714</v>
      </c>
      <c r="I148" s="125">
        <f t="shared" si="105"/>
        <v>26.195899772209568</v>
      </c>
      <c r="J148" s="4">
        <f t="shared" si="105"/>
        <v>41.535615171137835</v>
      </c>
      <c r="W148" s="10"/>
      <c r="X148" s="26" t="s">
        <v>614</v>
      </c>
      <c r="Y148" s="15"/>
      <c r="Z148" s="353"/>
      <c r="AA148" s="126">
        <f t="shared" si="106"/>
        <v>41.535615171137835</v>
      </c>
      <c r="AB148" s="125">
        <f t="shared" si="107"/>
        <v>15.169660678642716</v>
      </c>
      <c r="AC148" s="12">
        <f t="shared" si="108"/>
        <v>26.195899772209568</v>
      </c>
      <c r="AK148" s="41"/>
    </row>
    <row r="149" spans="1:37" ht="15" customHeight="1" x14ac:dyDescent="0.2">
      <c r="B149" s="26" t="s">
        <v>615</v>
      </c>
      <c r="C149" s="15"/>
      <c r="D149" s="353"/>
      <c r="E149" s="126">
        <f t="shared" si="105"/>
        <v>32.550103662750516</v>
      </c>
      <c r="F149" s="4">
        <f t="shared" si="105"/>
        <v>42.229038854805729</v>
      </c>
      <c r="G149" s="125">
        <f t="shared" si="105"/>
        <v>12.366737739872068</v>
      </c>
      <c r="H149" s="4">
        <f t="shared" si="105"/>
        <v>29.383886255924168</v>
      </c>
      <c r="I149" s="125">
        <f t="shared" si="105"/>
        <v>25.163398692810457</v>
      </c>
      <c r="J149" s="4">
        <f t="shared" si="105"/>
        <v>42.047531992687389</v>
      </c>
      <c r="W149" s="10"/>
      <c r="X149" s="26" t="s">
        <v>615</v>
      </c>
      <c r="Y149" s="15"/>
      <c r="Z149" s="353"/>
      <c r="AA149" s="126">
        <f t="shared" si="106"/>
        <v>42.047531992687389</v>
      </c>
      <c r="AB149" s="125">
        <f t="shared" si="107"/>
        <v>12.366737739872068</v>
      </c>
      <c r="AC149" s="12">
        <f t="shared" si="108"/>
        <v>25.163398692810457</v>
      </c>
      <c r="AK149" s="41"/>
    </row>
    <row r="150" spans="1:37" ht="15" customHeight="1" x14ac:dyDescent="0.2">
      <c r="B150" s="26" t="s">
        <v>616</v>
      </c>
      <c r="C150" s="15"/>
      <c r="D150" s="353"/>
      <c r="E150" s="126">
        <f t="shared" si="105"/>
        <v>42.195767195767196</v>
      </c>
      <c r="F150" s="4">
        <f t="shared" si="105"/>
        <v>54.581673306772906</v>
      </c>
      <c r="G150" s="125">
        <f t="shared" si="105"/>
        <v>17.716535433070867</v>
      </c>
      <c r="H150" s="4">
        <f t="shared" si="105"/>
        <v>19.45945945945946</v>
      </c>
      <c r="I150" s="125">
        <f t="shared" si="105"/>
        <v>15.602836879432624</v>
      </c>
      <c r="J150" s="4">
        <f t="shared" si="105"/>
        <v>52.747252747252752</v>
      </c>
      <c r="W150" s="10"/>
      <c r="X150" s="26" t="s">
        <v>616</v>
      </c>
      <c r="Y150" s="15"/>
      <c r="Z150" s="353"/>
      <c r="AA150" s="126">
        <f t="shared" si="106"/>
        <v>52.747252747252752</v>
      </c>
      <c r="AB150" s="125">
        <f t="shared" si="107"/>
        <v>17.716535433070867</v>
      </c>
      <c r="AC150" s="12">
        <f t="shared" si="108"/>
        <v>15.602836879432624</v>
      </c>
      <c r="AK150" s="41"/>
    </row>
    <row r="151" spans="1:37" ht="15" customHeight="1" x14ac:dyDescent="0.2">
      <c r="B151" s="27" t="s">
        <v>890</v>
      </c>
      <c r="C151" s="68"/>
      <c r="D151" s="352"/>
      <c r="E151" s="391">
        <f t="shared" si="105"/>
        <v>25.979381443298973</v>
      </c>
      <c r="F151" s="5">
        <f t="shared" si="105"/>
        <v>31.318681318681318</v>
      </c>
      <c r="G151" s="392">
        <f t="shared" si="105"/>
        <v>9.9173553719008272</v>
      </c>
      <c r="H151" s="5">
        <f t="shared" si="105"/>
        <v>51.413881748071979</v>
      </c>
      <c r="I151" s="392">
        <f t="shared" si="105"/>
        <v>54.596100278551532</v>
      </c>
      <c r="J151" s="5">
        <f t="shared" si="105"/>
        <v>29.949238578680205</v>
      </c>
      <c r="W151" s="10"/>
      <c r="X151" s="27" t="s">
        <v>890</v>
      </c>
      <c r="Y151" s="68"/>
      <c r="Z151" s="352"/>
      <c r="AA151" s="391">
        <f t="shared" si="106"/>
        <v>29.949238578680205</v>
      </c>
      <c r="AB151" s="392">
        <f t="shared" si="107"/>
        <v>9.9173553719008272</v>
      </c>
      <c r="AC151" s="259">
        <f t="shared" si="108"/>
        <v>54.596100278551532</v>
      </c>
      <c r="AK151" s="41"/>
    </row>
    <row r="152" spans="1:37" ht="15" customHeight="1" x14ac:dyDescent="0.2">
      <c r="B152" s="45"/>
      <c r="C152" s="45"/>
      <c r="D152" s="45"/>
      <c r="E152" s="45"/>
      <c r="F152" s="36"/>
      <c r="G152" s="70"/>
      <c r="H152" s="70"/>
      <c r="I152" s="70"/>
      <c r="J152" s="41"/>
      <c r="W152" s="10"/>
      <c r="X152" s="45"/>
      <c r="Y152" s="45"/>
      <c r="Z152" s="45"/>
      <c r="AA152" s="45"/>
      <c r="AB152" s="70"/>
      <c r="AC152" s="70"/>
    </row>
    <row r="153" spans="1:37" ht="15" customHeight="1" x14ac:dyDescent="0.2">
      <c r="A153" s="35" t="s">
        <v>882</v>
      </c>
      <c r="B153" s="15"/>
      <c r="C153" s="15"/>
      <c r="D153" s="15"/>
      <c r="W153" s="10"/>
      <c r="X153" s="15"/>
      <c r="Y153" s="15"/>
      <c r="Z153" s="15"/>
    </row>
    <row r="154" spans="1:37" ht="15" customHeight="1" x14ac:dyDescent="0.2">
      <c r="A154" s="1" t="s">
        <v>892</v>
      </c>
      <c r="B154" s="15"/>
      <c r="C154" s="15"/>
      <c r="D154" s="15"/>
      <c r="W154" s="10"/>
      <c r="X154" s="15"/>
      <c r="Y154" s="15"/>
      <c r="Z154" s="15"/>
    </row>
    <row r="155" spans="1:37" ht="13.75" customHeight="1" x14ac:dyDescent="0.2">
      <c r="B155" s="47"/>
      <c r="C155" s="25"/>
      <c r="D155" s="25"/>
      <c r="E155" s="242"/>
      <c r="F155" s="243"/>
      <c r="G155" s="66" t="s">
        <v>134</v>
      </c>
      <c r="H155" s="66"/>
      <c r="I155" s="243"/>
      <c r="J155" s="249"/>
      <c r="K155" s="244"/>
      <c r="L155" s="243"/>
      <c r="M155" s="66" t="s">
        <v>3</v>
      </c>
      <c r="N155" s="66"/>
      <c r="O155" s="243"/>
      <c r="P155" s="249"/>
      <c r="Q155" s="243"/>
      <c r="R155" s="243"/>
      <c r="S155" s="164" t="s">
        <v>279</v>
      </c>
      <c r="T155" s="66"/>
      <c r="U155" s="243"/>
      <c r="V155" s="245"/>
      <c r="W155" s="10"/>
      <c r="X155" s="47"/>
      <c r="Y155" s="25"/>
      <c r="Z155" s="25"/>
      <c r="AA155" s="60"/>
      <c r="AB155" s="63" t="s">
        <v>134</v>
      </c>
      <c r="AC155" s="66"/>
      <c r="AD155" s="80"/>
      <c r="AE155" s="63" t="s">
        <v>3</v>
      </c>
      <c r="AF155" s="76"/>
      <c r="AG155" s="66"/>
      <c r="AH155" s="100" t="s">
        <v>279</v>
      </c>
      <c r="AI155" s="64"/>
    </row>
    <row r="156" spans="1:37" ht="19" x14ac:dyDescent="0.2">
      <c r="B156" s="72"/>
      <c r="C156" s="36"/>
      <c r="D156" s="206"/>
      <c r="E156" s="73" t="s">
        <v>356</v>
      </c>
      <c r="F156" s="73" t="s">
        <v>170</v>
      </c>
      <c r="G156" s="73" t="s">
        <v>171</v>
      </c>
      <c r="H156" s="73" t="s">
        <v>358</v>
      </c>
      <c r="I156" s="78" t="s">
        <v>173</v>
      </c>
      <c r="J156" s="73" t="s">
        <v>500</v>
      </c>
      <c r="K156" s="81" t="s">
        <v>356</v>
      </c>
      <c r="L156" s="73" t="s">
        <v>170</v>
      </c>
      <c r="M156" s="73" t="s">
        <v>171</v>
      </c>
      <c r="N156" s="73" t="s">
        <v>358</v>
      </c>
      <c r="O156" s="78" t="s">
        <v>173</v>
      </c>
      <c r="P156" s="248" t="s">
        <v>500</v>
      </c>
      <c r="Q156" s="81" t="s">
        <v>356</v>
      </c>
      <c r="R156" s="73" t="s">
        <v>170</v>
      </c>
      <c r="S156" s="73" t="s">
        <v>171</v>
      </c>
      <c r="T156" s="73" t="s">
        <v>358</v>
      </c>
      <c r="U156" s="99" t="s">
        <v>173</v>
      </c>
      <c r="V156" s="99" t="s">
        <v>500</v>
      </c>
      <c r="W156" s="10"/>
      <c r="X156" s="72"/>
      <c r="Y156" s="36"/>
      <c r="Z156" s="206"/>
      <c r="AA156" s="73" t="s">
        <v>471</v>
      </c>
      <c r="AB156" s="73" t="s">
        <v>171</v>
      </c>
      <c r="AC156" s="78" t="s">
        <v>173</v>
      </c>
      <c r="AD156" s="81" t="s">
        <v>471</v>
      </c>
      <c r="AE156" s="73" t="s">
        <v>171</v>
      </c>
      <c r="AF156" s="77" t="s">
        <v>173</v>
      </c>
      <c r="AG156" s="74" t="s">
        <v>471</v>
      </c>
      <c r="AH156" s="73" t="s">
        <v>171</v>
      </c>
      <c r="AI156" s="99" t="s">
        <v>173</v>
      </c>
    </row>
    <row r="157" spans="1:37" ht="12" customHeight="1" x14ac:dyDescent="0.2">
      <c r="B157" s="48"/>
      <c r="C157" s="28"/>
      <c r="D157" s="57"/>
      <c r="E157" s="29"/>
      <c r="F157" s="29"/>
      <c r="G157" s="29"/>
      <c r="H157" s="29"/>
      <c r="I157" s="49"/>
      <c r="J157" s="29"/>
      <c r="K157" s="142">
        <f t="shared" ref="K157" si="109">E164</f>
        <v>9200</v>
      </c>
      <c r="L157" s="138">
        <f t="shared" ref="L157" si="110">F164</f>
        <v>6534</v>
      </c>
      <c r="M157" s="138">
        <f t="shared" ref="M157" si="111">G164</f>
        <v>2666</v>
      </c>
      <c r="N157" s="138">
        <f t="shared" ref="N157" si="112">H164</f>
        <v>4527</v>
      </c>
      <c r="O157" s="247">
        <f t="shared" ref="O157" si="113">I164</f>
        <v>3674</v>
      </c>
      <c r="P157" s="139">
        <f t="shared" ref="P157" si="114">J164</f>
        <v>7387</v>
      </c>
      <c r="Q157" s="101"/>
      <c r="R157" s="29"/>
      <c r="S157" s="29"/>
      <c r="T157" s="29"/>
      <c r="U157" s="29"/>
      <c r="V157" s="29"/>
      <c r="W157" s="10"/>
      <c r="X157" s="48"/>
      <c r="Y157" s="28"/>
      <c r="Z157" s="57"/>
      <c r="AA157" s="29"/>
      <c r="AB157" s="29"/>
      <c r="AC157" s="49"/>
      <c r="AD157" s="142">
        <f t="shared" ref="AD157:AD163" si="115">P157</f>
        <v>7387</v>
      </c>
      <c r="AE157" s="138">
        <f t="shared" ref="AE157:AE163" si="116">M157</f>
        <v>2666</v>
      </c>
      <c r="AF157" s="139">
        <f t="shared" ref="AF157:AF163" si="117">O157</f>
        <v>3674</v>
      </c>
      <c r="AG157" s="101"/>
      <c r="AH157" s="29"/>
      <c r="AI157" s="29"/>
    </row>
    <row r="158" spans="1:37" ht="15" customHeight="1" x14ac:dyDescent="0.2">
      <c r="B158" s="364" t="s">
        <v>893</v>
      </c>
      <c r="C158" s="67"/>
      <c r="D158" s="168"/>
      <c r="E158" s="79">
        <v>2203</v>
      </c>
      <c r="F158" s="7">
        <v>1747</v>
      </c>
      <c r="G158" s="104">
        <v>456</v>
      </c>
      <c r="H158" s="7">
        <v>1237</v>
      </c>
      <c r="I158" s="104">
        <v>1025</v>
      </c>
      <c r="J158" s="79">
        <v>1959</v>
      </c>
      <c r="K158" s="289">
        <f>E158/K$157*100</f>
        <v>23.945652173913043</v>
      </c>
      <c r="L158" s="3">
        <f t="shared" ref="L158:P163" si="118">F158/L$157*100</f>
        <v>26.737067646158557</v>
      </c>
      <c r="M158" s="124">
        <f t="shared" si="118"/>
        <v>17.104276069017253</v>
      </c>
      <c r="N158" s="3">
        <f t="shared" si="118"/>
        <v>27.324939253368676</v>
      </c>
      <c r="O158" s="124">
        <f t="shared" si="118"/>
        <v>27.898747958628199</v>
      </c>
      <c r="P158" s="102">
        <f t="shared" si="118"/>
        <v>26.51956139163395</v>
      </c>
      <c r="Q158" s="170">
        <v>1.7896019496344435</v>
      </c>
      <c r="R158" s="3">
        <v>2.4571026722925455</v>
      </c>
      <c r="S158" s="124">
        <v>0.87692307692307692</v>
      </c>
      <c r="T158" s="3">
        <v>1.5579345088161209</v>
      </c>
      <c r="U158" s="11">
        <v>1.4876632801161103</v>
      </c>
      <c r="V158" s="11">
        <v>2.4007352941176472</v>
      </c>
      <c r="W158" s="10"/>
      <c r="X158" s="364" t="s">
        <v>893</v>
      </c>
      <c r="Y158" s="67"/>
      <c r="Z158" s="168"/>
      <c r="AA158" s="79">
        <f t="shared" ref="AA158:AA163" si="119">J158</f>
        <v>1959</v>
      </c>
      <c r="AB158" s="104">
        <f t="shared" ref="AB158:AB163" si="120">G158</f>
        <v>456</v>
      </c>
      <c r="AC158" s="104">
        <f t="shared" ref="AC158:AC163" si="121">I158</f>
        <v>1025</v>
      </c>
      <c r="AD158" s="289">
        <f t="shared" si="115"/>
        <v>26.51956139163395</v>
      </c>
      <c r="AE158" s="124">
        <f t="shared" si="116"/>
        <v>17.104276069017253</v>
      </c>
      <c r="AF158" s="102">
        <f t="shared" si="117"/>
        <v>27.898747958628199</v>
      </c>
      <c r="AG158" s="170">
        <f t="shared" ref="AG158:AG163" si="122">V158</f>
        <v>2.4007352941176472</v>
      </c>
      <c r="AH158" s="124">
        <f t="shared" ref="AH158:AH163" si="123">S158</f>
        <v>0.87692307692307692</v>
      </c>
      <c r="AI158" s="11">
        <f t="shared" ref="AI158:AI163" si="124">U158</f>
        <v>1.4876632801161103</v>
      </c>
      <c r="AK158" s="41"/>
    </row>
    <row r="159" spans="1:37" ht="15" customHeight="1" x14ac:dyDescent="0.2">
      <c r="B159" s="26" t="s">
        <v>894</v>
      </c>
      <c r="C159" s="15"/>
      <c r="D159" s="353"/>
      <c r="E159" s="50">
        <v>1380</v>
      </c>
      <c r="F159" s="8">
        <v>632</v>
      </c>
      <c r="G159" s="109">
        <v>748</v>
      </c>
      <c r="H159" s="8">
        <v>813</v>
      </c>
      <c r="I159" s="109">
        <v>721</v>
      </c>
      <c r="J159" s="50">
        <v>724</v>
      </c>
      <c r="K159" s="106">
        <f t="shared" ref="K159:K163" si="125">E159/K$157*100</f>
        <v>15</v>
      </c>
      <c r="L159" s="4">
        <f t="shared" si="118"/>
        <v>9.6724823997551272</v>
      </c>
      <c r="M159" s="125">
        <f t="shared" si="118"/>
        <v>28.057014253563388</v>
      </c>
      <c r="N159" s="4">
        <f t="shared" si="118"/>
        <v>17.958913187541416</v>
      </c>
      <c r="O159" s="125">
        <f t="shared" si="118"/>
        <v>19.624387588459445</v>
      </c>
      <c r="P159" s="110">
        <f t="shared" si="118"/>
        <v>9.8010017598483827</v>
      </c>
      <c r="Q159" s="10">
        <v>1.1210398050365555</v>
      </c>
      <c r="R159" s="4">
        <v>0.88888888888888884</v>
      </c>
      <c r="S159" s="125">
        <v>1.4384615384615385</v>
      </c>
      <c r="T159" s="4">
        <v>1.0239294710327456</v>
      </c>
      <c r="U159" s="12">
        <v>1.04644412191582</v>
      </c>
      <c r="V159" s="12">
        <v>0.88725490196078427</v>
      </c>
      <c r="W159" s="10"/>
      <c r="X159" s="26" t="s">
        <v>894</v>
      </c>
      <c r="Y159" s="15"/>
      <c r="Z159" s="353"/>
      <c r="AA159" s="50">
        <f t="shared" si="119"/>
        <v>724</v>
      </c>
      <c r="AB159" s="109">
        <f t="shared" si="120"/>
        <v>748</v>
      </c>
      <c r="AC159" s="109">
        <f t="shared" si="121"/>
        <v>721</v>
      </c>
      <c r="AD159" s="106">
        <f t="shared" si="115"/>
        <v>9.8010017598483827</v>
      </c>
      <c r="AE159" s="125">
        <f t="shared" si="116"/>
        <v>28.057014253563388</v>
      </c>
      <c r="AF159" s="110">
        <f t="shared" si="117"/>
        <v>19.624387588459445</v>
      </c>
      <c r="AG159" s="10">
        <f t="shared" si="122"/>
        <v>0.88725490196078427</v>
      </c>
      <c r="AH159" s="125">
        <f t="shared" si="123"/>
        <v>1.4384615384615385</v>
      </c>
      <c r="AI159" s="12">
        <f t="shared" si="124"/>
        <v>1.04644412191582</v>
      </c>
      <c r="AK159" s="41"/>
    </row>
    <row r="160" spans="1:37" ht="15" customHeight="1" x14ac:dyDescent="0.2">
      <c r="B160" s="26" t="s">
        <v>895</v>
      </c>
      <c r="C160" s="15"/>
      <c r="D160" s="353"/>
      <c r="E160" s="50">
        <v>1709</v>
      </c>
      <c r="F160" s="8">
        <v>1016</v>
      </c>
      <c r="G160" s="109">
        <v>693</v>
      </c>
      <c r="H160" s="8">
        <v>744</v>
      </c>
      <c r="I160" s="109">
        <v>612</v>
      </c>
      <c r="J160" s="50">
        <v>1148</v>
      </c>
      <c r="K160" s="106">
        <f t="shared" si="125"/>
        <v>18.576086956521738</v>
      </c>
      <c r="L160" s="4">
        <f t="shared" si="118"/>
        <v>15.549433731251913</v>
      </c>
      <c r="M160" s="125">
        <f t="shared" si="118"/>
        <v>25.993998499624904</v>
      </c>
      <c r="N160" s="4">
        <f t="shared" si="118"/>
        <v>16.434724983432737</v>
      </c>
      <c r="O160" s="125">
        <f t="shared" si="118"/>
        <v>16.657593903102885</v>
      </c>
      <c r="P160" s="110">
        <f t="shared" si="118"/>
        <v>15.540814945173953</v>
      </c>
      <c r="Q160" s="10">
        <v>1.3883021933387489</v>
      </c>
      <c r="R160" s="4">
        <v>1.4289732770745429</v>
      </c>
      <c r="S160" s="125">
        <v>1.3326923076923076</v>
      </c>
      <c r="T160" s="4">
        <v>0.93702770780856426</v>
      </c>
      <c r="U160" s="12">
        <v>0.88824383164005805</v>
      </c>
      <c r="V160" s="12">
        <v>1.4068627450980393</v>
      </c>
      <c r="W160" s="10"/>
      <c r="X160" s="26" t="s">
        <v>895</v>
      </c>
      <c r="Y160" s="15"/>
      <c r="Z160" s="353"/>
      <c r="AA160" s="50">
        <f t="shared" si="119"/>
        <v>1148</v>
      </c>
      <c r="AB160" s="109">
        <f t="shared" si="120"/>
        <v>693</v>
      </c>
      <c r="AC160" s="109">
        <f t="shared" si="121"/>
        <v>612</v>
      </c>
      <c r="AD160" s="106">
        <f t="shared" si="115"/>
        <v>15.540814945173953</v>
      </c>
      <c r="AE160" s="125">
        <f t="shared" si="116"/>
        <v>25.993998499624904</v>
      </c>
      <c r="AF160" s="110">
        <f t="shared" si="117"/>
        <v>16.657593903102885</v>
      </c>
      <c r="AG160" s="10">
        <f t="shared" si="122"/>
        <v>1.4068627450980393</v>
      </c>
      <c r="AH160" s="125">
        <f t="shared" si="123"/>
        <v>1.3326923076923076</v>
      </c>
      <c r="AI160" s="12">
        <f t="shared" si="124"/>
        <v>0.88824383164005805</v>
      </c>
      <c r="AK160" s="41"/>
    </row>
    <row r="161" spans="1:37" ht="15" customHeight="1" x14ac:dyDescent="0.2">
      <c r="B161" s="365" t="s">
        <v>896</v>
      </c>
      <c r="C161" s="15"/>
      <c r="D161" s="353"/>
      <c r="E161" s="50">
        <v>43</v>
      </c>
      <c r="F161" s="8">
        <v>14</v>
      </c>
      <c r="G161" s="109">
        <v>29</v>
      </c>
      <c r="H161" s="8">
        <v>13</v>
      </c>
      <c r="I161" s="109">
        <v>9</v>
      </c>
      <c r="J161" s="50">
        <v>18</v>
      </c>
      <c r="K161" s="106">
        <f t="shared" si="125"/>
        <v>0.46739130434782611</v>
      </c>
      <c r="L161" s="4">
        <f t="shared" si="118"/>
        <v>0.21426385062748698</v>
      </c>
      <c r="M161" s="125">
        <f t="shared" si="118"/>
        <v>1.0877719429857464</v>
      </c>
      <c r="N161" s="4">
        <f t="shared" si="118"/>
        <v>0.28716589352772254</v>
      </c>
      <c r="O161" s="125">
        <f t="shared" si="118"/>
        <v>0.24496461622210125</v>
      </c>
      <c r="P161" s="110">
        <f t="shared" si="118"/>
        <v>0.24367131447136864</v>
      </c>
      <c r="Q161" s="10">
        <v>3.4930950446791224E-2</v>
      </c>
      <c r="R161" s="4">
        <v>1.969057665260197E-2</v>
      </c>
      <c r="S161" s="125">
        <v>5.5769230769230772E-2</v>
      </c>
      <c r="T161" s="4">
        <v>1.6372795969773299E-2</v>
      </c>
      <c r="U161" s="12">
        <v>1.3062409288824383E-2</v>
      </c>
      <c r="V161" s="12">
        <v>2.2058823529411766E-2</v>
      </c>
      <c r="W161" s="10"/>
      <c r="X161" s="365" t="s">
        <v>896</v>
      </c>
      <c r="Y161" s="15"/>
      <c r="Z161" s="353"/>
      <c r="AA161" s="50">
        <f t="shared" si="119"/>
        <v>18</v>
      </c>
      <c r="AB161" s="109">
        <f t="shared" si="120"/>
        <v>29</v>
      </c>
      <c r="AC161" s="109">
        <f t="shared" si="121"/>
        <v>9</v>
      </c>
      <c r="AD161" s="106">
        <f t="shared" si="115"/>
        <v>0.24367131447136864</v>
      </c>
      <c r="AE161" s="125">
        <f t="shared" si="116"/>
        <v>1.0877719429857464</v>
      </c>
      <c r="AF161" s="110">
        <f t="shared" si="117"/>
        <v>0.24496461622210125</v>
      </c>
      <c r="AG161" s="10">
        <f t="shared" si="122"/>
        <v>2.2058823529411766E-2</v>
      </c>
      <c r="AH161" s="125">
        <f t="shared" si="123"/>
        <v>5.5769230769230772E-2</v>
      </c>
      <c r="AI161" s="12">
        <f t="shared" si="124"/>
        <v>1.3062409288824383E-2</v>
      </c>
      <c r="AK161" s="41"/>
    </row>
    <row r="162" spans="1:37" ht="15" customHeight="1" x14ac:dyDescent="0.2">
      <c r="B162" s="26" t="s">
        <v>897</v>
      </c>
      <c r="C162" s="15"/>
      <c r="D162" s="353"/>
      <c r="E162" s="50">
        <v>3106</v>
      </c>
      <c r="F162" s="8">
        <v>2543</v>
      </c>
      <c r="G162" s="109">
        <v>563</v>
      </c>
      <c r="H162" s="8">
        <v>1338</v>
      </c>
      <c r="I162" s="109">
        <v>1043</v>
      </c>
      <c r="J162" s="50">
        <v>2838</v>
      </c>
      <c r="K162" s="106">
        <f t="shared" si="125"/>
        <v>33.760869565217391</v>
      </c>
      <c r="L162" s="4">
        <f t="shared" si="118"/>
        <v>38.919498010407096</v>
      </c>
      <c r="M162" s="125">
        <f t="shared" si="118"/>
        <v>21.117779444861213</v>
      </c>
      <c r="N162" s="4">
        <f t="shared" si="118"/>
        <v>29.555997349237906</v>
      </c>
      <c r="O162" s="125">
        <f t="shared" si="118"/>
        <v>28.388677191072404</v>
      </c>
      <c r="P162" s="110">
        <f t="shared" si="118"/>
        <v>38.418843914985786</v>
      </c>
      <c r="Q162" s="10">
        <v>2.5231519090170593</v>
      </c>
      <c r="R162" s="4">
        <v>3.5766526019690579</v>
      </c>
      <c r="S162" s="125">
        <v>1.0826923076923076</v>
      </c>
      <c r="T162" s="4">
        <v>1.6851385390428211</v>
      </c>
      <c r="U162" s="12">
        <v>1.5137880986937591</v>
      </c>
      <c r="V162" s="12">
        <v>3.4779411764705883</v>
      </c>
      <c r="W162" s="10"/>
      <c r="X162" s="26" t="s">
        <v>897</v>
      </c>
      <c r="Y162" s="15"/>
      <c r="Z162" s="353"/>
      <c r="AA162" s="50">
        <f t="shared" si="119"/>
        <v>2838</v>
      </c>
      <c r="AB162" s="109">
        <f t="shared" si="120"/>
        <v>563</v>
      </c>
      <c r="AC162" s="109">
        <f t="shared" si="121"/>
        <v>1043</v>
      </c>
      <c r="AD162" s="106">
        <f t="shared" si="115"/>
        <v>38.418843914985786</v>
      </c>
      <c r="AE162" s="125">
        <f t="shared" si="116"/>
        <v>21.117779444861213</v>
      </c>
      <c r="AF162" s="110">
        <f t="shared" si="117"/>
        <v>28.388677191072404</v>
      </c>
      <c r="AG162" s="10">
        <f t="shared" si="122"/>
        <v>3.4779411764705883</v>
      </c>
      <c r="AH162" s="125">
        <f t="shared" si="123"/>
        <v>1.0826923076923076</v>
      </c>
      <c r="AI162" s="12">
        <f t="shared" si="124"/>
        <v>1.5137880986937591</v>
      </c>
      <c r="AK162" s="41"/>
    </row>
    <row r="163" spans="1:37" ht="15" customHeight="1" x14ac:dyDescent="0.2">
      <c r="B163" s="27" t="s">
        <v>898</v>
      </c>
      <c r="C163" s="68"/>
      <c r="D163" s="352"/>
      <c r="E163" s="93">
        <v>759</v>
      </c>
      <c r="F163" s="40">
        <v>582</v>
      </c>
      <c r="G163" s="358">
        <v>177</v>
      </c>
      <c r="H163" s="40">
        <v>382</v>
      </c>
      <c r="I163" s="358">
        <v>264</v>
      </c>
      <c r="J163" s="93">
        <v>700</v>
      </c>
      <c r="K163" s="359">
        <f t="shared" si="125"/>
        <v>8.25</v>
      </c>
      <c r="L163" s="34">
        <f t="shared" si="118"/>
        <v>8.907254361799815</v>
      </c>
      <c r="M163" s="360">
        <f t="shared" si="118"/>
        <v>6.6391597899474863</v>
      </c>
      <c r="N163" s="34">
        <f t="shared" si="118"/>
        <v>8.4382593328915405</v>
      </c>
      <c r="O163" s="360">
        <f t="shared" si="118"/>
        <v>7.1856287425149699</v>
      </c>
      <c r="P163" s="361">
        <f t="shared" si="118"/>
        <v>9.4761066738865569</v>
      </c>
      <c r="Q163" s="362">
        <v>0.6165718927701056</v>
      </c>
      <c r="R163" s="34">
        <v>0.81856540084388185</v>
      </c>
      <c r="S163" s="360">
        <v>0.3403846153846154</v>
      </c>
      <c r="T163" s="34">
        <v>0.48110831234256929</v>
      </c>
      <c r="U163" s="363">
        <v>0.38316400580551524</v>
      </c>
      <c r="V163" s="363">
        <v>0.85784313725490191</v>
      </c>
      <c r="W163" s="10"/>
      <c r="X163" s="27" t="s">
        <v>898</v>
      </c>
      <c r="Y163" s="68"/>
      <c r="Z163" s="352"/>
      <c r="AA163" s="93">
        <f t="shared" si="119"/>
        <v>700</v>
      </c>
      <c r="AB163" s="358">
        <f t="shared" si="120"/>
        <v>177</v>
      </c>
      <c r="AC163" s="358">
        <f t="shared" si="121"/>
        <v>264</v>
      </c>
      <c r="AD163" s="359">
        <f t="shared" si="115"/>
        <v>9.4761066738865569</v>
      </c>
      <c r="AE163" s="360">
        <f t="shared" si="116"/>
        <v>6.6391597899474863</v>
      </c>
      <c r="AF163" s="361">
        <f t="shared" si="117"/>
        <v>7.1856287425149699</v>
      </c>
      <c r="AG163" s="362">
        <f t="shared" si="122"/>
        <v>0.85784313725490191</v>
      </c>
      <c r="AH163" s="360">
        <f t="shared" si="123"/>
        <v>0.3403846153846154</v>
      </c>
      <c r="AI163" s="363">
        <f t="shared" si="124"/>
        <v>0.38316400580551524</v>
      </c>
      <c r="AK163" s="41"/>
    </row>
    <row r="164" spans="1:37" ht="15" customHeight="1" x14ac:dyDescent="0.2">
      <c r="B164" s="30" t="s">
        <v>1</v>
      </c>
      <c r="C164" s="59"/>
      <c r="D164" s="59"/>
      <c r="E164" s="51">
        <f t="shared" ref="E164:V164" si="126">SUM(E158:E163)</f>
        <v>9200</v>
      </c>
      <c r="F164" s="31">
        <f t="shared" si="126"/>
        <v>6534</v>
      </c>
      <c r="G164" s="51">
        <f t="shared" si="126"/>
        <v>2666</v>
      </c>
      <c r="H164" s="31">
        <f t="shared" si="126"/>
        <v>4527</v>
      </c>
      <c r="I164" s="51">
        <f t="shared" si="126"/>
        <v>3674</v>
      </c>
      <c r="J164" s="51">
        <f t="shared" si="126"/>
        <v>7387</v>
      </c>
      <c r="K164" s="107">
        <f t="shared" si="126"/>
        <v>100</v>
      </c>
      <c r="L164" s="54">
        <f t="shared" si="126"/>
        <v>100</v>
      </c>
      <c r="M164" s="132">
        <f t="shared" si="126"/>
        <v>100</v>
      </c>
      <c r="N164" s="54">
        <f t="shared" si="126"/>
        <v>100</v>
      </c>
      <c r="O164" s="132">
        <f t="shared" si="126"/>
        <v>100.00000000000001</v>
      </c>
      <c r="P164" s="105">
        <f t="shared" si="126"/>
        <v>100</v>
      </c>
      <c r="Q164" s="108">
        <f t="shared" si="126"/>
        <v>7.4735987002437048</v>
      </c>
      <c r="R164" s="54">
        <f t="shared" si="126"/>
        <v>9.18987341772152</v>
      </c>
      <c r="S164" s="132">
        <f t="shared" si="126"/>
        <v>5.1269230769230765</v>
      </c>
      <c r="T164" s="54">
        <f t="shared" si="126"/>
        <v>5.7015113350125946</v>
      </c>
      <c r="U164" s="54">
        <f t="shared" si="126"/>
        <v>5.332365747460087</v>
      </c>
      <c r="V164" s="54">
        <f t="shared" si="126"/>
        <v>9.0526960784313726</v>
      </c>
      <c r="W164" s="10"/>
      <c r="X164" s="30" t="s">
        <v>1</v>
      </c>
      <c r="Y164" s="59"/>
      <c r="Z164" s="59"/>
      <c r="AA164" s="51">
        <f t="shared" ref="AA164:AI164" si="127">SUM(AA158:AA163)</f>
        <v>7387</v>
      </c>
      <c r="AB164" s="51">
        <f t="shared" si="127"/>
        <v>2666</v>
      </c>
      <c r="AC164" s="51">
        <f t="shared" si="127"/>
        <v>3674</v>
      </c>
      <c r="AD164" s="107">
        <f t="shared" si="127"/>
        <v>100</v>
      </c>
      <c r="AE164" s="132">
        <f t="shared" si="127"/>
        <v>100</v>
      </c>
      <c r="AF164" s="105">
        <f t="shared" si="127"/>
        <v>100.00000000000001</v>
      </c>
      <c r="AG164" s="108">
        <f t="shared" si="127"/>
        <v>9.0526960784313726</v>
      </c>
      <c r="AH164" s="132">
        <f t="shared" si="127"/>
        <v>5.1269230769230765</v>
      </c>
      <c r="AI164" s="54">
        <f t="shared" si="127"/>
        <v>5.332365747460087</v>
      </c>
    </row>
    <row r="165" spans="1:37" ht="15" customHeight="1" x14ac:dyDescent="0.2">
      <c r="B165" s="45"/>
      <c r="C165" s="45"/>
      <c r="D165" s="45"/>
      <c r="E165" s="45"/>
      <c r="F165" s="36"/>
      <c r="G165" s="70"/>
      <c r="H165" s="70"/>
      <c r="I165" s="70"/>
      <c r="J165" s="41"/>
      <c r="K165" s="16"/>
      <c r="O165" s="10"/>
      <c r="P165" s="10"/>
      <c r="Q165" s="10"/>
      <c r="R165" s="10"/>
      <c r="S165" s="10"/>
      <c r="T165" s="10"/>
      <c r="U165" s="10"/>
      <c r="V165" s="10"/>
      <c r="W165" s="10"/>
      <c r="X165" s="45"/>
      <c r="Y165" s="45"/>
      <c r="Z165" s="45"/>
      <c r="AA165" s="45"/>
      <c r="AB165" s="70"/>
      <c r="AC165" s="70"/>
      <c r="AD165" s="41"/>
      <c r="AG165" s="10"/>
      <c r="AH165" s="10"/>
      <c r="AI165" s="10"/>
    </row>
    <row r="166" spans="1:37" ht="15" customHeight="1" x14ac:dyDescent="0.2">
      <c r="A166" s="35" t="s">
        <v>993</v>
      </c>
      <c r="B166" s="15"/>
      <c r="C166" s="15"/>
      <c r="D166" s="15"/>
      <c r="W166" s="10"/>
      <c r="X166" s="15"/>
      <c r="Y166" s="15"/>
      <c r="Z166" s="15"/>
    </row>
    <row r="167" spans="1:37" ht="15" customHeight="1" x14ac:dyDescent="0.2">
      <c r="A167" s="1" t="s">
        <v>992</v>
      </c>
      <c r="B167" s="15"/>
      <c r="C167" s="15"/>
      <c r="D167" s="15"/>
      <c r="W167" s="10"/>
      <c r="X167" s="15"/>
      <c r="Y167" s="15"/>
      <c r="Z167" s="15"/>
    </row>
    <row r="168" spans="1:37" ht="13.75" customHeight="1" x14ac:dyDescent="0.2">
      <c r="B168" s="47"/>
      <c r="C168" s="25"/>
      <c r="D168" s="25"/>
      <c r="E168" s="25"/>
      <c r="F168" s="242"/>
      <c r="G168" s="243"/>
      <c r="H168" s="66" t="s">
        <v>2</v>
      </c>
      <c r="I168" s="66"/>
      <c r="J168" s="243"/>
      <c r="K168" s="243"/>
      <c r="L168" s="244"/>
      <c r="M168" s="243"/>
      <c r="N168" s="66" t="s">
        <v>3</v>
      </c>
      <c r="O168" s="66"/>
      <c r="P168" s="243"/>
      <c r="Q168" s="245"/>
      <c r="W168" s="10"/>
      <c r="X168" s="47"/>
      <c r="Y168" s="25"/>
      <c r="Z168" s="25"/>
      <c r="AA168" s="25"/>
      <c r="AB168" s="60"/>
      <c r="AC168" s="63" t="s">
        <v>2</v>
      </c>
      <c r="AD168" s="66"/>
      <c r="AE168" s="82"/>
      <c r="AF168" s="63" t="s">
        <v>3</v>
      </c>
      <c r="AG168" s="64"/>
    </row>
    <row r="169" spans="1:37" ht="19" x14ac:dyDescent="0.2">
      <c r="B169" s="58"/>
      <c r="F169" s="73" t="s">
        <v>356</v>
      </c>
      <c r="G169" s="73" t="s">
        <v>170</v>
      </c>
      <c r="H169" s="73" t="s">
        <v>171</v>
      </c>
      <c r="I169" s="73" t="s">
        <v>357</v>
      </c>
      <c r="J169" s="78" t="s">
        <v>173</v>
      </c>
      <c r="K169" s="73" t="s">
        <v>500</v>
      </c>
      <c r="L169" s="81" t="s">
        <v>356</v>
      </c>
      <c r="M169" s="73" t="s">
        <v>170</v>
      </c>
      <c r="N169" s="73" t="s">
        <v>171</v>
      </c>
      <c r="O169" s="73" t="s">
        <v>357</v>
      </c>
      <c r="P169" s="73" t="s">
        <v>173</v>
      </c>
      <c r="Q169" s="73" t="s">
        <v>500</v>
      </c>
      <c r="W169" s="10"/>
      <c r="X169" s="58"/>
      <c r="AB169" s="73" t="s">
        <v>471</v>
      </c>
      <c r="AC169" s="73" t="s">
        <v>171</v>
      </c>
      <c r="AD169" s="78" t="s">
        <v>173</v>
      </c>
      <c r="AE169" s="81" t="s">
        <v>471</v>
      </c>
      <c r="AF169" s="73" t="s">
        <v>171</v>
      </c>
      <c r="AG169" s="73" t="s">
        <v>173</v>
      </c>
    </row>
    <row r="170" spans="1:37" ht="12" customHeight="1" x14ac:dyDescent="0.2">
      <c r="B170" s="27"/>
      <c r="C170" s="68"/>
      <c r="D170" s="68"/>
      <c r="E170" s="28"/>
      <c r="F170" s="29"/>
      <c r="G170" s="29"/>
      <c r="H170" s="29"/>
      <c r="I170" s="29"/>
      <c r="J170" s="49"/>
      <c r="K170" s="29"/>
      <c r="L170" s="83">
        <f t="shared" ref="L170" si="128">F177</f>
        <v>1249</v>
      </c>
      <c r="M170" s="2">
        <f t="shared" ref="M170" si="129">G177</f>
        <v>720</v>
      </c>
      <c r="N170" s="2">
        <f t="shared" ref="N170" si="130">H177</f>
        <v>529</v>
      </c>
      <c r="O170" s="2">
        <f t="shared" ref="O170" si="131">I177</f>
        <v>802</v>
      </c>
      <c r="P170" s="2">
        <f t="shared" ref="P170" si="132">J177</f>
        <v>697</v>
      </c>
      <c r="Q170" s="2">
        <f t="shared" ref="Q170" si="133">K177</f>
        <v>825</v>
      </c>
      <c r="R170" s="69"/>
      <c r="S170" s="69"/>
      <c r="T170" s="69"/>
      <c r="U170" s="69"/>
      <c r="V170" s="69"/>
      <c r="W170" s="10"/>
      <c r="X170" s="27"/>
      <c r="Y170" s="68"/>
      <c r="Z170" s="68"/>
      <c r="AA170" s="28"/>
      <c r="AB170" s="29"/>
      <c r="AC170" s="29"/>
      <c r="AD170" s="49"/>
      <c r="AE170" s="83">
        <f t="shared" ref="AE170:AE176" si="134">Q170</f>
        <v>825</v>
      </c>
      <c r="AF170" s="2">
        <f t="shared" ref="AF170:AF176" si="135">N170</f>
        <v>529</v>
      </c>
      <c r="AG170" s="2">
        <f t="shared" ref="AG170:AG176" si="136">P170</f>
        <v>697</v>
      </c>
      <c r="AH170" s="69"/>
      <c r="AI170" s="69"/>
      <c r="AJ170" s="69"/>
      <c r="AK170" s="69"/>
    </row>
    <row r="171" spans="1:37" ht="14.65" customHeight="1" x14ac:dyDescent="0.2">
      <c r="B171" s="26" t="s">
        <v>154</v>
      </c>
      <c r="C171" s="15"/>
      <c r="D171" s="15"/>
      <c r="F171" s="7">
        <v>466</v>
      </c>
      <c r="G171" s="7">
        <v>180</v>
      </c>
      <c r="H171" s="7">
        <v>286</v>
      </c>
      <c r="I171" s="7">
        <v>322</v>
      </c>
      <c r="J171" s="79">
        <v>284</v>
      </c>
      <c r="K171" s="7">
        <v>218</v>
      </c>
      <c r="L171" s="84">
        <f>F171/L$170*100</f>
        <v>37.309847878302641</v>
      </c>
      <c r="M171" s="3">
        <f t="shared" ref="M171:Q176" si="137">G171/M$170*100</f>
        <v>25</v>
      </c>
      <c r="N171" s="3">
        <f t="shared" si="137"/>
        <v>54.06427221172023</v>
      </c>
      <c r="O171" s="3">
        <f t="shared" si="137"/>
        <v>40.149625935162092</v>
      </c>
      <c r="P171" s="3">
        <f t="shared" si="137"/>
        <v>40.746054519368727</v>
      </c>
      <c r="Q171" s="3">
        <f t="shared" si="137"/>
        <v>26.424242424242422</v>
      </c>
      <c r="R171" s="10"/>
      <c r="S171" s="10"/>
      <c r="T171" s="10"/>
      <c r="U171" s="10"/>
      <c r="V171" s="10"/>
      <c r="W171" s="10"/>
      <c r="X171" s="26" t="s">
        <v>154</v>
      </c>
      <c r="Y171" s="15"/>
      <c r="Z171" s="15"/>
      <c r="AB171" s="7">
        <f t="shared" ref="AB171:AB176" si="138">K171</f>
        <v>218</v>
      </c>
      <c r="AC171" s="7">
        <f t="shared" ref="AC171:AC176" si="139">H171</f>
        <v>286</v>
      </c>
      <c r="AD171" s="79">
        <f t="shared" ref="AD171:AD176" si="140">J171</f>
        <v>284</v>
      </c>
      <c r="AE171" s="84">
        <f t="shared" si="134"/>
        <v>26.424242424242422</v>
      </c>
      <c r="AF171" s="3">
        <f t="shared" si="135"/>
        <v>54.06427221172023</v>
      </c>
      <c r="AG171" s="3">
        <f t="shared" si="136"/>
        <v>40.746054519368727</v>
      </c>
      <c r="AH171" s="10"/>
      <c r="AI171" s="10"/>
      <c r="AJ171" s="10"/>
      <c r="AK171" s="10"/>
    </row>
    <row r="172" spans="1:37" ht="14.65" customHeight="1" x14ac:dyDescent="0.2">
      <c r="B172" s="26" t="s">
        <v>149</v>
      </c>
      <c r="C172" s="15"/>
      <c r="D172" s="15"/>
      <c r="F172" s="8">
        <v>353</v>
      </c>
      <c r="G172" s="8">
        <v>260</v>
      </c>
      <c r="H172" s="8">
        <v>93</v>
      </c>
      <c r="I172" s="8">
        <v>155</v>
      </c>
      <c r="J172" s="50">
        <v>129</v>
      </c>
      <c r="K172" s="8">
        <v>286</v>
      </c>
      <c r="L172" s="85">
        <f t="shared" ref="L172:L176" si="141">F172/L$170*100</f>
        <v>28.262610088070456</v>
      </c>
      <c r="M172" s="4">
        <f t="shared" si="137"/>
        <v>36.111111111111107</v>
      </c>
      <c r="N172" s="4">
        <f t="shared" si="137"/>
        <v>17.580340264650285</v>
      </c>
      <c r="O172" s="4">
        <f t="shared" si="137"/>
        <v>19.326683291770575</v>
      </c>
      <c r="P172" s="4">
        <f t="shared" si="137"/>
        <v>18.507890961262554</v>
      </c>
      <c r="Q172" s="4">
        <f t="shared" si="137"/>
        <v>34.666666666666671</v>
      </c>
      <c r="R172" s="10"/>
      <c r="S172" s="10"/>
      <c r="T172" s="10"/>
      <c r="U172" s="10"/>
      <c r="V172" s="10"/>
      <c r="W172" s="10"/>
      <c r="X172" s="26" t="s">
        <v>149</v>
      </c>
      <c r="Y172" s="15"/>
      <c r="Z172" s="15"/>
      <c r="AB172" s="8">
        <f t="shared" si="138"/>
        <v>286</v>
      </c>
      <c r="AC172" s="8">
        <f t="shared" si="139"/>
        <v>93</v>
      </c>
      <c r="AD172" s="50">
        <f t="shared" si="140"/>
        <v>129</v>
      </c>
      <c r="AE172" s="85">
        <f t="shared" si="134"/>
        <v>34.666666666666671</v>
      </c>
      <c r="AF172" s="4">
        <f t="shared" si="135"/>
        <v>17.580340264650285</v>
      </c>
      <c r="AG172" s="4">
        <f t="shared" si="136"/>
        <v>18.507890961262554</v>
      </c>
      <c r="AH172" s="10"/>
      <c r="AI172" s="10"/>
      <c r="AJ172" s="10"/>
      <c r="AK172" s="10"/>
    </row>
    <row r="173" spans="1:37" ht="14.65" customHeight="1" x14ac:dyDescent="0.2">
      <c r="B173" s="26" t="s">
        <v>150</v>
      </c>
      <c r="C173" s="15"/>
      <c r="D173" s="15"/>
      <c r="F173" s="8">
        <v>142</v>
      </c>
      <c r="G173" s="8">
        <v>96</v>
      </c>
      <c r="H173" s="8">
        <v>46</v>
      </c>
      <c r="I173" s="8">
        <v>90</v>
      </c>
      <c r="J173" s="50">
        <v>76</v>
      </c>
      <c r="K173" s="8">
        <v>110</v>
      </c>
      <c r="L173" s="85">
        <f t="shared" si="141"/>
        <v>11.369095276220976</v>
      </c>
      <c r="M173" s="4">
        <f t="shared" si="137"/>
        <v>13.333333333333334</v>
      </c>
      <c r="N173" s="4">
        <f t="shared" si="137"/>
        <v>8.695652173913043</v>
      </c>
      <c r="O173" s="4">
        <f t="shared" si="137"/>
        <v>11.221945137157107</v>
      </c>
      <c r="P173" s="4">
        <f t="shared" si="137"/>
        <v>10.9038737446198</v>
      </c>
      <c r="Q173" s="4">
        <f t="shared" si="137"/>
        <v>13.333333333333334</v>
      </c>
      <c r="R173" s="10"/>
      <c r="S173" s="10"/>
      <c r="T173" s="10"/>
      <c r="U173" s="10"/>
      <c r="V173" s="10"/>
      <c r="W173" s="10"/>
      <c r="X173" s="26" t="s">
        <v>150</v>
      </c>
      <c r="Y173" s="15"/>
      <c r="Z173" s="15"/>
      <c r="AB173" s="8">
        <f t="shared" si="138"/>
        <v>110</v>
      </c>
      <c r="AC173" s="8">
        <f t="shared" si="139"/>
        <v>46</v>
      </c>
      <c r="AD173" s="50">
        <f t="shared" si="140"/>
        <v>76</v>
      </c>
      <c r="AE173" s="85">
        <f t="shared" si="134"/>
        <v>13.333333333333334</v>
      </c>
      <c r="AF173" s="4">
        <f t="shared" si="135"/>
        <v>8.695652173913043</v>
      </c>
      <c r="AG173" s="4">
        <f t="shared" si="136"/>
        <v>10.9038737446198</v>
      </c>
      <c r="AH173" s="10"/>
      <c r="AI173" s="10"/>
      <c r="AJ173" s="10"/>
      <c r="AK173" s="10"/>
    </row>
    <row r="174" spans="1:37" ht="14.65" customHeight="1" x14ac:dyDescent="0.2">
      <c r="B174" s="26" t="s">
        <v>164</v>
      </c>
      <c r="C174" s="15"/>
      <c r="D174" s="15"/>
      <c r="F174" s="8">
        <v>143</v>
      </c>
      <c r="G174" s="8">
        <v>82</v>
      </c>
      <c r="H174" s="8">
        <v>61</v>
      </c>
      <c r="I174" s="8">
        <v>116</v>
      </c>
      <c r="J174" s="50">
        <v>100</v>
      </c>
      <c r="K174" s="8">
        <v>98</v>
      </c>
      <c r="L174" s="85">
        <f t="shared" si="141"/>
        <v>11.449159327461969</v>
      </c>
      <c r="M174" s="4">
        <f t="shared" si="137"/>
        <v>11.388888888888889</v>
      </c>
      <c r="N174" s="4">
        <f t="shared" si="137"/>
        <v>11.531190926275993</v>
      </c>
      <c r="O174" s="4">
        <f t="shared" si="137"/>
        <v>14.463840399002494</v>
      </c>
      <c r="P174" s="4">
        <f t="shared" si="137"/>
        <v>14.347202295552366</v>
      </c>
      <c r="Q174" s="4">
        <f t="shared" si="137"/>
        <v>11.878787878787879</v>
      </c>
      <c r="R174" s="10"/>
      <c r="S174" s="10"/>
      <c r="T174" s="10"/>
      <c r="U174" s="10"/>
      <c r="V174" s="10"/>
      <c r="W174" s="10"/>
      <c r="X174" s="26" t="s">
        <v>164</v>
      </c>
      <c r="Y174" s="15"/>
      <c r="Z174" s="15"/>
      <c r="AB174" s="8">
        <f t="shared" si="138"/>
        <v>98</v>
      </c>
      <c r="AC174" s="8">
        <f t="shared" si="139"/>
        <v>61</v>
      </c>
      <c r="AD174" s="50">
        <f t="shared" si="140"/>
        <v>100</v>
      </c>
      <c r="AE174" s="85">
        <f t="shared" si="134"/>
        <v>11.878787878787879</v>
      </c>
      <c r="AF174" s="4">
        <f t="shared" si="135"/>
        <v>11.531190926275993</v>
      </c>
      <c r="AG174" s="4">
        <f t="shared" si="136"/>
        <v>14.347202295552366</v>
      </c>
      <c r="AH174" s="10"/>
      <c r="AI174" s="10"/>
      <c r="AJ174" s="10"/>
      <c r="AK174" s="10"/>
    </row>
    <row r="175" spans="1:37" ht="14.65" customHeight="1" x14ac:dyDescent="0.2">
      <c r="B175" s="26" t="s">
        <v>127</v>
      </c>
      <c r="C175" s="15"/>
      <c r="D175" s="15"/>
      <c r="F175" s="8">
        <v>127</v>
      </c>
      <c r="G175" s="8">
        <v>93</v>
      </c>
      <c r="H175" s="8">
        <v>34</v>
      </c>
      <c r="I175" s="8">
        <v>111</v>
      </c>
      <c r="J175" s="50">
        <v>100</v>
      </c>
      <c r="K175" s="8">
        <v>104</v>
      </c>
      <c r="L175" s="85">
        <f t="shared" si="141"/>
        <v>10.168134507606084</v>
      </c>
      <c r="M175" s="4">
        <f t="shared" si="137"/>
        <v>12.916666666666668</v>
      </c>
      <c r="N175" s="4">
        <f t="shared" si="137"/>
        <v>6.4272211720226844</v>
      </c>
      <c r="O175" s="4">
        <f t="shared" si="137"/>
        <v>13.840399002493767</v>
      </c>
      <c r="P175" s="4">
        <f t="shared" si="137"/>
        <v>14.347202295552366</v>
      </c>
      <c r="Q175" s="4">
        <f t="shared" si="137"/>
        <v>12.606060606060607</v>
      </c>
      <c r="R175" s="10"/>
      <c r="S175" s="10"/>
      <c r="T175" s="10"/>
      <c r="U175" s="10"/>
      <c r="V175" s="10"/>
      <c r="W175" s="10"/>
      <c r="X175" s="26" t="s">
        <v>127</v>
      </c>
      <c r="Y175" s="15"/>
      <c r="Z175" s="15"/>
      <c r="AB175" s="8">
        <f t="shared" si="138"/>
        <v>104</v>
      </c>
      <c r="AC175" s="8">
        <f t="shared" si="139"/>
        <v>34</v>
      </c>
      <c r="AD175" s="50">
        <f t="shared" si="140"/>
        <v>100</v>
      </c>
      <c r="AE175" s="85">
        <f t="shared" si="134"/>
        <v>12.606060606060607</v>
      </c>
      <c r="AF175" s="4">
        <f t="shared" si="135"/>
        <v>6.4272211720226844</v>
      </c>
      <c r="AG175" s="4">
        <f t="shared" si="136"/>
        <v>14.347202295552366</v>
      </c>
      <c r="AH175" s="10"/>
      <c r="AI175" s="10"/>
      <c r="AJ175" s="10"/>
      <c r="AK175" s="10"/>
    </row>
    <row r="176" spans="1:37" ht="14.65" customHeight="1" x14ac:dyDescent="0.2">
      <c r="B176" s="27" t="s">
        <v>128</v>
      </c>
      <c r="C176" s="68"/>
      <c r="D176" s="68"/>
      <c r="E176" s="28"/>
      <c r="F176" s="9">
        <v>18</v>
      </c>
      <c r="G176" s="9">
        <v>9</v>
      </c>
      <c r="H176" s="9">
        <v>9</v>
      </c>
      <c r="I176" s="9">
        <v>8</v>
      </c>
      <c r="J176" s="55">
        <v>8</v>
      </c>
      <c r="K176" s="9">
        <v>9</v>
      </c>
      <c r="L176" s="87">
        <f t="shared" si="141"/>
        <v>1.4411529223378703</v>
      </c>
      <c r="M176" s="5">
        <f t="shared" si="137"/>
        <v>1.25</v>
      </c>
      <c r="N176" s="5">
        <f t="shared" si="137"/>
        <v>1.7013232514177694</v>
      </c>
      <c r="O176" s="5">
        <f t="shared" si="137"/>
        <v>0.99750623441396502</v>
      </c>
      <c r="P176" s="5">
        <f t="shared" si="137"/>
        <v>1.1477761836441895</v>
      </c>
      <c r="Q176" s="5">
        <f t="shared" si="137"/>
        <v>1.0909090909090911</v>
      </c>
      <c r="R176" s="16"/>
      <c r="S176" s="16"/>
      <c r="T176" s="16"/>
      <c r="U176" s="16"/>
      <c r="V176" s="16"/>
      <c r="W176" s="10"/>
      <c r="X176" s="27" t="s">
        <v>128</v>
      </c>
      <c r="Y176" s="68"/>
      <c r="Z176" s="68"/>
      <c r="AA176" s="28"/>
      <c r="AB176" s="9">
        <f t="shared" si="138"/>
        <v>9</v>
      </c>
      <c r="AC176" s="9">
        <f t="shared" si="139"/>
        <v>9</v>
      </c>
      <c r="AD176" s="55">
        <f t="shared" si="140"/>
        <v>8</v>
      </c>
      <c r="AE176" s="87">
        <f t="shared" si="134"/>
        <v>1.0909090909090911</v>
      </c>
      <c r="AF176" s="5">
        <f t="shared" si="135"/>
        <v>1.7013232514177694</v>
      </c>
      <c r="AG176" s="5">
        <f t="shared" si="136"/>
        <v>1.1477761836441895</v>
      </c>
      <c r="AH176" s="16"/>
      <c r="AI176" s="16"/>
      <c r="AJ176" s="16"/>
      <c r="AK176" s="16"/>
    </row>
    <row r="177" spans="1:39" ht="15" customHeight="1" x14ac:dyDescent="0.2">
      <c r="B177" s="30" t="s">
        <v>1</v>
      </c>
      <c r="C177" s="59"/>
      <c r="D177" s="59"/>
      <c r="E177" s="21"/>
      <c r="F177" s="31">
        <f t="shared" ref="F177:K177" si="142">SUM(F171:F176)</f>
        <v>1249</v>
      </c>
      <c r="G177" s="31">
        <f t="shared" si="142"/>
        <v>720</v>
      </c>
      <c r="H177" s="31">
        <f t="shared" si="142"/>
        <v>529</v>
      </c>
      <c r="I177" s="31">
        <f t="shared" si="142"/>
        <v>802</v>
      </c>
      <c r="J177" s="51">
        <f t="shared" si="142"/>
        <v>697</v>
      </c>
      <c r="K177" s="31">
        <f t="shared" si="142"/>
        <v>825</v>
      </c>
      <c r="L177" s="86">
        <f t="shared" ref="L177:Q177" si="143">IF(SUM(L171:L176)&gt;100,"－",SUM(L171:L176))</f>
        <v>99.999999999999986</v>
      </c>
      <c r="M177" s="6">
        <f t="shared" si="143"/>
        <v>100</v>
      </c>
      <c r="N177" s="6">
        <f t="shared" si="143"/>
        <v>100.00000000000001</v>
      </c>
      <c r="O177" s="6">
        <f t="shared" si="143"/>
        <v>100</v>
      </c>
      <c r="P177" s="6">
        <f t="shared" si="143"/>
        <v>99.999999999999986</v>
      </c>
      <c r="Q177" s="6">
        <f t="shared" si="143"/>
        <v>100</v>
      </c>
      <c r="R177" s="16"/>
      <c r="S177" s="16"/>
      <c r="T177" s="16"/>
      <c r="U177" s="16"/>
      <c r="V177" s="16"/>
      <c r="W177" s="10"/>
      <c r="X177" s="30" t="s">
        <v>1</v>
      </c>
      <c r="Y177" s="59"/>
      <c r="Z177" s="59"/>
      <c r="AA177" s="21"/>
      <c r="AB177" s="31">
        <f>SUM(AB171:AB176)</f>
        <v>825</v>
      </c>
      <c r="AC177" s="31">
        <f>SUM(AC171:AC176)</f>
        <v>529</v>
      </c>
      <c r="AD177" s="51">
        <f>SUM(AD171:AD176)</f>
        <v>697</v>
      </c>
      <c r="AE177" s="86">
        <f>IF(SUM(AE171:AE176)&gt;100,"－",SUM(AE171:AE176))</f>
        <v>100</v>
      </c>
      <c r="AF177" s="6">
        <f>IF(SUM(AF171:AF176)&gt;100,"－",SUM(AF171:AF176))</f>
        <v>100.00000000000001</v>
      </c>
      <c r="AG177" s="6">
        <f>IF(SUM(AG171:AG176)&gt;100,"－",SUM(AG171:AG176))</f>
        <v>99.999999999999986</v>
      </c>
      <c r="AH177" s="16"/>
      <c r="AI177" s="16"/>
      <c r="AJ177" s="16"/>
      <c r="AK177" s="16"/>
    </row>
    <row r="178" spans="1:39" ht="15" customHeight="1" x14ac:dyDescent="0.2">
      <c r="B178" s="30" t="s">
        <v>603</v>
      </c>
      <c r="C178" s="59"/>
      <c r="D178" s="59"/>
      <c r="E178" s="22"/>
      <c r="F178" s="33">
        <v>26.067802555436828</v>
      </c>
      <c r="G178" s="54">
        <v>30.933225212229772</v>
      </c>
      <c r="H178" s="54">
        <v>19.415272730475753</v>
      </c>
      <c r="I178" s="54">
        <v>30.3982861982233</v>
      </c>
      <c r="J178" s="54">
        <v>30.685736174757444</v>
      </c>
      <c r="K178" s="33">
        <v>30.621679096662721</v>
      </c>
      <c r="Q178" s="10"/>
      <c r="R178" s="10"/>
      <c r="S178" s="10"/>
      <c r="T178" s="10"/>
      <c r="U178" s="10"/>
      <c r="V178" s="10"/>
      <c r="W178" s="10"/>
      <c r="X178" s="30" t="s">
        <v>603</v>
      </c>
      <c r="Y178" s="59"/>
      <c r="Z178" s="59"/>
      <c r="AA178" s="22"/>
      <c r="AB178" s="33">
        <f>K178</f>
        <v>30.621679096662721</v>
      </c>
      <c r="AC178" s="54">
        <f>H178</f>
        <v>19.415272730475753</v>
      </c>
      <c r="AD178" s="54">
        <f>J178</f>
        <v>30.685736174757444</v>
      </c>
      <c r="AJ178" s="10"/>
      <c r="AK178" s="10"/>
      <c r="AL178" s="10"/>
      <c r="AM178" s="10"/>
    </row>
    <row r="179" spans="1:39" ht="15" customHeight="1" x14ac:dyDescent="0.2">
      <c r="B179" s="30" t="s">
        <v>604</v>
      </c>
      <c r="C179" s="59"/>
      <c r="D179" s="59"/>
      <c r="E179" s="22"/>
      <c r="F179" s="33">
        <v>41.947013000970898</v>
      </c>
      <c r="G179" s="54">
        <v>41.419064267222915</v>
      </c>
      <c r="H179" s="54">
        <v>43.145050512168346</v>
      </c>
      <c r="I179" s="54">
        <v>51.136100087689194</v>
      </c>
      <c r="J179" s="54">
        <v>52.203635121994765</v>
      </c>
      <c r="K179" s="33">
        <v>41.784766125212009</v>
      </c>
      <c r="Q179" s="10"/>
      <c r="R179" s="10"/>
      <c r="S179" s="10"/>
      <c r="T179" s="10"/>
      <c r="U179" s="10"/>
      <c r="V179" s="10"/>
      <c r="W179" s="10"/>
      <c r="X179" s="30" t="s">
        <v>604</v>
      </c>
      <c r="Y179" s="59"/>
      <c r="Z179" s="59"/>
      <c r="AA179" s="22"/>
      <c r="AB179" s="33">
        <f>K179</f>
        <v>41.784766125212009</v>
      </c>
      <c r="AC179" s="54">
        <f>H179</f>
        <v>43.145050512168346</v>
      </c>
      <c r="AD179" s="54">
        <f>J179</f>
        <v>52.203635121994765</v>
      </c>
      <c r="AJ179" s="10"/>
      <c r="AK179" s="10"/>
      <c r="AL179" s="10"/>
      <c r="AM179" s="10"/>
    </row>
    <row r="180" spans="1:39" ht="15" customHeight="1" x14ac:dyDescent="0.2">
      <c r="B180" s="45"/>
      <c r="C180" s="45"/>
      <c r="D180" s="37"/>
      <c r="E180" s="10"/>
      <c r="F180" s="10"/>
      <c r="G180" s="10"/>
      <c r="H180" s="10"/>
      <c r="I180" s="10"/>
      <c r="J180" s="10"/>
      <c r="W180" s="10"/>
      <c r="X180" s="45"/>
      <c r="Y180" s="45"/>
      <c r="Z180" s="37"/>
      <c r="AA180" s="10"/>
      <c r="AB180" s="10"/>
      <c r="AC180" s="10"/>
      <c r="AD180" s="10"/>
      <c r="AE180" s="10"/>
      <c r="AF180" s="10"/>
    </row>
    <row r="181" spans="1:39" ht="15" customHeight="1" x14ac:dyDescent="0.2">
      <c r="A181" s="35" t="s">
        <v>882</v>
      </c>
      <c r="B181" s="15"/>
      <c r="C181" s="15"/>
      <c r="D181" s="15"/>
      <c r="W181" s="10"/>
      <c r="X181" s="15"/>
      <c r="Y181" s="15"/>
      <c r="Z181" s="15"/>
    </row>
    <row r="182" spans="1:39" ht="15" customHeight="1" x14ac:dyDescent="0.2">
      <c r="A182" s="1" t="s">
        <v>899</v>
      </c>
      <c r="B182" s="15"/>
      <c r="C182" s="15"/>
      <c r="D182" s="15"/>
      <c r="W182" s="10"/>
      <c r="X182" s="15"/>
      <c r="Y182" s="15"/>
      <c r="Z182" s="15"/>
    </row>
    <row r="183" spans="1:39" ht="13.75" customHeight="1" x14ac:dyDescent="0.2">
      <c r="B183" s="47"/>
      <c r="C183" s="25"/>
      <c r="D183" s="25"/>
      <c r="E183" s="242"/>
      <c r="F183" s="243"/>
      <c r="G183" s="66" t="s">
        <v>134</v>
      </c>
      <c r="H183" s="66"/>
      <c r="I183" s="243"/>
      <c r="J183" s="249"/>
      <c r="K183" s="244"/>
      <c r="L183" s="243"/>
      <c r="M183" s="66" t="s">
        <v>3</v>
      </c>
      <c r="N183" s="66"/>
      <c r="O183" s="243"/>
      <c r="P183" s="249"/>
      <c r="Q183" s="243"/>
      <c r="R183" s="243"/>
      <c r="S183" s="164" t="s">
        <v>279</v>
      </c>
      <c r="T183" s="66"/>
      <c r="U183" s="243"/>
      <c r="V183" s="245"/>
      <c r="W183" s="10"/>
      <c r="X183" s="47"/>
      <c r="Y183" s="25"/>
      <c r="Z183" s="25"/>
      <c r="AA183" s="60"/>
      <c r="AB183" s="63" t="s">
        <v>134</v>
      </c>
      <c r="AC183" s="66"/>
      <c r="AD183" s="80"/>
      <c r="AE183" s="63" t="s">
        <v>3</v>
      </c>
      <c r="AF183" s="76"/>
      <c r="AG183" s="66"/>
      <c r="AH183" s="100" t="s">
        <v>279</v>
      </c>
      <c r="AI183" s="64"/>
    </row>
    <row r="184" spans="1:39" ht="19" x14ac:dyDescent="0.2">
      <c r="B184" s="72"/>
      <c r="C184" s="36"/>
      <c r="D184" s="206"/>
      <c r="E184" s="73" t="s">
        <v>356</v>
      </c>
      <c r="F184" s="73" t="s">
        <v>170</v>
      </c>
      <c r="G184" s="73" t="s">
        <v>171</v>
      </c>
      <c r="H184" s="73" t="s">
        <v>358</v>
      </c>
      <c r="I184" s="78" t="s">
        <v>173</v>
      </c>
      <c r="J184" s="73" t="s">
        <v>500</v>
      </c>
      <c r="K184" s="81" t="s">
        <v>356</v>
      </c>
      <c r="L184" s="73" t="s">
        <v>170</v>
      </c>
      <c r="M184" s="73" t="s">
        <v>171</v>
      </c>
      <c r="N184" s="73" t="s">
        <v>358</v>
      </c>
      <c r="O184" s="78" t="s">
        <v>173</v>
      </c>
      <c r="P184" s="248" t="s">
        <v>500</v>
      </c>
      <c r="Q184" s="81" t="s">
        <v>356</v>
      </c>
      <c r="R184" s="73" t="s">
        <v>170</v>
      </c>
      <c r="S184" s="73" t="s">
        <v>171</v>
      </c>
      <c r="T184" s="73" t="s">
        <v>358</v>
      </c>
      <c r="U184" s="99" t="s">
        <v>173</v>
      </c>
      <c r="V184" s="99" t="s">
        <v>500</v>
      </c>
      <c r="W184" s="10"/>
      <c r="X184" s="72"/>
      <c r="Y184" s="36"/>
      <c r="Z184" s="206"/>
      <c r="AA184" s="73" t="s">
        <v>471</v>
      </c>
      <c r="AB184" s="73" t="s">
        <v>171</v>
      </c>
      <c r="AC184" s="78" t="s">
        <v>173</v>
      </c>
      <c r="AD184" s="81" t="s">
        <v>471</v>
      </c>
      <c r="AE184" s="73" t="s">
        <v>171</v>
      </c>
      <c r="AF184" s="77" t="s">
        <v>173</v>
      </c>
      <c r="AG184" s="74" t="s">
        <v>471</v>
      </c>
      <c r="AH184" s="73" t="s">
        <v>171</v>
      </c>
      <c r="AI184" s="99" t="s">
        <v>173</v>
      </c>
    </row>
    <row r="185" spans="1:39" ht="12" customHeight="1" x14ac:dyDescent="0.2">
      <c r="B185" s="48"/>
      <c r="C185" s="28"/>
      <c r="D185" s="57"/>
      <c r="E185" s="29"/>
      <c r="F185" s="29"/>
      <c r="G185" s="29"/>
      <c r="H185" s="29"/>
      <c r="I185" s="49"/>
      <c r="J185" s="29"/>
      <c r="K185" s="142">
        <f t="shared" ref="K185" si="144">E192</f>
        <v>1154</v>
      </c>
      <c r="L185" s="138">
        <f t="shared" ref="L185" si="145">F192</f>
        <v>827</v>
      </c>
      <c r="M185" s="138">
        <f t="shared" ref="M185" si="146">G192</f>
        <v>327</v>
      </c>
      <c r="N185" s="138">
        <f t="shared" ref="N185" si="147">H192</f>
        <v>433</v>
      </c>
      <c r="O185" s="247">
        <f t="shared" ref="O185" si="148">I192</f>
        <v>349</v>
      </c>
      <c r="P185" s="139">
        <f t="shared" ref="P185" si="149">J192</f>
        <v>911</v>
      </c>
      <c r="Q185" s="101"/>
      <c r="R185" s="29"/>
      <c r="S185" s="29"/>
      <c r="T185" s="29"/>
      <c r="U185" s="29"/>
      <c r="V185" s="29"/>
      <c r="W185" s="10"/>
      <c r="X185" s="48"/>
      <c r="Y185" s="28"/>
      <c r="Z185" s="57"/>
      <c r="AA185" s="29"/>
      <c r="AB185" s="29"/>
      <c r="AC185" s="49"/>
      <c r="AD185" s="142">
        <f t="shared" ref="AD185:AD191" si="150">P185</f>
        <v>911</v>
      </c>
      <c r="AE185" s="138">
        <f t="shared" ref="AE185:AE191" si="151">M185</f>
        <v>327</v>
      </c>
      <c r="AF185" s="139">
        <f t="shared" ref="AF185:AF191" si="152">O185</f>
        <v>349</v>
      </c>
      <c r="AG185" s="101"/>
      <c r="AH185" s="29"/>
      <c r="AI185" s="29"/>
    </row>
    <row r="186" spans="1:39" ht="15" customHeight="1" x14ac:dyDescent="0.2">
      <c r="B186" s="364" t="s">
        <v>893</v>
      </c>
      <c r="C186" s="67"/>
      <c r="D186" s="168"/>
      <c r="E186" s="79">
        <v>141</v>
      </c>
      <c r="F186" s="7">
        <v>114</v>
      </c>
      <c r="G186" s="104">
        <v>27</v>
      </c>
      <c r="H186" s="7">
        <v>62</v>
      </c>
      <c r="I186" s="104">
        <v>45</v>
      </c>
      <c r="J186" s="79">
        <v>131</v>
      </c>
      <c r="K186" s="289">
        <f>E186/K$185*100</f>
        <v>12.218370883882148</v>
      </c>
      <c r="L186" s="3">
        <f t="shared" ref="L186:P191" si="153">F186/L$185*100</f>
        <v>13.784764207980654</v>
      </c>
      <c r="M186" s="124">
        <f t="shared" si="153"/>
        <v>8.2568807339449553</v>
      </c>
      <c r="N186" s="3">
        <f t="shared" si="153"/>
        <v>14.318706697459586</v>
      </c>
      <c r="O186" s="124">
        <f t="shared" si="153"/>
        <v>12.893982808022923</v>
      </c>
      <c r="P186" s="102">
        <f t="shared" si="153"/>
        <v>14.379802414928649</v>
      </c>
      <c r="Q186" s="375">
        <v>0.13019390581717452</v>
      </c>
      <c r="R186" s="376">
        <v>0.17565485362095531</v>
      </c>
      <c r="S186" s="377">
        <v>6.2211981566820278E-2</v>
      </c>
      <c r="T186" s="376">
        <v>9.451219512195122E-2</v>
      </c>
      <c r="U186" s="378">
        <v>7.9646017699115043E-2</v>
      </c>
      <c r="V186" s="378">
        <v>0.17702702702702702</v>
      </c>
      <c r="W186" s="10"/>
      <c r="X186" s="364" t="s">
        <v>893</v>
      </c>
      <c r="Y186" s="67"/>
      <c r="Z186" s="168"/>
      <c r="AA186" s="79">
        <f t="shared" ref="AA186:AA191" si="154">J186</f>
        <v>131</v>
      </c>
      <c r="AB186" s="104">
        <f t="shared" ref="AB186:AB191" si="155">G186</f>
        <v>27</v>
      </c>
      <c r="AC186" s="104">
        <f t="shared" ref="AC186:AC191" si="156">I186</f>
        <v>45</v>
      </c>
      <c r="AD186" s="289">
        <f t="shared" si="150"/>
        <v>14.379802414928649</v>
      </c>
      <c r="AE186" s="124">
        <f t="shared" si="151"/>
        <v>8.2568807339449553</v>
      </c>
      <c r="AF186" s="102">
        <f t="shared" si="152"/>
        <v>12.893982808022923</v>
      </c>
      <c r="AG186" s="170">
        <f t="shared" ref="AG186:AG191" si="157">V186</f>
        <v>0.17702702702702702</v>
      </c>
      <c r="AH186" s="124">
        <f t="shared" ref="AH186:AH191" si="158">S186</f>
        <v>6.2211981566820278E-2</v>
      </c>
      <c r="AI186" s="11">
        <f t="shared" ref="AI186:AI191" si="159">U186</f>
        <v>7.9646017699115043E-2</v>
      </c>
      <c r="AK186" s="41"/>
    </row>
    <row r="187" spans="1:39" ht="15" customHeight="1" x14ac:dyDescent="0.2">
      <c r="B187" s="26" t="s">
        <v>894</v>
      </c>
      <c r="C187" s="15"/>
      <c r="D187" s="353"/>
      <c r="E187" s="50">
        <v>126</v>
      </c>
      <c r="F187" s="8">
        <v>63</v>
      </c>
      <c r="G187" s="109">
        <v>63</v>
      </c>
      <c r="H187" s="8">
        <v>64</v>
      </c>
      <c r="I187" s="109">
        <v>58</v>
      </c>
      <c r="J187" s="50">
        <v>69</v>
      </c>
      <c r="K187" s="106">
        <f t="shared" ref="K187:K191" si="160">E187/K$185*100</f>
        <v>10.918544194107453</v>
      </c>
      <c r="L187" s="4">
        <f t="shared" si="153"/>
        <v>7.6178960096735189</v>
      </c>
      <c r="M187" s="125">
        <f t="shared" si="153"/>
        <v>19.26605504587156</v>
      </c>
      <c r="N187" s="4">
        <f t="shared" si="153"/>
        <v>14.780600461893764</v>
      </c>
      <c r="O187" s="125">
        <f t="shared" si="153"/>
        <v>16.618911174785101</v>
      </c>
      <c r="P187" s="110">
        <f t="shared" si="153"/>
        <v>7.5740944017563123</v>
      </c>
      <c r="Q187" s="379">
        <v>0.11570247933884298</v>
      </c>
      <c r="R187" s="380">
        <v>9.3471810089020765E-2</v>
      </c>
      <c r="S187" s="381">
        <v>0.15180722891566265</v>
      </c>
      <c r="T187" s="380">
        <v>9.5380029806259314E-2</v>
      </c>
      <c r="U187" s="382">
        <v>0.10086956521739131</v>
      </c>
      <c r="V187" s="382">
        <v>8.9610389610389612E-2</v>
      </c>
      <c r="W187" s="10"/>
      <c r="X187" s="26" t="s">
        <v>894</v>
      </c>
      <c r="Y187" s="15"/>
      <c r="Z187" s="353"/>
      <c r="AA187" s="50">
        <f t="shared" si="154"/>
        <v>69</v>
      </c>
      <c r="AB187" s="109">
        <f t="shared" si="155"/>
        <v>63</v>
      </c>
      <c r="AC187" s="109">
        <f t="shared" si="156"/>
        <v>58</v>
      </c>
      <c r="AD187" s="106">
        <f t="shared" si="150"/>
        <v>7.5740944017563123</v>
      </c>
      <c r="AE187" s="125">
        <f t="shared" si="151"/>
        <v>19.26605504587156</v>
      </c>
      <c r="AF187" s="110">
        <f t="shared" si="152"/>
        <v>16.618911174785101</v>
      </c>
      <c r="AG187" s="10">
        <f t="shared" si="157"/>
        <v>8.9610389610389612E-2</v>
      </c>
      <c r="AH187" s="125">
        <f t="shared" si="158"/>
        <v>0.15180722891566265</v>
      </c>
      <c r="AI187" s="12">
        <f t="shared" si="159"/>
        <v>0.10086956521739131</v>
      </c>
      <c r="AK187" s="41"/>
    </row>
    <row r="188" spans="1:39" ht="15" customHeight="1" x14ac:dyDescent="0.2">
      <c r="B188" s="26" t="s">
        <v>895</v>
      </c>
      <c r="C188" s="15"/>
      <c r="D188" s="353"/>
      <c r="E188" s="50">
        <v>398</v>
      </c>
      <c r="F188" s="8">
        <v>236</v>
      </c>
      <c r="G188" s="109">
        <v>162</v>
      </c>
      <c r="H188" s="8">
        <v>220</v>
      </c>
      <c r="I188" s="109">
        <v>198</v>
      </c>
      <c r="J188" s="50">
        <v>258</v>
      </c>
      <c r="K188" s="106">
        <f t="shared" si="160"/>
        <v>34.488734835355281</v>
      </c>
      <c r="L188" s="4">
        <f t="shared" si="153"/>
        <v>28.536880290205563</v>
      </c>
      <c r="M188" s="125">
        <f t="shared" si="153"/>
        <v>49.541284403669728</v>
      </c>
      <c r="N188" s="4">
        <f t="shared" si="153"/>
        <v>50.808314087759818</v>
      </c>
      <c r="O188" s="125">
        <f t="shared" si="153"/>
        <v>56.733524355300858</v>
      </c>
      <c r="P188" s="110">
        <f t="shared" si="153"/>
        <v>28.320526893523599</v>
      </c>
      <c r="Q188" s="379">
        <v>0.36313868613138683</v>
      </c>
      <c r="R188" s="380">
        <v>0.35595776772247362</v>
      </c>
      <c r="S188" s="381">
        <v>0.37413394919168591</v>
      </c>
      <c r="T188" s="380">
        <v>0.30303030303030304</v>
      </c>
      <c r="U188" s="382">
        <v>0.31428571428571428</v>
      </c>
      <c r="V188" s="382">
        <v>0.33992094861660077</v>
      </c>
      <c r="W188" s="10"/>
      <c r="X188" s="26" t="s">
        <v>895</v>
      </c>
      <c r="Y188" s="15"/>
      <c r="Z188" s="353"/>
      <c r="AA188" s="50">
        <f t="shared" si="154"/>
        <v>258</v>
      </c>
      <c r="AB188" s="109">
        <f t="shared" si="155"/>
        <v>162</v>
      </c>
      <c r="AC188" s="109">
        <f t="shared" si="156"/>
        <v>198</v>
      </c>
      <c r="AD188" s="106">
        <f t="shared" si="150"/>
        <v>28.320526893523599</v>
      </c>
      <c r="AE188" s="125">
        <f t="shared" si="151"/>
        <v>49.541284403669728</v>
      </c>
      <c r="AF188" s="110">
        <f t="shared" si="152"/>
        <v>56.733524355300858</v>
      </c>
      <c r="AG188" s="10">
        <f t="shared" si="157"/>
        <v>0.33992094861660077</v>
      </c>
      <c r="AH188" s="125">
        <f t="shared" si="158"/>
        <v>0.37413394919168591</v>
      </c>
      <c r="AI188" s="12">
        <f t="shared" si="159"/>
        <v>0.31428571428571428</v>
      </c>
      <c r="AK188" s="41"/>
    </row>
    <row r="189" spans="1:39" ht="15" customHeight="1" x14ac:dyDescent="0.2">
      <c r="B189" s="365" t="s">
        <v>896</v>
      </c>
      <c r="C189" s="15"/>
      <c r="D189" s="353"/>
      <c r="E189" s="50">
        <v>10</v>
      </c>
      <c r="F189" s="8">
        <v>6</v>
      </c>
      <c r="G189" s="109">
        <v>4</v>
      </c>
      <c r="H189" s="8">
        <v>3</v>
      </c>
      <c r="I189" s="109">
        <v>3</v>
      </c>
      <c r="J189" s="50">
        <v>6</v>
      </c>
      <c r="K189" s="106">
        <f t="shared" si="160"/>
        <v>0.86655112651646449</v>
      </c>
      <c r="L189" s="4">
        <f t="shared" si="153"/>
        <v>0.7255139056831923</v>
      </c>
      <c r="M189" s="125">
        <f t="shared" si="153"/>
        <v>1.2232415902140672</v>
      </c>
      <c r="N189" s="4">
        <f t="shared" si="153"/>
        <v>0.69284064665127021</v>
      </c>
      <c r="O189" s="125">
        <f t="shared" si="153"/>
        <v>0.8595988538681949</v>
      </c>
      <c r="P189" s="110">
        <f t="shared" si="153"/>
        <v>0.65861690450054877</v>
      </c>
      <c r="Q189" s="379">
        <v>8.1967213114754103E-3</v>
      </c>
      <c r="R189" s="380">
        <v>8.4507042253521118E-3</v>
      </c>
      <c r="S189" s="381">
        <v>7.8431372549019607E-3</v>
      </c>
      <c r="T189" s="380">
        <v>3.8022813688212928E-3</v>
      </c>
      <c r="U189" s="382">
        <v>4.3731778425655978E-3</v>
      </c>
      <c r="V189" s="382">
        <v>7.3800738007380072E-3</v>
      </c>
      <c r="W189" s="10"/>
      <c r="X189" s="365" t="s">
        <v>896</v>
      </c>
      <c r="Y189" s="15"/>
      <c r="Z189" s="353"/>
      <c r="AA189" s="50">
        <f t="shared" si="154"/>
        <v>6</v>
      </c>
      <c r="AB189" s="109">
        <f t="shared" si="155"/>
        <v>4</v>
      </c>
      <c r="AC189" s="109">
        <f t="shared" si="156"/>
        <v>3</v>
      </c>
      <c r="AD189" s="106">
        <f t="shared" si="150"/>
        <v>0.65861690450054877</v>
      </c>
      <c r="AE189" s="125">
        <f t="shared" si="151"/>
        <v>1.2232415902140672</v>
      </c>
      <c r="AF189" s="110">
        <f t="shared" si="152"/>
        <v>0.8595988538681949</v>
      </c>
      <c r="AG189" s="10">
        <f t="shared" si="157"/>
        <v>7.3800738007380072E-3</v>
      </c>
      <c r="AH189" s="125">
        <f t="shared" si="158"/>
        <v>7.8431372549019607E-3</v>
      </c>
      <c r="AI189" s="12">
        <f t="shared" si="159"/>
        <v>4.3731778425655978E-3</v>
      </c>
      <c r="AK189" s="41"/>
    </row>
    <row r="190" spans="1:39" ht="15" customHeight="1" x14ac:dyDescent="0.2">
      <c r="B190" s="26" t="s">
        <v>897</v>
      </c>
      <c r="C190" s="15"/>
      <c r="D190" s="353"/>
      <c r="E190" s="50">
        <v>439</v>
      </c>
      <c r="F190" s="8">
        <v>376</v>
      </c>
      <c r="G190" s="109">
        <v>63</v>
      </c>
      <c r="H190" s="8">
        <v>76</v>
      </c>
      <c r="I190" s="109">
        <v>40</v>
      </c>
      <c r="J190" s="50">
        <v>412</v>
      </c>
      <c r="K190" s="106">
        <f t="shared" si="160"/>
        <v>38.041594454072793</v>
      </c>
      <c r="L190" s="4">
        <f t="shared" si="153"/>
        <v>45.465538089480049</v>
      </c>
      <c r="M190" s="125">
        <f t="shared" si="153"/>
        <v>19.26605504587156</v>
      </c>
      <c r="N190" s="4">
        <f t="shared" si="153"/>
        <v>17.551963048498845</v>
      </c>
      <c r="O190" s="125">
        <f t="shared" si="153"/>
        <v>11.461318051575931</v>
      </c>
      <c r="P190" s="110">
        <f t="shared" si="153"/>
        <v>45.225027442371015</v>
      </c>
      <c r="Q190" s="379">
        <v>0.38441330998248685</v>
      </c>
      <c r="R190" s="380">
        <v>0.56203288490284009</v>
      </c>
      <c r="S190" s="381">
        <v>0.1331923890063425</v>
      </c>
      <c r="T190" s="380">
        <v>0.10734463276836158</v>
      </c>
      <c r="U190" s="382">
        <v>6.5252854812398037E-2</v>
      </c>
      <c r="V190" s="382">
        <v>0.53926701570680624</v>
      </c>
      <c r="W190" s="10"/>
      <c r="X190" s="26" t="s">
        <v>897</v>
      </c>
      <c r="Y190" s="15"/>
      <c r="Z190" s="353"/>
      <c r="AA190" s="50">
        <f t="shared" si="154"/>
        <v>412</v>
      </c>
      <c r="AB190" s="109">
        <f t="shared" si="155"/>
        <v>63</v>
      </c>
      <c r="AC190" s="109">
        <f t="shared" si="156"/>
        <v>40</v>
      </c>
      <c r="AD190" s="106">
        <f t="shared" si="150"/>
        <v>45.225027442371015</v>
      </c>
      <c r="AE190" s="125">
        <f t="shared" si="151"/>
        <v>19.26605504587156</v>
      </c>
      <c r="AF190" s="110">
        <f t="shared" si="152"/>
        <v>11.461318051575931</v>
      </c>
      <c r="AG190" s="10">
        <f t="shared" si="157"/>
        <v>0.53926701570680624</v>
      </c>
      <c r="AH190" s="125">
        <f t="shared" si="158"/>
        <v>0.1331923890063425</v>
      </c>
      <c r="AI190" s="12">
        <f t="shared" si="159"/>
        <v>6.5252854812398037E-2</v>
      </c>
      <c r="AK190" s="41"/>
    </row>
    <row r="191" spans="1:39" ht="15" customHeight="1" x14ac:dyDescent="0.2">
      <c r="B191" s="27" t="s">
        <v>898</v>
      </c>
      <c r="C191" s="68"/>
      <c r="D191" s="352"/>
      <c r="E191" s="93">
        <v>40</v>
      </c>
      <c r="F191" s="40">
        <v>32</v>
      </c>
      <c r="G191" s="358">
        <v>8</v>
      </c>
      <c r="H191" s="40">
        <v>8</v>
      </c>
      <c r="I191" s="358">
        <v>5</v>
      </c>
      <c r="J191" s="93">
        <v>35</v>
      </c>
      <c r="K191" s="359">
        <f t="shared" si="160"/>
        <v>3.4662045060658579</v>
      </c>
      <c r="L191" s="34">
        <f t="shared" si="153"/>
        <v>3.8694074969770251</v>
      </c>
      <c r="M191" s="360">
        <f t="shared" si="153"/>
        <v>2.4464831804281344</v>
      </c>
      <c r="N191" s="34">
        <f t="shared" si="153"/>
        <v>1.8475750577367205</v>
      </c>
      <c r="O191" s="360">
        <f t="shared" si="153"/>
        <v>1.4326647564469914</v>
      </c>
      <c r="P191" s="361">
        <f t="shared" si="153"/>
        <v>3.8419319429198682</v>
      </c>
      <c r="Q191" s="383">
        <v>3.5335689045936397E-2</v>
      </c>
      <c r="R191" s="384">
        <v>4.8706240487062402E-2</v>
      </c>
      <c r="S191" s="385">
        <v>1.6842105263157894E-2</v>
      </c>
      <c r="T191" s="384">
        <v>1.094391244870041E-2</v>
      </c>
      <c r="U191" s="386">
        <v>7.8369905956112845E-3</v>
      </c>
      <c r="V191" s="386">
        <v>4.6666666666666669E-2</v>
      </c>
      <c r="W191" s="10"/>
      <c r="X191" s="27" t="s">
        <v>898</v>
      </c>
      <c r="Y191" s="68"/>
      <c r="Z191" s="352"/>
      <c r="AA191" s="93">
        <f t="shared" si="154"/>
        <v>35</v>
      </c>
      <c r="AB191" s="358">
        <f t="shared" si="155"/>
        <v>8</v>
      </c>
      <c r="AC191" s="358">
        <f t="shared" si="156"/>
        <v>5</v>
      </c>
      <c r="AD191" s="359">
        <f t="shared" si="150"/>
        <v>3.8419319429198682</v>
      </c>
      <c r="AE191" s="360">
        <f t="shared" si="151"/>
        <v>2.4464831804281344</v>
      </c>
      <c r="AF191" s="361">
        <f t="shared" si="152"/>
        <v>1.4326647564469914</v>
      </c>
      <c r="AG191" s="362">
        <f t="shared" si="157"/>
        <v>4.6666666666666669E-2</v>
      </c>
      <c r="AH191" s="360">
        <f t="shared" si="158"/>
        <v>1.6842105263157894E-2</v>
      </c>
      <c r="AI191" s="363">
        <f t="shared" si="159"/>
        <v>7.8369905956112845E-3</v>
      </c>
      <c r="AK191" s="41"/>
    </row>
    <row r="192" spans="1:39" ht="15" customHeight="1" x14ac:dyDescent="0.2">
      <c r="B192" s="30" t="s">
        <v>1</v>
      </c>
      <c r="C192" s="59"/>
      <c r="D192" s="59"/>
      <c r="E192" s="51">
        <f t="shared" ref="E192:V192" si="161">SUM(E186:E191)</f>
        <v>1154</v>
      </c>
      <c r="F192" s="31">
        <f t="shared" si="161"/>
        <v>827</v>
      </c>
      <c r="G192" s="51">
        <f t="shared" si="161"/>
        <v>327</v>
      </c>
      <c r="H192" s="31">
        <f t="shared" si="161"/>
        <v>433</v>
      </c>
      <c r="I192" s="51">
        <f t="shared" si="161"/>
        <v>349</v>
      </c>
      <c r="J192" s="51">
        <f t="shared" si="161"/>
        <v>911</v>
      </c>
      <c r="K192" s="107">
        <f t="shared" si="161"/>
        <v>100</v>
      </c>
      <c r="L192" s="54">
        <f t="shared" si="161"/>
        <v>99.999999999999986</v>
      </c>
      <c r="M192" s="132">
        <f t="shared" si="161"/>
        <v>100.00000000000001</v>
      </c>
      <c r="N192" s="54">
        <f t="shared" si="161"/>
        <v>100.00000000000001</v>
      </c>
      <c r="O192" s="132">
        <f t="shared" si="161"/>
        <v>100</v>
      </c>
      <c r="P192" s="105">
        <f t="shared" si="161"/>
        <v>100</v>
      </c>
      <c r="Q192" s="387">
        <f t="shared" si="161"/>
        <v>1.0369807916273031</v>
      </c>
      <c r="R192" s="388">
        <f t="shared" si="161"/>
        <v>1.2442742610477042</v>
      </c>
      <c r="S192" s="389">
        <f t="shared" si="161"/>
        <v>0.74603079119857119</v>
      </c>
      <c r="T192" s="388">
        <f t="shared" si="161"/>
        <v>0.61501335454439676</v>
      </c>
      <c r="U192" s="388">
        <f t="shared" si="161"/>
        <v>0.57226432045279552</v>
      </c>
      <c r="V192" s="388">
        <f t="shared" si="161"/>
        <v>1.1998721214282282</v>
      </c>
      <c r="W192" s="10"/>
      <c r="X192" s="30" t="s">
        <v>1</v>
      </c>
      <c r="Y192" s="59"/>
      <c r="Z192" s="59"/>
      <c r="AA192" s="51">
        <f t="shared" ref="AA192:AI192" si="162">SUM(AA186:AA191)</f>
        <v>911</v>
      </c>
      <c r="AB192" s="51">
        <f t="shared" si="162"/>
        <v>327</v>
      </c>
      <c r="AC192" s="51">
        <f t="shared" si="162"/>
        <v>349</v>
      </c>
      <c r="AD192" s="107">
        <f t="shared" si="162"/>
        <v>100</v>
      </c>
      <c r="AE192" s="132">
        <f t="shared" si="162"/>
        <v>100.00000000000001</v>
      </c>
      <c r="AF192" s="105">
        <f t="shared" si="162"/>
        <v>100</v>
      </c>
      <c r="AG192" s="108">
        <f t="shared" si="162"/>
        <v>1.1998721214282282</v>
      </c>
      <c r="AH192" s="132">
        <f t="shared" si="162"/>
        <v>0.74603079119857119</v>
      </c>
      <c r="AI192" s="54">
        <f t="shared" si="162"/>
        <v>0.57226432045279552</v>
      </c>
    </row>
    <row r="193" spans="1:37" ht="15" customHeight="1" x14ac:dyDescent="0.2">
      <c r="B193" s="45"/>
      <c r="C193" s="45"/>
      <c r="D193" s="45"/>
      <c r="E193" s="45"/>
      <c r="F193" s="36"/>
      <c r="G193" s="70"/>
      <c r="H193" s="70"/>
      <c r="I193" s="70"/>
      <c r="J193" s="41"/>
      <c r="K193" s="16"/>
      <c r="O193" s="10"/>
      <c r="P193" s="10"/>
      <c r="Q193" s="10"/>
      <c r="R193" s="10"/>
      <c r="S193" s="10"/>
      <c r="T193" s="10"/>
      <c r="U193" s="10"/>
      <c r="V193" s="10"/>
      <c r="W193" s="10"/>
      <c r="X193" s="45"/>
      <c r="Y193" s="45"/>
      <c r="Z193" s="45"/>
      <c r="AA193" s="45"/>
      <c r="AB193" s="70"/>
      <c r="AC193" s="70"/>
      <c r="AD193" s="41"/>
      <c r="AG193" s="10"/>
      <c r="AH193" s="10"/>
      <c r="AI193" s="10"/>
    </row>
    <row r="194" spans="1:37" ht="15" customHeight="1" x14ac:dyDescent="0.2">
      <c r="A194" s="35" t="s">
        <v>882</v>
      </c>
      <c r="B194" s="15"/>
      <c r="C194" s="15"/>
      <c r="D194" s="15"/>
      <c r="W194" s="10"/>
      <c r="X194" s="15"/>
      <c r="Y194" s="15"/>
      <c r="Z194" s="15"/>
    </row>
    <row r="195" spans="1:37" ht="15" customHeight="1" x14ac:dyDescent="0.2">
      <c r="A195" s="1" t="s">
        <v>901</v>
      </c>
      <c r="B195" s="15"/>
      <c r="C195" s="15"/>
      <c r="D195" s="15"/>
      <c r="W195" s="10"/>
      <c r="X195" s="15"/>
      <c r="Y195" s="15"/>
      <c r="Z195" s="15"/>
    </row>
    <row r="196" spans="1:37" ht="13.75" customHeight="1" x14ac:dyDescent="0.2">
      <c r="B196" s="47"/>
      <c r="C196" s="25"/>
      <c r="D196" s="38"/>
      <c r="E196" s="428"/>
      <c r="F196" s="429"/>
      <c r="G196" s="430" t="s">
        <v>3</v>
      </c>
      <c r="H196" s="430"/>
      <c r="I196" s="429"/>
      <c r="J196" s="431"/>
      <c r="W196" s="10"/>
      <c r="X196" s="47"/>
      <c r="Y196" s="25"/>
      <c r="Z196" s="25"/>
      <c r="AA196" s="60"/>
      <c r="AB196" s="63" t="s">
        <v>3</v>
      </c>
      <c r="AC196" s="64"/>
    </row>
    <row r="197" spans="1:37" ht="19" x14ac:dyDescent="0.2">
      <c r="B197" s="72"/>
      <c r="C197" s="36"/>
      <c r="D197" s="206"/>
      <c r="E197" s="99" t="s">
        <v>356</v>
      </c>
      <c r="F197" s="99" t="s">
        <v>170</v>
      </c>
      <c r="G197" s="99" t="s">
        <v>171</v>
      </c>
      <c r="H197" s="99" t="s">
        <v>358</v>
      </c>
      <c r="I197" s="432" t="s">
        <v>173</v>
      </c>
      <c r="J197" s="99" t="s">
        <v>500</v>
      </c>
      <c r="W197" s="10"/>
      <c r="X197" s="72"/>
      <c r="Y197" s="36"/>
      <c r="Z197" s="206"/>
      <c r="AA197" s="73" t="s">
        <v>471</v>
      </c>
      <c r="AB197" s="73" t="s">
        <v>171</v>
      </c>
      <c r="AC197" s="73" t="s">
        <v>173</v>
      </c>
    </row>
    <row r="198" spans="1:37" ht="12" customHeight="1" x14ac:dyDescent="0.2">
      <c r="B198" s="48"/>
      <c r="C198" s="28"/>
      <c r="D198" s="57"/>
      <c r="E198" s="29"/>
      <c r="F198" s="29"/>
      <c r="G198" s="29"/>
      <c r="H198" s="29"/>
      <c r="I198" s="49"/>
      <c r="J198" s="29"/>
      <c r="W198" s="10"/>
      <c r="X198" s="48"/>
      <c r="Y198" s="28"/>
      <c r="Z198" s="57"/>
      <c r="AA198" s="29"/>
      <c r="AB198" s="29"/>
      <c r="AC198" s="29"/>
    </row>
    <row r="199" spans="1:37" ht="15" customHeight="1" x14ac:dyDescent="0.2">
      <c r="B199" s="364" t="s">
        <v>893</v>
      </c>
      <c r="C199" s="24"/>
      <c r="D199" s="168"/>
      <c r="E199" s="390">
        <f t="shared" ref="E199:J204" si="163">E186/E158*100</f>
        <v>6.4003631411711313</v>
      </c>
      <c r="F199" s="3">
        <f t="shared" si="163"/>
        <v>6.5254722381224957</v>
      </c>
      <c r="G199" s="124">
        <f t="shared" si="163"/>
        <v>5.9210526315789469</v>
      </c>
      <c r="H199" s="3">
        <f t="shared" si="163"/>
        <v>5.0121261115602262</v>
      </c>
      <c r="I199" s="124">
        <f t="shared" si="163"/>
        <v>4.3902439024390238</v>
      </c>
      <c r="J199" s="3">
        <f t="shared" si="163"/>
        <v>6.6870852475752933</v>
      </c>
      <c r="W199" s="10"/>
      <c r="X199" s="24" t="s">
        <v>893</v>
      </c>
      <c r="Y199" s="67"/>
      <c r="Z199" s="168"/>
      <c r="AA199" s="390">
        <f>J199</f>
        <v>6.6870852475752933</v>
      </c>
      <c r="AB199" s="124">
        <f>G199</f>
        <v>5.9210526315789469</v>
      </c>
      <c r="AC199" s="11">
        <f>I199</f>
        <v>4.3902439024390238</v>
      </c>
      <c r="AK199" s="41"/>
    </row>
    <row r="200" spans="1:37" ht="15" customHeight="1" x14ac:dyDescent="0.2">
      <c r="B200" s="26" t="s">
        <v>894</v>
      </c>
      <c r="C200" s="26"/>
      <c r="D200" s="353"/>
      <c r="E200" s="126">
        <f t="shared" si="163"/>
        <v>9.1304347826086953</v>
      </c>
      <c r="F200" s="4">
        <f t="shared" si="163"/>
        <v>9.9683544303797476</v>
      </c>
      <c r="G200" s="125">
        <f t="shared" si="163"/>
        <v>8.4224598930481278</v>
      </c>
      <c r="H200" s="4">
        <f t="shared" si="163"/>
        <v>7.8720787207872078</v>
      </c>
      <c r="I200" s="125">
        <f t="shared" si="163"/>
        <v>8.044382801664355</v>
      </c>
      <c r="J200" s="4">
        <f t="shared" si="163"/>
        <v>9.5303867403314921</v>
      </c>
      <c r="W200" s="10"/>
      <c r="X200" s="26" t="s">
        <v>894</v>
      </c>
      <c r="Y200" s="15"/>
      <c r="Z200" s="353"/>
      <c r="AA200" s="126">
        <f t="shared" ref="AA200:AA204" si="164">J200</f>
        <v>9.5303867403314921</v>
      </c>
      <c r="AB200" s="125">
        <f t="shared" ref="AB200:AB204" si="165">G200</f>
        <v>8.4224598930481278</v>
      </c>
      <c r="AC200" s="12">
        <f t="shared" ref="AC200:AC204" si="166">I200</f>
        <v>8.044382801664355</v>
      </c>
      <c r="AK200" s="41"/>
    </row>
    <row r="201" spans="1:37" ht="15" customHeight="1" x14ac:dyDescent="0.2">
      <c r="B201" s="26" t="s">
        <v>895</v>
      </c>
      <c r="C201" s="26"/>
      <c r="D201" s="353"/>
      <c r="E201" s="126">
        <f t="shared" si="163"/>
        <v>23.28847279110591</v>
      </c>
      <c r="F201" s="4">
        <f t="shared" si="163"/>
        <v>23.228346456692915</v>
      </c>
      <c r="G201" s="125">
        <f t="shared" si="163"/>
        <v>23.376623376623375</v>
      </c>
      <c r="H201" s="4">
        <f t="shared" si="163"/>
        <v>29.56989247311828</v>
      </c>
      <c r="I201" s="125">
        <f t="shared" si="163"/>
        <v>32.352941176470587</v>
      </c>
      <c r="J201" s="4">
        <f t="shared" si="163"/>
        <v>22.473867595818817</v>
      </c>
      <c r="W201" s="10"/>
      <c r="X201" s="26" t="s">
        <v>895</v>
      </c>
      <c r="Y201" s="15"/>
      <c r="Z201" s="353"/>
      <c r="AA201" s="126">
        <f t="shared" si="164"/>
        <v>22.473867595818817</v>
      </c>
      <c r="AB201" s="125">
        <f t="shared" si="165"/>
        <v>23.376623376623375</v>
      </c>
      <c r="AC201" s="12">
        <f t="shared" si="166"/>
        <v>32.352941176470587</v>
      </c>
      <c r="AK201" s="41"/>
    </row>
    <row r="202" spans="1:37" ht="15" customHeight="1" x14ac:dyDescent="0.2">
      <c r="B202" s="365" t="s">
        <v>896</v>
      </c>
      <c r="C202" s="26"/>
      <c r="D202" s="353"/>
      <c r="E202" s="126">
        <f t="shared" si="163"/>
        <v>23.255813953488371</v>
      </c>
      <c r="F202" s="4">
        <f t="shared" si="163"/>
        <v>42.857142857142854</v>
      </c>
      <c r="G202" s="125">
        <f t="shared" si="163"/>
        <v>13.793103448275861</v>
      </c>
      <c r="H202" s="4">
        <f t="shared" si="163"/>
        <v>23.076923076923077</v>
      </c>
      <c r="I202" s="125">
        <f t="shared" si="163"/>
        <v>33.333333333333329</v>
      </c>
      <c r="J202" s="4">
        <f t="shared" si="163"/>
        <v>33.333333333333329</v>
      </c>
      <c r="W202" s="10"/>
      <c r="X202" s="26" t="s">
        <v>896</v>
      </c>
      <c r="Y202" s="15"/>
      <c r="Z202" s="353"/>
      <c r="AA202" s="126">
        <f t="shared" si="164"/>
        <v>33.333333333333329</v>
      </c>
      <c r="AB202" s="125">
        <f t="shared" si="165"/>
        <v>13.793103448275861</v>
      </c>
      <c r="AC202" s="12">
        <f t="shared" si="166"/>
        <v>33.333333333333329</v>
      </c>
      <c r="AK202" s="41"/>
    </row>
    <row r="203" spans="1:37" ht="15" customHeight="1" x14ac:dyDescent="0.2">
      <c r="B203" s="26" t="s">
        <v>897</v>
      </c>
      <c r="C203" s="26"/>
      <c r="D203" s="353"/>
      <c r="E203" s="126">
        <f t="shared" si="163"/>
        <v>14.133934320669672</v>
      </c>
      <c r="F203" s="4">
        <f t="shared" si="163"/>
        <v>14.78568619740464</v>
      </c>
      <c r="G203" s="125">
        <f t="shared" si="163"/>
        <v>11.190053285968029</v>
      </c>
      <c r="H203" s="4">
        <f t="shared" si="163"/>
        <v>5.6801195814648731</v>
      </c>
      <c r="I203" s="125">
        <f t="shared" si="163"/>
        <v>3.8350910834132312</v>
      </c>
      <c r="J203" s="4">
        <f t="shared" si="163"/>
        <v>14.517265680056376</v>
      </c>
      <c r="W203" s="10"/>
      <c r="X203" s="26" t="s">
        <v>897</v>
      </c>
      <c r="Y203" s="15"/>
      <c r="Z203" s="353"/>
      <c r="AA203" s="126">
        <f t="shared" si="164"/>
        <v>14.517265680056376</v>
      </c>
      <c r="AB203" s="125">
        <f t="shared" si="165"/>
        <v>11.190053285968029</v>
      </c>
      <c r="AC203" s="12">
        <f t="shared" si="166"/>
        <v>3.8350910834132312</v>
      </c>
      <c r="AK203" s="41"/>
    </row>
    <row r="204" spans="1:37" ht="15" customHeight="1" x14ac:dyDescent="0.2">
      <c r="B204" s="27" t="s">
        <v>898</v>
      </c>
      <c r="C204" s="27"/>
      <c r="D204" s="352"/>
      <c r="E204" s="391">
        <f t="shared" si="163"/>
        <v>5.2700922266139658</v>
      </c>
      <c r="F204" s="5">
        <f t="shared" si="163"/>
        <v>5.4982817869415808</v>
      </c>
      <c r="G204" s="392">
        <f t="shared" si="163"/>
        <v>4.5197740112994351</v>
      </c>
      <c r="H204" s="5">
        <f t="shared" si="163"/>
        <v>2.0942408376963351</v>
      </c>
      <c r="I204" s="392">
        <f t="shared" si="163"/>
        <v>1.893939393939394</v>
      </c>
      <c r="J204" s="5">
        <f t="shared" si="163"/>
        <v>5</v>
      </c>
      <c r="W204" s="10"/>
      <c r="X204" s="27" t="s">
        <v>898</v>
      </c>
      <c r="Y204" s="68"/>
      <c r="Z204" s="352"/>
      <c r="AA204" s="391">
        <f t="shared" si="164"/>
        <v>5</v>
      </c>
      <c r="AB204" s="392">
        <f t="shared" si="165"/>
        <v>4.5197740112994351</v>
      </c>
      <c r="AC204" s="259">
        <f t="shared" si="166"/>
        <v>1.893939393939394</v>
      </c>
      <c r="AK204" s="41"/>
    </row>
    <row r="205" spans="1:37" ht="15" customHeight="1" x14ac:dyDescent="0.2">
      <c r="B205" s="45"/>
      <c r="C205" s="45"/>
      <c r="D205" s="45"/>
      <c r="E205" s="45"/>
      <c r="F205" s="36"/>
      <c r="G205" s="70"/>
      <c r="H205" s="70"/>
      <c r="I205" s="70"/>
      <c r="J205" s="41"/>
      <c r="W205" s="10"/>
      <c r="X205" s="45"/>
      <c r="Y205" s="45"/>
      <c r="Z205" s="45"/>
      <c r="AA205" s="45"/>
      <c r="AB205" s="70"/>
      <c r="AC205" s="70"/>
    </row>
    <row r="206" spans="1:37" ht="15" customHeight="1" x14ac:dyDescent="0.2">
      <c r="A206" s="35" t="s">
        <v>882</v>
      </c>
      <c r="B206" s="15"/>
      <c r="C206" s="15"/>
      <c r="D206" s="15"/>
      <c r="W206" s="10"/>
      <c r="X206" s="15"/>
      <c r="Y206" s="15"/>
      <c r="Z206" s="15"/>
    </row>
    <row r="207" spans="1:37" ht="15" customHeight="1" x14ac:dyDescent="0.2">
      <c r="A207" s="1" t="s">
        <v>927</v>
      </c>
      <c r="B207" s="15"/>
      <c r="C207" s="15"/>
      <c r="D207" s="15"/>
      <c r="W207" s="10"/>
      <c r="X207" s="15"/>
      <c r="Y207" s="15"/>
      <c r="Z207" s="15"/>
    </row>
    <row r="208" spans="1:37" ht="13.75" customHeight="1" x14ac:dyDescent="0.2">
      <c r="B208" s="47"/>
      <c r="C208" s="25"/>
      <c r="D208" s="25"/>
      <c r="E208" s="242"/>
      <c r="F208" s="243"/>
      <c r="G208" s="66" t="s">
        <v>134</v>
      </c>
      <c r="H208" s="66"/>
      <c r="I208" s="243"/>
      <c r="J208" s="249"/>
      <c r="K208" s="244"/>
      <c r="L208" s="243"/>
      <c r="M208" s="66" t="s">
        <v>3</v>
      </c>
      <c r="N208" s="66"/>
      <c r="O208" s="243"/>
      <c r="P208" s="249"/>
      <c r="Q208" s="243"/>
      <c r="R208" s="243"/>
      <c r="S208" s="164" t="s">
        <v>279</v>
      </c>
      <c r="T208" s="66"/>
      <c r="U208" s="243"/>
      <c r="V208" s="245"/>
      <c r="W208" s="10"/>
      <c r="X208" s="47"/>
      <c r="Y208" s="25"/>
      <c r="Z208" s="25"/>
      <c r="AA208" s="60"/>
      <c r="AB208" s="63" t="s">
        <v>134</v>
      </c>
      <c r="AC208" s="66"/>
      <c r="AD208" s="80"/>
      <c r="AE208" s="63" t="s">
        <v>3</v>
      </c>
      <c r="AF208" s="76"/>
      <c r="AG208" s="66"/>
      <c r="AH208" s="100" t="s">
        <v>279</v>
      </c>
      <c r="AI208" s="64"/>
    </row>
    <row r="209" spans="1:37" ht="19" x14ac:dyDescent="0.2">
      <c r="B209" s="72"/>
      <c r="C209" s="36"/>
      <c r="D209" s="206"/>
      <c r="E209" s="73" t="s">
        <v>356</v>
      </c>
      <c r="F209" s="73" t="s">
        <v>170</v>
      </c>
      <c r="G209" s="73" t="s">
        <v>171</v>
      </c>
      <c r="H209" s="73" t="s">
        <v>358</v>
      </c>
      <c r="I209" s="78" t="s">
        <v>173</v>
      </c>
      <c r="J209" s="73" t="s">
        <v>500</v>
      </c>
      <c r="K209" s="81" t="s">
        <v>356</v>
      </c>
      <c r="L209" s="73" t="s">
        <v>170</v>
      </c>
      <c r="M209" s="73" t="s">
        <v>171</v>
      </c>
      <c r="N209" s="73" t="s">
        <v>358</v>
      </c>
      <c r="O209" s="78" t="s">
        <v>173</v>
      </c>
      <c r="P209" s="248" t="s">
        <v>500</v>
      </c>
      <c r="Q209" s="81" t="s">
        <v>356</v>
      </c>
      <c r="R209" s="73" t="s">
        <v>170</v>
      </c>
      <c r="S209" s="73" t="s">
        <v>171</v>
      </c>
      <c r="T209" s="73" t="s">
        <v>358</v>
      </c>
      <c r="U209" s="99" t="s">
        <v>173</v>
      </c>
      <c r="V209" s="99" t="s">
        <v>500</v>
      </c>
      <c r="W209" s="10"/>
      <c r="X209" s="72"/>
      <c r="Y209" s="36"/>
      <c r="Z209" s="206"/>
      <c r="AA209" s="73" t="s">
        <v>471</v>
      </c>
      <c r="AB209" s="73" t="s">
        <v>171</v>
      </c>
      <c r="AC209" s="78" t="s">
        <v>173</v>
      </c>
      <c r="AD209" s="81" t="s">
        <v>471</v>
      </c>
      <c r="AE209" s="73" t="s">
        <v>171</v>
      </c>
      <c r="AF209" s="77" t="s">
        <v>173</v>
      </c>
      <c r="AG209" s="74" t="s">
        <v>471</v>
      </c>
      <c r="AH209" s="73" t="s">
        <v>171</v>
      </c>
      <c r="AI209" s="99" t="s">
        <v>173</v>
      </c>
    </row>
    <row r="210" spans="1:37" ht="12" customHeight="1" x14ac:dyDescent="0.2">
      <c r="B210" s="48"/>
      <c r="C210" s="28"/>
      <c r="D210" s="57"/>
      <c r="E210" s="29"/>
      <c r="F210" s="29"/>
      <c r="G210" s="29"/>
      <c r="H210" s="29"/>
      <c r="I210" s="49"/>
      <c r="J210" s="29"/>
      <c r="K210" s="142">
        <f t="shared" ref="K210" si="167">E217</f>
        <v>3655</v>
      </c>
      <c r="L210" s="138">
        <f t="shared" ref="L210" si="168">F217</f>
        <v>2430</v>
      </c>
      <c r="M210" s="138">
        <f t="shared" ref="M210" si="169">G217</f>
        <v>1225</v>
      </c>
      <c r="N210" s="138">
        <f t="shared" ref="N210" si="170">H217</f>
        <v>1364</v>
      </c>
      <c r="O210" s="247">
        <f t="shared" ref="O210" si="171">I217</f>
        <v>1077</v>
      </c>
      <c r="P210" s="139">
        <f t="shared" ref="P210" si="172">J217</f>
        <v>2717</v>
      </c>
      <c r="Q210" s="101"/>
      <c r="R210" s="29"/>
      <c r="S210" s="29"/>
      <c r="T210" s="29"/>
      <c r="U210" s="29"/>
      <c r="V210" s="29"/>
      <c r="W210" s="10"/>
      <c r="X210" s="48"/>
      <c r="Y210" s="28"/>
      <c r="Z210" s="57"/>
      <c r="AA210" s="29"/>
      <c r="AB210" s="29"/>
      <c r="AC210" s="49"/>
      <c r="AD210" s="142">
        <f t="shared" ref="AD210:AD216" si="173">P210</f>
        <v>2717</v>
      </c>
      <c r="AE210" s="138">
        <f t="shared" ref="AE210:AE216" si="174">M210</f>
        <v>1225</v>
      </c>
      <c r="AF210" s="139">
        <f t="shared" ref="AF210:AF216" si="175">O210</f>
        <v>1077</v>
      </c>
      <c r="AG210" s="101"/>
      <c r="AH210" s="29"/>
      <c r="AI210" s="29"/>
    </row>
    <row r="211" spans="1:37" ht="15" customHeight="1" x14ac:dyDescent="0.2">
      <c r="B211" s="364" t="s">
        <v>893</v>
      </c>
      <c r="C211" s="67"/>
      <c r="D211" s="168"/>
      <c r="E211" s="79">
        <v>393</v>
      </c>
      <c r="F211" s="7">
        <v>304</v>
      </c>
      <c r="G211" s="104">
        <v>89</v>
      </c>
      <c r="H211" s="7">
        <v>171</v>
      </c>
      <c r="I211" s="104">
        <v>137</v>
      </c>
      <c r="J211" s="79">
        <v>338</v>
      </c>
      <c r="K211" s="289">
        <f>E211/K$210*100</f>
        <v>10.752393980848153</v>
      </c>
      <c r="L211" s="3">
        <f t="shared" ref="L211:P216" si="176">F211/L$210*100</f>
        <v>12.510288065843621</v>
      </c>
      <c r="M211" s="124">
        <f t="shared" si="176"/>
        <v>7.2653061224489797</v>
      </c>
      <c r="N211" s="3">
        <f t="shared" si="176"/>
        <v>12.536656891495602</v>
      </c>
      <c r="O211" s="124">
        <f t="shared" si="176"/>
        <v>12.720519962859797</v>
      </c>
      <c r="P211" s="102">
        <f t="shared" si="176"/>
        <v>12.440191387559809</v>
      </c>
      <c r="Q211" s="375">
        <v>0.44306651634723787</v>
      </c>
      <c r="R211" s="376">
        <v>0.56928838951310856</v>
      </c>
      <c r="S211" s="377">
        <v>0.25212464589235128</v>
      </c>
      <c r="T211" s="376">
        <v>0.38600451467268621</v>
      </c>
      <c r="U211" s="378">
        <v>0.36436170212765956</v>
      </c>
      <c r="V211" s="378">
        <v>0.56239600665557399</v>
      </c>
      <c r="W211" s="10"/>
      <c r="X211" s="364" t="s">
        <v>893</v>
      </c>
      <c r="Y211" s="67"/>
      <c r="Z211" s="168"/>
      <c r="AA211" s="79">
        <f t="shared" ref="AA211:AA216" si="177">J211</f>
        <v>338</v>
      </c>
      <c r="AB211" s="104">
        <f t="shared" ref="AB211:AB216" si="178">G211</f>
        <v>89</v>
      </c>
      <c r="AC211" s="104">
        <f t="shared" ref="AC211:AC216" si="179">I211</f>
        <v>137</v>
      </c>
      <c r="AD211" s="289">
        <f t="shared" si="173"/>
        <v>12.440191387559809</v>
      </c>
      <c r="AE211" s="124">
        <f t="shared" si="174"/>
        <v>7.2653061224489797</v>
      </c>
      <c r="AF211" s="102">
        <f t="shared" si="175"/>
        <v>12.720519962859797</v>
      </c>
      <c r="AG211" s="170">
        <f t="shared" ref="AG211:AG216" si="180">V211</f>
        <v>0.56239600665557399</v>
      </c>
      <c r="AH211" s="124">
        <f t="shared" ref="AH211:AH216" si="181">S211</f>
        <v>0.25212464589235128</v>
      </c>
      <c r="AI211" s="11">
        <f t="shared" ref="AI211:AI216" si="182">U211</f>
        <v>0.36436170212765956</v>
      </c>
      <c r="AK211" s="41"/>
    </row>
    <row r="212" spans="1:37" ht="15" customHeight="1" x14ac:dyDescent="0.2">
      <c r="B212" s="26" t="s">
        <v>894</v>
      </c>
      <c r="C212" s="15"/>
      <c r="D212" s="353"/>
      <c r="E212" s="50">
        <v>242</v>
      </c>
      <c r="F212" s="8">
        <v>85</v>
      </c>
      <c r="G212" s="109">
        <v>157</v>
      </c>
      <c r="H212" s="8">
        <v>96</v>
      </c>
      <c r="I212" s="109">
        <v>86</v>
      </c>
      <c r="J212" s="50">
        <v>95</v>
      </c>
      <c r="K212" s="106">
        <f t="shared" ref="K212:K216" si="183">E212/K$210*100</f>
        <v>6.6210670314637481</v>
      </c>
      <c r="L212" s="4">
        <f t="shared" si="176"/>
        <v>3.4979423868312756</v>
      </c>
      <c r="M212" s="125">
        <f t="shared" si="176"/>
        <v>12.816326530612246</v>
      </c>
      <c r="N212" s="4">
        <f t="shared" si="176"/>
        <v>7.0381231671554261</v>
      </c>
      <c r="O212" s="125">
        <f t="shared" si="176"/>
        <v>7.9851439182915511</v>
      </c>
      <c r="P212" s="110">
        <f t="shared" si="176"/>
        <v>3.4965034965034967</v>
      </c>
      <c r="Q212" s="379">
        <v>0.27282976324689967</v>
      </c>
      <c r="R212" s="380">
        <v>0.15917602996254682</v>
      </c>
      <c r="S212" s="381">
        <v>0.44475920679886688</v>
      </c>
      <c r="T212" s="380">
        <v>0.21670428893905191</v>
      </c>
      <c r="U212" s="382">
        <v>0.22872340425531915</v>
      </c>
      <c r="V212" s="382">
        <v>0.15806988352745424</v>
      </c>
      <c r="W212" s="10"/>
      <c r="X212" s="26" t="s">
        <v>894</v>
      </c>
      <c r="Y212" s="15"/>
      <c r="Z212" s="353"/>
      <c r="AA212" s="50">
        <f t="shared" si="177"/>
        <v>95</v>
      </c>
      <c r="AB212" s="109">
        <f t="shared" si="178"/>
        <v>157</v>
      </c>
      <c r="AC212" s="109">
        <f t="shared" si="179"/>
        <v>86</v>
      </c>
      <c r="AD212" s="106">
        <f t="shared" si="173"/>
        <v>3.4965034965034967</v>
      </c>
      <c r="AE212" s="125">
        <f t="shared" si="174"/>
        <v>12.816326530612246</v>
      </c>
      <c r="AF212" s="110">
        <f t="shared" si="175"/>
        <v>7.9851439182915511</v>
      </c>
      <c r="AG212" s="10">
        <f t="shared" si="180"/>
        <v>0.15806988352745424</v>
      </c>
      <c r="AH212" s="125">
        <f t="shared" si="181"/>
        <v>0.44475920679886688</v>
      </c>
      <c r="AI212" s="12">
        <f t="shared" si="182"/>
        <v>0.22872340425531915</v>
      </c>
      <c r="AK212" s="41"/>
    </row>
    <row r="213" spans="1:37" ht="15" customHeight="1" x14ac:dyDescent="0.2">
      <c r="B213" s="26" t="s">
        <v>895</v>
      </c>
      <c r="C213" s="15"/>
      <c r="D213" s="353"/>
      <c r="E213" s="50">
        <v>1213</v>
      </c>
      <c r="F213" s="8">
        <v>697</v>
      </c>
      <c r="G213" s="109">
        <v>516</v>
      </c>
      <c r="H213" s="8">
        <v>510</v>
      </c>
      <c r="I213" s="109">
        <v>437</v>
      </c>
      <c r="J213" s="50">
        <v>770</v>
      </c>
      <c r="K213" s="106">
        <f t="shared" si="183"/>
        <v>33.187414500683992</v>
      </c>
      <c r="L213" s="4">
        <f t="shared" si="176"/>
        <v>28.68312757201646</v>
      </c>
      <c r="M213" s="125">
        <f t="shared" si="176"/>
        <v>42.122448979591837</v>
      </c>
      <c r="N213" s="4">
        <f t="shared" si="176"/>
        <v>37.390029325513197</v>
      </c>
      <c r="O213" s="125">
        <f t="shared" si="176"/>
        <v>40.575673166202414</v>
      </c>
      <c r="P213" s="110">
        <f t="shared" si="176"/>
        <v>28.340080971659919</v>
      </c>
      <c r="Q213" s="379">
        <v>1.3675310033821872</v>
      </c>
      <c r="R213" s="380">
        <v>1.3052434456928839</v>
      </c>
      <c r="S213" s="381">
        <v>1.4617563739376771</v>
      </c>
      <c r="T213" s="380">
        <v>1.1512415349887133</v>
      </c>
      <c r="U213" s="382">
        <v>1.1622340425531914</v>
      </c>
      <c r="V213" s="382">
        <v>1.281198003327787</v>
      </c>
      <c r="W213" s="10"/>
      <c r="X213" s="26" t="s">
        <v>895</v>
      </c>
      <c r="Y213" s="15"/>
      <c r="Z213" s="353"/>
      <c r="AA213" s="50">
        <f t="shared" si="177"/>
        <v>770</v>
      </c>
      <c r="AB213" s="109">
        <f t="shared" si="178"/>
        <v>516</v>
      </c>
      <c r="AC213" s="109">
        <f t="shared" si="179"/>
        <v>437</v>
      </c>
      <c r="AD213" s="106">
        <f t="shared" si="173"/>
        <v>28.340080971659919</v>
      </c>
      <c r="AE213" s="125">
        <f t="shared" si="174"/>
        <v>42.122448979591837</v>
      </c>
      <c r="AF213" s="110">
        <f t="shared" si="175"/>
        <v>40.575673166202414</v>
      </c>
      <c r="AG213" s="10">
        <f t="shared" si="180"/>
        <v>1.281198003327787</v>
      </c>
      <c r="AH213" s="125">
        <f t="shared" si="181"/>
        <v>1.4617563739376771</v>
      </c>
      <c r="AI213" s="12">
        <f t="shared" si="182"/>
        <v>1.1622340425531914</v>
      </c>
      <c r="AK213" s="41"/>
    </row>
    <row r="214" spans="1:37" ht="15" customHeight="1" x14ac:dyDescent="0.2">
      <c r="B214" s="365" t="s">
        <v>896</v>
      </c>
      <c r="C214" s="15"/>
      <c r="D214" s="353"/>
      <c r="E214" s="50">
        <v>9</v>
      </c>
      <c r="F214" s="8">
        <v>5</v>
      </c>
      <c r="G214" s="109">
        <v>4</v>
      </c>
      <c r="H214" s="8">
        <v>6</v>
      </c>
      <c r="I214" s="109">
        <v>5</v>
      </c>
      <c r="J214" s="50">
        <v>6</v>
      </c>
      <c r="K214" s="106">
        <f t="shared" si="183"/>
        <v>0.24623803009575923</v>
      </c>
      <c r="L214" s="4">
        <f t="shared" si="176"/>
        <v>0.20576131687242799</v>
      </c>
      <c r="M214" s="125">
        <f t="shared" si="176"/>
        <v>0.32653061224489799</v>
      </c>
      <c r="N214" s="4">
        <f t="shared" si="176"/>
        <v>0.43988269794721413</v>
      </c>
      <c r="O214" s="125">
        <f t="shared" si="176"/>
        <v>0.46425255338904359</v>
      </c>
      <c r="P214" s="110">
        <f t="shared" si="176"/>
        <v>0.22083179977916823</v>
      </c>
      <c r="Q214" s="379">
        <v>1.0146561443066516E-2</v>
      </c>
      <c r="R214" s="380">
        <v>9.3632958801498131E-3</v>
      </c>
      <c r="S214" s="381">
        <v>1.1331444759206799E-2</v>
      </c>
      <c r="T214" s="380">
        <v>1.3544018058690745E-2</v>
      </c>
      <c r="U214" s="382">
        <v>1.3297872340425532E-2</v>
      </c>
      <c r="V214" s="382">
        <v>9.9833610648918467E-3</v>
      </c>
      <c r="W214" s="10"/>
      <c r="X214" s="365" t="s">
        <v>896</v>
      </c>
      <c r="Y214" s="15"/>
      <c r="Z214" s="353"/>
      <c r="AA214" s="50">
        <f t="shared" si="177"/>
        <v>6</v>
      </c>
      <c r="AB214" s="109">
        <f t="shared" si="178"/>
        <v>4</v>
      </c>
      <c r="AC214" s="109">
        <f t="shared" si="179"/>
        <v>5</v>
      </c>
      <c r="AD214" s="106">
        <f t="shared" si="173"/>
        <v>0.22083179977916823</v>
      </c>
      <c r="AE214" s="125">
        <f t="shared" si="174"/>
        <v>0.32653061224489799</v>
      </c>
      <c r="AF214" s="110">
        <f t="shared" si="175"/>
        <v>0.46425255338904359</v>
      </c>
      <c r="AG214" s="10">
        <f t="shared" si="180"/>
        <v>9.9833610648918467E-3</v>
      </c>
      <c r="AH214" s="125">
        <f t="shared" si="181"/>
        <v>1.1331444759206799E-2</v>
      </c>
      <c r="AI214" s="12">
        <f t="shared" si="182"/>
        <v>1.3297872340425532E-2</v>
      </c>
      <c r="AK214" s="41"/>
    </row>
    <row r="215" spans="1:37" ht="15" customHeight="1" x14ac:dyDescent="0.2">
      <c r="B215" s="26" t="s">
        <v>897</v>
      </c>
      <c r="C215" s="15"/>
      <c r="D215" s="353"/>
      <c r="E215" s="50">
        <v>936</v>
      </c>
      <c r="F215" s="8">
        <v>762</v>
      </c>
      <c r="G215" s="109">
        <v>174</v>
      </c>
      <c r="H215" s="8">
        <v>255</v>
      </c>
      <c r="I215" s="109">
        <v>163</v>
      </c>
      <c r="J215" s="50">
        <v>854</v>
      </c>
      <c r="K215" s="106">
        <f t="shared" si="183"/>
        <v>25.608755129958961</v>
      </c>
      <c r="L215" s="4">
        <f t="shared" si="176"/>
        <v>31.358024691358029</v>
      </c>
      <c r="M215" s="125">
        <f t="shared" si="176"/>
        <v>14.204081632653063</v>
      </c>
      <c r="N215" s="4">
        <f t="shared" si="176"/>
        <v>18.695014662756599</v>
      </c>
      <c r="O215" s="125">
        <f t="shared" si="176"/>
        <v>15.134633240482822</v>
      </c>
      <c r="P215" s="110">
        <f t="shared" si="176"/>
        <v>31.431726168568275</v>
      </c>
      <c r="Q215" s="379">
        <v>1.0552423900789176</v>
      </c>
      <c r="R215" s="380">
        <v>1.4269662921348314</v>
      </c>
      <c r="S215" s="381">
        <v>0.49291784702549574</v>
      </c>
      <c r="T215" s="380">
        <v>0.57562076749435664</v>
      </c>
      <c r="U215" s="382">
        <v>0.43351063829787234</v>
      </c>
      <c r="V215" s="382">
        <v>1.4209650582362729</v>
      </c>
      <c r="W215" s="10"/>
      <c r="X215" s="26" t="s">
        <v>897</v>
      </c>
      <c r="Y215" s="15"/>
      <c r="Z215" s="353"/>
      <c r="AA215" s="50">
        <f t="shared" si="177"/>
        <v>854</v>
      </c>
      <c r="AB215" s="109">
        <f t="shared" si="178"/>
        <v>174</v>
      </c>
      <c r="AC215" s="109">
        <f t="shared" si="179"/>
        <v>163</v>
      </c>
      <c r="AD215" s="106">
        <f t="shared" si="173"/>
        <v>31.431726168568275</v>
      </c>
      <c r="AE215" s="125">
        <f t="shared" si="174"/>
        <v>14.204081632653063</v>
      </c>
      <c r="AF215" s="110">
        <f t="shared" si="175"/>
        <v>15.134633240482822</v>
      </c>
      <c r="AG215" s="10">
        <f t="shared" si="180"/>
        <v>1.4209650582362729</v>
      </c>
      <c r="AH215" s="125">
        <f t="shared" si="181"/>
        <v>0.49291784702549574</v>
      </c>
      <c r="AI215" s="12">
        <f t="shared" si="182"/>
        <v>0.43351063829787234</v>
      </c>
      <c r="AK215" s="41"/>
    </row>
    <row r="216" spans="1:37" ht="15" customHeight="1" x14ac:dyDescent="0.2">
      <c r="B216" s="27" t="s">
        <v>898</v>
      </c>
      <c r="C216" s="68"/>
      <c r="D216" s="352"/>
      <c r="E216" s="93">
        <v>862</v>
      </c>
      <c r="F216" s="40">
        <v>577</v>
      </c>
      <c r="G216" s="358">
        <v>285</v>
      </c>
      <c r="H216" s="40">
        <v>326</v>
      </c>
      <c r="I216" s="358">
        <v>249</v>
      </c>
      <c r="J216" s="93">
        <v>654</v>
      </c>
      <c r="K216" s="359">
        <f t="shared" si="183"/>
        <v>23.584131326949382</v>
      </c>
      <c r="L216" s="34">
        <f t="shared" si="176"/>
        <v>23.744855967078191</v>
      </c>
      <c r="M216" s="360">
        <f t="shared" si="176"/>
        <v>23.26530612244898</v>
      </c>
      <c r="N216" s="34">
        <f t="shared" si="176"/>
        <v>23.900293255131967</v>
      </c>
      <c r="O216" s="360">
        <f t="shared" si="176"/>
        <v>23.119777158774372</v>
      </c>
      <c r="P216" s="361">
        <f t="shared" si="176"/>
        <v>24.070666175929333</v>
      </c>
      <c r="Q216" s="383">
        <v>0.971815107102593</v>
      </c>
      <c r="R216" s="384">
        <v>1.0805243445692885</v>
      </c>
      <c r="S216" s="385">
        <v>0.80736543909348446</v>
      </c>
      <c r="T216" s="384">
        <v>0.73589164785553052</v>
      </c>
      <c r="U216" s="386">
        <v>0.66223404255319152</v>
      </c>
      <c r="V216" s="386">
        <v>1.0881863560732112</v>
      </c>
      <c r="W216" s="10"/>
      <c r="X216" s="27" t="s">
        <v>898</v>
      </c>
      <c r="Y216" s="68"/>
      <c r="Z216" s="352"/>
      <c r="AA216" s="93">
        <f t="shared" si="177"/>
        <v>654</v>
      </c>
      <c r="AB216" s="358">
        <f t="shared" si="178"/>
        <v>285</v>
      </c>
      <c r="AC216" s="358">
        <f t="shared" si="179"/>
        <v>249</v>
      </c>
      <c r="AD216" s="359">
        <f t="shared" si="173"/>
        <v>24.070666175929333</v>
      </c>
      <c r="AE216" s="360">
        <f t="shared" si="174"/>
        <v>23.26530612244898</v>
      </c>
      <c r="AF216" s="361">
        <f t="shared" si="175"/>
        <v>23.119777158774372</v>
      </c>
      <c r="AG216" s="362">
        <f t="shared" si="180"/>
        <v>1.0881863560732112</v>
      </c>
      <c r="AH216" s="360">
        <f t="shared" si="181"/>
        <v>0.80736543909348446</v>
      </c>
      <c r="AI216" s="363">
        <f t="shared" si="182"/>
        <v>0.66223404255319152</v>
      </c>
      <c r="AK216" s="41"/>
    </row>
    <row r="217" spans="1:37" ht="15" customHeight="1" x14ac:dyDescent="0.2">
      <c r="B217" s="30" t="s">
        <v>1</v>
      </c>
      <c r="C217" s="59"/>
      <c r="D217" s="59"/>
      <c r="E217" s="51">
        <f t="shared" ref="E217:V217" si="184">SUM(E211:E216)</f>
        <v>3655</v>
      </c>
      <c r="F217" s="31">
        <f t="shared" si="184"/>
        <v>2430</v>
      </c>
      <c r="G217" s="51">
        <f t="shared" si="184"/>
        <v>1225</v>
      </c>
      <c r="H217" s="31">
        <f t="shared" si="184"/>
        <v>1364</v>
      </c>
      <c r="I217" s="51">
        <f t="shared" si="184"/>
        <v>1077</v>
      </c>
      <c r="J217" s="51">
        <f t="shared" si="184"/>
        <v>2717</v>
      </c>
      <c r="K217" s="107">
        <f t="shared" si="184"/>
        <v>100</v>
      </c>
      <c r="L217" s="54">
        <f t="shared" si="184"/>
        <v>100</v>
      </c>
      <c r="M217" s="132">
        <f t="shared" si="184"/>
        <v>100</v>
      </c>
      <c r="N217" s="54">
        <f t="shared" si="184"/>
        <v>100</v>
      </c>
      <c r="O217" s="132">
        <f t="shared" si="184"/>
        <v>100</v>
      </c>
      <c r="P217" s="105">
        <f t="shared" si="184"/>
        <v>100</v>
      </c>
      <c r="Q217" s="387">
        <f t="shared" si="184"/>
        <v>4.1206313416009017</v>
      </c>
      <c r="R217" s="388">
        <f t="shared" si="184"/>
        <v>4.5505617977528088</v>
      </c>
      <c r="S217" s="389">
        <f t="shared" si="184"/>
        <v>3.4702549575070827</v>
      </c>
      <c r="T217" s="388">
        <f t="shared" si="184"/>
        <v>3.0790067720090293</v>
      </c>
      <c r="U217" s="388">
        <f t="shared" si="184"/>
        <v>2.8643617021276593</v>
      </c>
      <c r="V217" s="388">
        <f t="shared" si="184"/>
        <v>4.5207986688851918</v>
      </c>
      <c r="W217" s="10"/>
      <c r="X217" s="30" t="s">
        <v>1</v>
      </c>
      <c r="Y217" s="59"/>
      <c r="Z217" s="59"/>
      <c r="AA217" s="51">
        <f t="shared" ref="AA217:AI217" si="185">SUM(AA211:AA216)</f>
        <v>2717</v>
      </c>
      <c r="AB217" s="51">
        <f t="shared" si="185"/>
        <v>1225</v>
      </c>
      <c r="AC217" s="51">
        <f t="shared" si="185"/>
        <v>1077</v>
      </c>
      <c r="AD217" s="107">
        <f t="shared" si="185"/>
        <v>100</v>
      </c>
      <c r="AE217" s="132">
        <f t="shared" si="185"/>
        <v>100</v>
      </c>
      <c r="AF217" s="105">
        <f t="shared" si="185"/>
        <v>100</v>
      </c>
      <c r="AG217" s="108">
        <f t="shared" si="185"/>
        <v>4.5207986688851918</v>
      </c>
      <c r="AH217" s="132">
        <f t="shared" si="185"/>
        <v>3.4702549575070827</v>
      </c>
      <c r="AI217" s="54">
        <f t="shared" si="185"/>
        <v>2.8643617021276593</v>
      </c>
    </row>
    <row r="218" spans="1:37" ht="15" customHeight="1" x14ac:dyDescent="0.2">
      <c r="B218" s="45"/>
      <c r="C218" s="45"/>
      <c r="D218" s="45"/>
      <c r="E218" s="45"/>
      <c r="F218" s="36"/>
      <c r="G218" s="70"/>
      <c r="H218" s="70"/>
      <c r="I218" s="70"/>
      <c r="J218" s="41"/>
      <c r="K218" s="16"/>
      <c r="O218" s="10"/>
      <c r="P218" s="10"/>
      <c r="Q218" s="10"/>
      <c r="R218" s="10"/>
      <c r="S218" s="10"/>
      <c r="T218" s="10"/>
      <c r="U218" s="10"/>
      <c r="V218" s="10"/>
      <c r="W218" s="10"/>
      <c r="X218" s="45"/>
      <c r="Y218" s="45"/>
      <c r="Z218" s="45"/>
      <c r="AA218" s="45"/>
      <c r="AB218" s="70"/>
      <c r="AC218" s="70"/>
      <c r="AD218" s="41"/>
      <c r="AG218" s="10"/>
      <c r="AH218" s="10"/>
      <c r="AI218" s="10"/>
    </row>
    <row r="219" spans="1:37" ht="15" customHeight="1" x14ac:dyDescent="0.2">
      <c r="A219" s="35" t="s">
        <v>995</v>
      </c>
      <c r="B219" s="15"/>
      <c r="C219" s="15"/>
      <c r="D219" s="15"/>
      <c r="W219" s="10"/>
      <c r="X219" s="15"/>
      <c r="Y219" s="15"/>
      <c r="Z219" s="15"/>
    </row>
    <row r="220" spans="1:37" ht="15" customHeight="1" x14ac:dyDescent="0.2">
      <c r="A220" s="1" t="s">
        <v>994</v>
      </c>
      <c r="B220" s="15"/>
      <c r="C220" s="15"/>
      <c r="D220" s="15"/>
      <c r="W220" s="10"/>
      <c r="X220" s="15"/>
      <c r="Y220" s="15"/>
      <c r="Z220" s="15"/>
    </row>
    <row r="221" spans="1:37" ht="13.75" customHeight="1" x14ac:dyDescent="0.2">
      <c r="B221" s="47"/>
      <c r="C221" s="25"/>
      <c r="D221" s="25"/>
      <c r="E221" s="25"/>
      <c r="F221" s="242"/>
      <c r="G221" s="243"/>
      <c r="H221" s="66" t="s">
        <v>2</v>
      </c>
      <c r="I221" s="66"/>
      <c r="J221" s="243"/>
      <c r="K221" s="243"/>
      <c r="L221" s="244"/>
      <c r="M221" s="243"/>
      <c r="N221" s="66" t="s">
        <v>3</v>
      </c>
      <c r="O221" s="66"/>
      <c r="P221" s="243"/>
      <c r="Q221" s="245"/>
      <c r="W221" s="10"/>
      <c r="X221" s="47"/>
      <c r="Y221" s="25"/>
      <c r="Z221" s="25"/>
      <c r="AA221" s="25"/>
      <c r="AB221" s="60"/>
      <c r="AC221" s="63" t="s">
        <v>2</v>
      </c>
      <c r="AD221" s="66"/>
      <c r="AE221" s="82"/>
      <c r="AF221" s="63" t="s">
        <v>3</v>
      </c>
      <c r="AG221" s="64"/>
    </row>
    <row r="222" spans="1:37" ht="19" x14ac:dyDescent="0.2">
      <c r="B222" s="58"/>
      <c r="F222" s="73" t="s">
        <v>356</v>
      </c>
      <c r="G222" s="73" t="s">
        <v>170</v>
      </c>
      <c r="H222" s="73" t="s">
        <v>171</v>
      </c>
      <c r="I222" s="73" t="s">
        <v>357</v>
      </c>
      <c r="J222" s="78" t="s">
        <v>173</v>
      </c>
      <c r="K222" s="73" t="s">
        <v>500</v>
      </c>
      <c r="L222" s="81" t="s">
        <v>356</v>
      </c>
      <c r="M222" s="73" t="s">
        <v>170</v>
      </c>
      <c r="N222" s="73" t="s">
        <v>171</v>
      </c>
      <c r="O222" s="73" t="s">
        <v>357</v>
      </c>
      <c r="P222" s="73" t="s">
        <v>173</v>
      </c>
      <c r="Q222" s="73" t="s">
        <v>500</v>
      </c>
      <c r="W222" s="10"/>
      <c r="X222" s="58"/>
      <c r="AB222" s="73" t="s">
        <v>471</v>
      </c>
      <c r="AC222" s="73" t="s">
        <v>171</v>
      </c>
      <c r="AD222" s="78" t="s">
        <v>173</v>
      </c>
      <c r="AE222" s="81" t="s">
        <v>471</v>
      </c>
      <c r="AF222" s="73" t="s">
        <v>171</v>
      </c>
      <c r="AG222" s="73" t="s">
        <v>173</v>
      </c>
    </row>
    <row r="223" spans="1:37" ht="12" customHeight="1" x14ac:dyDescent="0.2">
      <c r="B223" s="27"/>
      <c r="C223" s="68"/>
      <c r="D223" s="68"/>
      <c r="E223" s="28"/>
      <c r="F223" s="29"/>
      <c r="G223" s="29"/>
      <c r="H223" s="29"/>
      <c r="I223" s="29"/>
      <c r="J223" s="49"/>
      <c r="K223" s="29"/>
      <c r="L223" s="83">
        <f t="shared" ref="L223" si="186">F230</f>
        <v>909</v>
      </c>
      <c r="M223" s="2">
        <f t="shared" ref="M223" si="187">G230</f>
        <v>546</v>
      </c>
      <c r="N223" s="2">
        <f t="shared" ref="N223" si="188">H230</f>
        <v>363</v>
      </c>
      <c r="O223" s="2">
        <f t="shared" ref="O223" si="189">I230</f>
        <v>447</v>
      </c>
      <c r="P223" s="2">
        <f t="shared" ref="P223" si="190">J230</f>
        <v>379</v>
      </c>
      <c r="Q223" s="2">
        <f t="shared" ref="Q223" si="191">K230</f>
        <v>614</v>
      </c>
      <c r="R223" s="69"/>
      <c r="S223" s="69"/>
      <c r="T223" s="69"/>
      <c r="U223" s="69"/>
      <c r="V223" s="69"/>
      <c r="W223" s="10"/>
      <c r="X223" s="27"/>
      <c r="Y223" s="68"/>
      <c r="Z223" s="68"/>
      <c r="AA223" s="28"/>
      <c r="AB223" s="29"/>
      <c r="AC223" s="29"/>
      <c r="AD223" s="49"/>
      <c r="AE223" s="83">
        <f t="shared" ref="AE223:AE229" si="192">Q223</f>
        <v>614</v>
      </c>
      <c r="AF223" s="2">
        <f t="shared" ref="AF223:AF229" si="193">N223</f>
        <v>363</v>
      </c>
      <c r="AG223" s="2">
        <f t="shared" ref="AG223:AG229" si="194">P223</f>
        <v>379</v>
      </c>
      <c r="AH223" s="69"/>
      <c r="AI223" s="69"/>
      <c r="AJ223" s="69"/>
      <c r="AK223" s="69"/>
    </row>
    <row r="224" spans="1:37" ht="14.65" customHeight="1" x14ac:dyDescent="0.2">
      <c r="B224" s="26" t="s">
        <v>154</v>
      </c>
      <c r="C224" s="15"/>
      <c r="D224" s="15"/>
      <c r="F224" s="7">
        <v>633</v>
      </c>
      <c r="G224" s="7">
        <v>339</v>
      </c>
      <c r="H224" s="7">
        <v>294</v>
      </c>
      <c r="I224" s="7">
        <v>346</v>
      </c>
      <c r="J224" s="79">
        <v>302</v>
      </c>
      <c r="K224" s="7">
        <v>383</v>
      </c>
      <c r="L224" s="84">
        <f>F224/L$223*100</f>
        <v>69.636963696369634</v>
      </c>
      <c r="M224" s="3">
        <f t="shared" ref="M224:Q229" si="195">G224/M$223*100</f>
        <v>62.087912087912088</v>
      </c>
      <c r="N224" s="3">
        <f t="shared" si="195"/>
        <v>80.991735537190081</v>
      </c>
      <c r="O224" s="3">
        <f t="shared" si="195"/>
        <v>77.40492170022371</v>
      </c>
      <c r="P224" s="3">
        <f t="shared" si="195"/>
        <v>79.683377308707122</v>
      </c>
      <c r="Q224" s="3">
        <f t="shared" si="195"/>
        <v>62.377850162866451</v>
      </c>
      <c r="R224" s="10"/>
      <c r="S224" s="10"/>
      <c r="T224" s="10"/>
      <c r="U224" s="10"/>
      <c r="V224" s="10"/>
      <c r="W224" s="10"/>
      <c r="X224" s="26" t="s">
        <v>154</v>
      </c>
      <c r="Y224" s="15"/>
      <c r="Z224" s="15"/>
      <c r="AB224" s="7">
        <f t="shared" ref="AB224:AB229" si="196">K224</f>
        <v>383</v>
      </c>
      <c r="AC224" s="7">
        <f t="shared" ref="AC224:AC229" si="197">H224</f>
        <v>294</v>
      </c>
      <c r="AD224" s="79">
        <f t="shared" ref="AD224:AD229" si="198">J224</f>
        <v>302</v>
      </c>
      <c r="AE224" s="84">
        <f t="shared" si="192"/>
        <v>62.377850162866451</v>
      </c>
      <c r="AF224" s="3">
        <f t="shared" si="193"/>
        <v>80.991735537190081</v>
      </c>
      <c r="AG224" s="3">
        <f t="shared" si="194"/>
        <v>79.683377308707122</v>
      </c>
      <c r="AH224" s="10"/>
      <c r="AI224" s="10"/>
      <c r="AJ224" s="10"/>
      <c r="AK224" s="10"/>
    </row>
    <row r="225" spans="1:41" ht="14.65" customHeight="1" x14ac:dyDescent="0.2">
      <c r="B225" s="26" t="s">
        <v>146</v>
      </c>
      <c r="C225" s="15"/>
      <c r="D225" s="15"/>
      <c r="F225" s="8">
        <v>53</v>
      </c>
      <c r="G225" s="8">
        <v>40</v>
      </c>
      <c r="H225" s="8">
        <v>13</v>
      </c>
      <c r="I225" s="8">
        <v>18</v>
      </c>
      <c r="J225" s="50">
        <v>13</v>
      </c>
      <c r="K225" s="8">
        <v>45</v>
      </c>
      <c r="L225" s="85">
        <f t="shared" ref="L225:L229" si="199">F225/L$223*100</f>
        <v>5.8305830583058302</v>
      </c>
      <c r="M225" s="4">
        <f t="shared" si="195"/>
        <v>7.3260073260073266</v>
      </c>
      <c r="N225" s="4">
        <f t="shared" si="195"/>
        <v>3.5812672176308542</v>
      </c>
      <c r="O225" s="4">
        <f t="shared" si="195"/>
        <v>4.0268456375838921</v>
      </c>
      <c r="P225" s="4">
        <f t="shared" si="195"/>
        <v>3.4300791556728232</v>
      </c>
      <c r="Q225" s="4">
        <f t="shared" si="195"/>
        <v>7.3289902280130299</v>
      </c>
      <c r="R225" s="10"/>
      <c r="S225" s="10"/>
      <c r="T225" s="10"/>
      <c r="U225" s="10"/>
      <c r="V225" s="10"/>
      <c r="W225" s="10"/>
      <c r="X225" s="26" t="s">
        <v>146</v>
      </c>
      <c r="Y225" s="15"/>
      <c r="Z225" s="15"/>
      <c r="AB225" s="8">
        <f t="shared" si="196"/>
        <v>45</v>
      </c>
      <c r="AC225" s="8">
        <f t="shared" si="197"/>
        <v>13</v>
      </c>
      <c r="AD225" s="50">
        <f t="shared" si="198"/>
        <v>13</v>
      </c>
      <c r="AE225" s="85">
        <f t="shared" si="192"/>
        <v>7.3289902280130299</v>
      </c>
      <c r="AF225" s="4">
        <f t="shared" si="193"/>
        <v>3.5812672176308542</v>
      </c>
      <c r="AG225" s="4">
        <f t="shared" si="194"/>
        <v>3.4300791556728232</v>
      </c>
      <c r="AH225" s="10"/>
      <c r="AI225" s="10"/>
      <c r="AJ225" s="10"/>
      <c r="AK225" s="10"/>
    </row>
    <row r="226" spans="1:41" ht="14.65" customHeight="1" x14ac:dyDescent="0.2">
      <c r="B226" s="26" t="s">
        <v>147</v>
      </c>
      <c r="C226" s="15"/>
      <c r="D226" s="15"/>
      <c r="F226" s="8">
        <v>66</v>
      </c>
      <c r="G226" s="8">
        <v>52</v>
      </c>
      <c r="H226" s="8">
        <v>14</v>
      </c>
      <c r="I226" s="8">
        <v>20</v>
      </c>
      <c r="J226" s="50">
        <v>17</v>
      </c>
      <c r="K226" s="8">
        <v>55</v>
      </c>
      <c r="L226" s="85">
        <f t="shared" si="199"/>
        <v>7.2607260726072615</v>
      </c>
      <c r="M226" s="4">
        <f t="shared" si="195"/>
        <v>9.5238095238095237</v>
      </c>
      <c r="N226" s="4">
        <f t="shared" si="195"/>
        <v>3.8567493112947657</v>
      </c>
      <c r="O226" s="4">
        <f t="shared" si="195"/>
        <v>4.4742729306487696</v>
      </c>
      <c r="P226" s="4">
        <f t="shared" si="195"/>
        <v>4.4854881266490763</v>
      </c>
      <c r="Q226" s="4">
        <f t="shared" si="195"/>
        <v>8.9576547231270354</v>
      </c>
      <c r="R226" s="10"/>
      <c r="S226" s="10"/>
      <c r="T226" s="10"/>
      <c r="U226" s="10"/>
      <c r="V226" s="10"/>
      <c r="W226" s="10"/>
      <c r="X226" s="26" t="s">
        <v>147</v>
      </c>
      <c r="Y226" s="15"/>
      <c r="Z226" s="15"/>
      <c r="AB226" s="8">
        <f t="shared" si="196"/>
        <v>55</v>
      </c>
      <c r="AC226" s="8">
        <f t="shared" si="197"/>
        <v>14</v>
      </c>
      <c r="AD226" s="50">
        <f t="shared" si="198"/>
        <v>17</v>
      </c>
      <c r="AE226" s="85">
        <f t="shared" si="192"/>
        <v>8.9576547231270354</v>
      </c>
      <c r="AF226" s="4">
        <f t="shared" si="193"/>
        <v>3.8567493112947657</v>
      </c>
      <c r="AG226" s="4">
        <f t="shared" si="194"/>
        <v>4.4854881266490763</v>
      </c>
      <c r="AH226" s="10"/>
      <c r="AI226" s="10"/>
      <c r="AJ226" s="10"/>
      <c r="AK226" s="10"/>
    </row>
    <row r="227" spans="1:41" ht="14.65" customHeight="1" x14ac:dyDescent="0.2">
      <c r="B227" s="26" t="s">
        <v>996</v>
      </c>
      <c r="C227" s="15"/>
      <c r="D227" s="15"/>
      <c r="F227" s="8">
        <v>42</v>
      </c>
      <c r="G227" s="8">
        <v>37</v>
      </c>
      <c r="H227" s="8">
        <v>5</v>
      </c>
      <c r="I227" s="8">
        <v>7</v>
      </c>
      <c r="J227" s="50">
        <v>2</v>
      </c>
      <c r="K227" s="8">
        <v>42</v>
      </c>
      <c r="L227" s="85">
        <f t="shared" si="199"/>
        <v>4.6204620462046204</v>
      </c>
      <c r="M227" s="4">
        <f t="shared" si="195"/>
        <v>6.7765567765567765</v>
      </c>
      <c r="N227" s="4">
        <f t="shared" si="195"/>
        <v>1.3774104683195594</v>
      </c>
      <c r="O227" s="4">
        <f t="shared" si="195"/>
        <v>1.5659955257270695</v>
      </c>
      <c r="P227" s="4">
        <f t="shared" si="195"/>
        <v>0.52770448548812665</v>
      </c>
      <c r="Q227" s="4">
        <f t="shared" si="195"/>
        <v>6.8403908794788277</v>
      </c>
      <c r="R227" s="10"/>
      <c r="S227" s="10"/>
      <c r="T227" s="10"/>
      <c r="U227" s="10"/>
      <c r="V227" s="10"/>
      <c r="W227" s="10"/>
      <c r="X227" s="26" t="s">
        <v>996</v>
      </c>
      <c r="Y227" s="15"/>
      <c r="Z227" s="15"/>
      <c r="AB227" s="8">
        <f t="shared" si="196"/>
        <v>42</v>
      </c>
      <c r="AC227" s="8">
        <f t="shared" si="197"/>
        <v>5</v>
      </c>
      <c r="AD227" s="50">
        <f t="shared" si="198"/>
        <v>2</v>
      </c>
      <c r="AE227" s="85">
        <f t="shared" si="192"/>
        <v>6.8403908794788277</v>
      </c>
      <c r="AF227" s="4">
        <f t="shared" si="193"/>
        <v>1.3774104683195594</v>
      </c>
      <c r="AG227" s="4">
        <f t="shared" si="194"/>
        <v>0.52770448548812665</v>
      </c>
      <c r="AH227" s="10"/>
      <c r="AI227" s="10"/>
      <c r="AJ227" s="10"/>
      <c r="AK227" s="10"/>
    </row>
    <row r="228" spans="1:41" ht="14.65" customHeight="1" x14ac:dyDescent="0.2">
      <c r="B228" s="26" t="s">
        <v>998</v>
      </c>
      <c r="C228" s="15"/>
      <c r="D228" s="15"/>
      <c r="F228" s="8">
        <v>93</v>
      </c>
      <c r="G228" s="8">
        <v>66</v>
      </c>
      <c r="H228" s="8">
        <v>27</v>
      </c>
      <c r="I228" s="8">
        <v>52</v>
      </c>
      <c r="J228" s="50">
        <v>42</v>
      </c>
      <c r="K228" s="8">
        <v>76</v>
      </c>
      <c r="L228" s="85">
        <f t="shared" si="199"/>
        <v>10.231023102310232</v>
      </c>
      <c r="M228" s="4">
        <f t="shared" si="195"/>
        <v>12.087912087912088</v>
      </c>
      <c r="N228" s="4">
        <f t="shared" si="195"/>
        <v>7.4380165289256199</v>
      </c>
      <c r="O228" s="4">
        <f t="shared" si="195"/>
        <v>11.633109619686801</v>
      </c>
      <c r="P228" s="4">
        <f t="shared" si="195"/>
        <v>11.081794195250659</v>
      </c>
      <c r="Q228" s="4">
        <f t="shared" si="195"/>
        <v>12.37785016286645</v>
      </c>
      <c r="R228" s="10"/>
      <c r="S228" s="10"/>
      <c r="T228" s="10"/>
      <c r="U228" s="10"/>
      <c r="V228" s="10"/>
      <c r="W228" s="10"/>
      <c r="X228" s="26" t="s">
        <v>997</v>
      </c>
      <c r="Y228" s="15"/>
      <c r="Z228" s="15"/>
      <c r="AB228" s="8">
        <f t="shared" si="196"/>
        <v>76</v>
      </c>
      <c r="AC228" s="8">
        <f t="shared" si="197"/>
        <v>27</v>
      </c>
      <c r="AD228" s="50">
        <f t="shared" si="198"/>
        <v>42</v>
      </c>
      <c r="AE228" s="85">
        <f t="shared" si="192"/>
        <v>12.37785016286645</v>
      </c>
      <c r="AF228" s="4">
        <f t="shared" si="193"/>
        <v>7.4380165289256199</v>
      </c>
      <c r="AG228" s="4">
        <f t="shared" si="194"/>
        <v>11.081794195250659</v>
      </c>
      <c r="AH228" s="10"/>
      <c r="AI228" s="10"/>
      <c r="AJ228" s="10"/>
      <c r="AK228" s="10"/>
    </row>
    <row r="229" spans="1:41" ht="14.65" customHeight="1" x14ac:dyDescent="0.2">
      <c r="B229" s="27" t="s">
        <v>128</v>
      </c>
      <c r="C229" s="68"/>
      <c r="D229" s="68"/>
      <c r="E229" s="28"/>
      <c r="F229" s="9">
        <v>22</v>
      </c>
      <c r="G229" s="9">
        <v>12</v>
      </c>
      <c r="H229" s="9">
        <v>10</v>
      </c>
      <c r="I229" s="9">
        <v>4</v>
      </c>
      <c r="J229" s="55">
        <v>3</v>
      </c>
      <c r="K229" s="9">
        <v>13</v>
      </c>
      <c r="L229" s="87">
        <f t="shared" si="199"/>
        <v>2.4202420242024201</v>
      </c>
      <c r="M229" s="5">
        <f t="shared" si="195"/>
        <v>2.197802197802198</v>
      </c>
      <c r="N229" s="5">
        <f t="shared" si="195"/>
        <v>2.7548209366391188</v>
      </c>
      <c r="O229" s="5">
        <f t="shared" si="195"/>
        <v>0.89485458612975388</v>
      </c>
      <c r="P229" s="5">
        <f t="shared" si="195"/>
        <v>0.79155672823219003</v>
      </c>
      <c r="Q229" s="5">
        <f t="shared" si="195"/>
        <v>2.1172638436482085</v>
      </c>
      <c r="R229" s="16"/>
      <c r="S229" s="16"/>
      <c r="T229" s="16"/>
      <c r="U229" s="16"/>
      <c r="V229" s="16"/>
      <c r="W229" s="10"/>
      <c r="X229" s="27" t="s">
        <v>128</v>
      </c>
      <c r="Y229" s="68"/>
      <c r="Z229" s="68"/>
      <c r="AA229" s="28"/>
      <c r="AB229" s="9">
        <f t="shared" si="196"/>
        <v>13</v>
      </c>
      <c r="AC229" s="9">
        <f t="shared" si="197"/>
        <v>10</v>
      </c>
      <c r="AD229" s="55">
        <f t="shared" si="198"/>
        <v>3</v>
      </c>
      <c r="AE229" s="87">
        <f t="shared" si="192"/>
        <v>2.1172638436482085</v>
      </c>
      <c r="AF229" s="5">
        <f t="shared" si="193"/>
        <v>2.7548209366391188</v>
      </c>
      <c r="AG229" s="5">
        <f t="shared" si="194"/>
        <v>0.79155672823219003</v>
      </c>
      <c r="AH229" s="16"/>
      <c r="AI229" s="16"/>
      <c r="AJ229" s="16"/>
      <c r="AK229" s="16"/>
    </row>
    <row r="230" spans="1:41" ht="15" customHeight="1" x14ac:dyDescent="0.2">
      <c r="B230" s="30" t="s">
        <v>1</v>
      </c>
      <c r="C230" s="59"/>
      <c r="D230" s="59"/>
      <c r="E230" s="21"/>
      <c r="F230" s="31">
        <f t="shared" ref="F230:K230" si="200">SUM(F224:F229)</f>
        <v>909</v>
      </c>
      <c r="G230" s="31">
        <f t="shared" si="200"/>
        <v>546</v>
      </c>
      <c r="H230" s="31">
        <f t="shared" si="200"/>
        <v>363</v>
      </c>
      <c r="I230" s="31">
        <f t="shared" si="200"/>
        <v>447</v>
      </c>
      <c r="J230" s="51">
        <f t="shared" si="200"/>
        <v>379</v>
      </c>
      <c r="K230" s="31">
        <f t="shared" si="200"/>
        <v>614</v>
      </c>
      <c r="L230" s="86">
        <f t="shared" ref="L230:Q230" si="201">IF(SUM(L224:L229)&gt;100,"－",SUM(L224:L229))</f>
        <v>100</v>
      </c>
      <c r="M230" s="6">
        <f t="shared" si="201"/>
        <v>100</v>
      </c>
      <c r="N230" s="6">
        <f t="shared" si="201"/>
        <v>99.999999999999986</v>
      </c>
      <c r="O230" s="6">
        <f t="shared" si="201"/>
        <v>100</v>
      </c>
      <c r="P230" s="6">
        <f t="shared" si="201"/>
        <v>100</v>
      </c>
      <c r="Q230" s="6">
        <f t="shared" si="201"/>
        <v>100</v>
      </c>
      <c r="R230" s="16"/>
      <c r="S230" s="16"/>
      <c r="T230" s="16"/>
      <c r="U230" s="16"/>
      <c r="V230" s="16"/>
      <c r="W230" s="10"/>
      <c r="X230" s="30" t="s">
        <v>1</v>
      </c>
      <c r="Y230" s="59"/>
      <c r="Z230" s="59"/>
      <c r="AA230" s="21"/>
      <c r="AB230" s="31">
        <f>SUM(AB224:AB229)</f>
        <v>614</v>
      </c>
      <c r="AC230" s="31">
        <f>SUM(AC224:AC229)</f>
        <v>363</v>
      </c>
      <c r="AD230" s="51">
        <f>SUM(AD224:AD229)</f>
        <v>379</v>
      </c>
      <c r="AE230" s="86">
        <f>IF(SUM(AE224:AE229)&gt;100,"－",SUM(AE224:AE229))</f>
        <v>100</v>
      </c>
      <c r="AF230" s="6">
        <f>IF(SUM(AF224:AF229)&gt;100,"－",SUM(AF224:AF229))</f>
        <v>99.999999999999986</v>
      </c>
      <c r="AG230" s="6">
        <f>IF(SUM(AG224:AG229)&gt;100,"－",SUM(AG224:AG229))</f>
        <v>100</v>
      </c>
      <c r="AH230" s="16"/>
      <c r="AI230" s="16"/>
      <c r="AJ230" s="16"/>
      <c r="AK230" s="16"/>
    </row>
    <row r="231" spans="1:41" ht="15" customHeight="1" x14ac:dyDescent="0.2">
      <c r="B231" s="30" t="s">
        <v>603</v>
      </c>
      <c r="C231" s="59"/>
      <c r="D231" s="59"/>
      <c r="E231" s="22"/>
      <c r="F231" s="33">
        <v>20.177260460057287</v>
      </c>
      <c r="G231" s="54">
        <v>25.551334396541868</v>
      </c>
      <c r="H231" s="54">
        <v>12.047641530644363</v>
      </c>
      <c r="I231" s="54">
        <v>16.677477275671407</v>
      </c>
      <c r="J231" s="54">
        <v>14.936173460109631</v>
      </c>
      <c r="K231" s="33">
        <v>25.651470515598284</v>
      </c>
      <c r="Q231" s="10"/>
      <c r="R231" s="10"/>
      <c r="S231" s="10"/>
      <c r="T231" s="10"/>
      <c r="U231" s="10"/>
      <c r="V231" s="10"/>
      <c r="W231" s="10"/>
      <c r="X231" s="30" t="s">
        <v>603</v>
      </c>
      <c r="Y231" s="59"/>
      <c r="Z231" s="59"/>
      <c r="AA231" s="22"/>
      <c r="AB231" s="33">
        <f>K231</f>
        <v>25.651470515598284</v>
      </c>
      <c r="AC231" s="54">
        <f>H231</f>
        <v>12.047641530644363</v>
      </c>
      <c r="AD231" s="54">
        <f>J231</f>
        <v>14.936173460109631</v>
      </c>
      <c r="AJ231" s="10"/>
      <c r="AK231" s="10"/>
      <c r="AL231" s="10"/>
      <c r="AM231" s="10"/>
    </row>
    <row r="232" spans="1:41" ht="15" customHeight="1" x14ac:dyDescent="0.2">
      <c r="B232" s="30" t="s">
        <v>604</v>
      </c>
      <c r="C232" s="59"/>
      <c r="D232" s="59"/>
      <c r="E232" s="22"/>
      <c r="F232" s="33">
        <v>70.461535543585882</v>
      </c>
      <c r="G232" s="54">
        <v>69.971346501299266</v>
      </c>
      <c r="H232" s="54">
        <v>72.081651869787464</v>
      </c>
      <c r="I232" s="54">
        <v>76.166210650746734</v>
      </c>
      <c r="J232" s="54">
        <v>75.891908391908387</v>
      </c>
      <c r="K232" s="33">
        <v>70.718044861809958</v>
      </c>
      <c r="Q232" s="10"/>
      <c r="R232" s="10"/>
      <c r="S232" s="10"/>
      <c r="T232" s="10"/>
      <c r="U232" s="10"/>
      <c r="V232" s="10"/>
      <c r="W232" s="10"/>
      <c r="X232" s="30" t="s">
        <v>604</v>
      </c>
      <c r="Y232" s="59"/>
      <c r="Z232" s="59"/>
      <c r="AA232" s="22"/>
      <c r="AB232" s="33">
        <f>K232</f>
        <v>70.718044861809958</v>
      </c>
      <c r="AC232" s="54">
        <f>H232</f>
        <v>72.081651869787464</v>
      </c>
      <c r="AD232" s="54">
        <f>J232</f>
        <v>75.891908391908387</v>
      </c>
      <c r="AJ232" s="10"/>
      <c r="AK232" s="10"/>
      <c r="AL232" s="10"/>
      <c r="AM232" s="10"/>
    </row>
    <row r="233" spans="1:41" ht="15" customHeight="1" x14ac:dyDescent="0.2">
      <c r="B233" s="45"/>
      <c r="C233" s="45"/>
      <c r="D233" s="37"/>
      <c r="E233" s="10"/>
      <c r="F233" s="10"/>
      <c r="G233" s="10"/>
      <c r="H233" s="10"/>
      <c r="I233" s="10"/>
      <c r="J233" s="10"/>
      <c r="W233" s="10"/>
      <c r="X233" s="45"/>
      <c r="Y233" s="45"/>
      <c r="Z233" s="37"/>
      <c r="AA233" s="10"/>
      <c r="AB233" s="10"/>
      <c r="AC233" s="10"/>
      <c r="AD233" s="10"/>
      <c r="AE233" s="10"/>
      <c r="AF233" s="10"/>
    </row>
    <row r="234" spans="1:41" ht="15" customHeight="1" x14ac:dyDescent="0.2">
      <c r="A234" s="1" t="s">
        <v>929</v>
      </c>
    </row>
    <row r="235" spans="1:41" ht="13.75" customHeight="1" x14ac:dyDescent="0.2">
      <c r="B235" s="47"/>
      <c r="C235" s="25"/>
      <c r="D235" s="25"/>
      <c r="E235" s="25"/>
      <c r="F235" s="25"/>
      <c r="G235" s="25"/>
      <c r="H235" s="25"/>
      <c r="I235" s="25"/>
      <c r="J235" s="242"/>
      <c r="K235" s="243"/>
      <c r="L235" s="66" t="s">
        <v>2</v>
      </c>
      <c r="M235" s="66"/>
      <c r="N235" s="243"/>
      <c r="O235" s="243"/>
      <c r="P235" s="244"/>
      <c r="Q235" s="243"/>
      <c r="R235" s="66" t="s">
        <v>3</v>
      </c>
      <c r="S235" s="66"/>
      <c r="T235" s="243"/>
      <c r="U235" s="245"/>
      <c r="X235" s="47"/>
      <c r="Y235" s="25"/>
      <c r="Z235" s="25"/>
      <c r="AA235" s="25"/>
      <c r="AB235" s="25"/>
      <c r="AC235" s="25"/>
      <c r="AD235" s="25"/>
      <c r="AE235" s="25"/>
      <c r="AF235" s="60"/>
      <c r="AG235" s="63" t="s">
        <v>2</v>
      </c>
      <c r="AH235" s="66"/>
      <c r="AI235" s="82"/>
      <c r="AJ235" s="63" t="s">
        <v>3</v>
      </c>
      <c r="AK235" s="64"/>
    </row>
    <row r="236" spans="1:41" ht="19" x14ac:dyDescent="0.2">
      <c r="B236" s="58"/>
      <c r="J236" s="73" t="s">
        <v>356</v>
      </c>
      <c r="K236" s="73" t="s">
        <v>170</v>
      </c>
      <c r="L236" s="73" t="s">
        <v>171</v>
      </c>
      <c r="M236" s="73" t="s">
        <v>357</v>
      </c>
      <c r="N236" s="78" t="s">
        <v>173</v>
      </c>
      <c r="O236" s="73" t="s">
        <v>500</v>
      </c>
      <c r="P236" s="81" t="s">
        <v>356</v>
      </c>
      <c r="Q236" s="73" t="s">
        <v>170</v>
      </c>
      <c r="R236" s="73" t="s">
        <v>171</v>
      </c>
      <c r="S236" s="73" t="s">
        <v>357</v>
      </c>
      <c r="T236" s="73" t="s">
        <v>173</v>
      </c>
      <c r="U236" s="73" t="s">
        <v>500</v>
      </c>
      <c r="X236" s="58"/>
      <c r="AF236" s="73" t="s">
        <v>471</v>
      </c>
      <c r="AG236" s="73" t="s">
        <v>171</v>
      </c>
      <c r="AH236" s="78" t="s">
        <v>173</v>
      </c>
      <c r="AI236" s="81" t="s">
        <v>471</v>
      </c>
      <c r="AJ236" s="73" t="s">
        <v>171</v>
      </c>
      <c r="AK236" s="73" t="s">
        <v>173</v>
      </c>
    </row>
    <row r="237" spans="1:41" ht="12" customHeight="1" x14ac:dyDescent="0.2">
      <c r="B237" s="27"/>
      <c r="C237" s="68"/>
      <c r="D237" s="68"/>
      <c r="E237" s="68"/>
      <c r="F237" s="68"/>
      <c r="G237" s="68"/>
      <c r="H237" s="68"/>
      <c r="I237" s="28"/>
      <c r="J237" s="29"/>
      <c r="K237" s="29"/>
      <c r="L237" s="29"/>
      <c r="M237" s="29"/>
      <c r="N237" s="49"/>
      <c r="O237" s="29"/>
      <c r="P237" s="83">
        <f>$F$16</f>
        <v>1352</v>
      </c>
      <c r="Q237" s="2">
        <f>$G$16</f>
        <v>735</v>
      </c>
      <c r="R237" s="2">
        <f>$H$16</f>
        <v>617</v>
      </c>
      <c r="S237" s="2">
        <f>$I$16</f>
        <v>856</v>
      </c>
      <c r="T237" s="2">
        <f>$J$16</f>
        <v>747</v>
      </c>
      <c r="U237" s="2">
        <f>$K$16</f>
        <v>844</v>
      </c>
      <c r="V237" s="69"/>
      <c r="W237" s="69"/>
      <c r="X237" s="27"/>
      <c r="Y237" s="68"/>
      <c r="Z237" s="68"/>
      <c r="AA237" s="68"/>
      <c r="AB237" s="68"/>
      <c r="AC237" s="68"/>
      <c r="AD237" s="68"/>
      <c r="AE237" s="28"/>
      <c r="AF237" s="29"/>
      <c r="AG237" s="29"/>
      <c r="AH237" s="49"/>
      <c r="AI237" s="83">
        <f>U237</f>
        <v>844</v>
      </c>
      <c r="AJ237" s="2">
        <f>R237</f>
        <v>617</v>
      </c>
      <c r="AK237" s="2">
        <f>T237</f>
        <v>747</v>
      </c>
      <c r="AL237" s="69"/>
      <c r="AM237" s="69"/>
      <c r="AN237" s="69"/>
      <c r="AO237" s="69"/>
    </row>
    <row r="238" spans="1:41" ht="14.65" customHeight="1" x14ac:dyDescent="0.2">
      <c r="B238" s="26" t="s">
        <v>931</v>
      </c>
      <c r="C238" s="15"/>
      <c r="D238" s="15"/>
      <c r="E238" s="15"/>
      <c r="F238" s="15"/>
      <c r="G238" s="15"/>
      <c r="H238" s="15"/>
      <c r="J238" s="8">
        <v>757</v>
      </c>
      <c r="K238" s="8">
        <v>492</v>
      </c>
      <c r="L238" s="8">
        <v>265</v>
      </c>
      <c r="M238" s="8">
        <v>376</v>
      </c>
      <c r="N238" s="50">
        <v>318</v>
      </c>
      <c r="O238" s="8">
        <v>550</v>
      </c>
      <c r="P238" s="85">
        <f>J238/P$237*100</f>
        <v>55.991124260355029</v>
      </c>
      <c r="Q238" s="4">
        <f t="shared" ref="Q238:U241" si="202">K238/Q$237*100</f>
        <v>66.938775510204081</v>
      </c>
      <c r="R238" s="4">
        <f t="shared" si="202"/>
        <v>42.949756888168558</v>
      </c>
      <c r="S238" s="4">
        <f t="shared" si="202"/>
        <v>43.925233644859816</v>
      </c>
      <c r="T238" s="4">
        <f t="shared" si="202"/>
        <v>42.570281124497996</v>
      </c>
      <c r="U238" s="4">
        <f t="shared" si="202"/>
        <v>65.165876777251185</v>
      </c>
      <c r="V238" s="10"/>
      <c r="W238" s="10"/>
      <c r="X238" s="26" t="s">
        <v>931</v>
      </c>
      <c r="Y238" s="15"/>
      <c r="Z238" s="15"/>
      <c r="AA238" s="15"/>
      <c r="AB238" s="15"/>
      <c r="AC238" s="15"/>
      <c r="AD238" s="15"/>
      <c r="AF238" s="8">
        <f>O238</f>
        <v>550</v>
      </c>
      <c r="AG238" s="8">
        <f>L238</f>
        <v>265</v>
      </c>
      <c r="AH238" s="50">
        <f>N238</f>
        <v>318</v>
      </c>
      <c r="AI238" s="85">
        <f>U238</f>
        <v>65.165876777251185</v>
      </c>
      <c r="AJ238" s="4">
        <f>R238</f>
        <v>42.949756888168558</v>
      </c>
      <c r="AK238" s="4">
        <f>T238</f>
        <v>42.570281124497996</v>
      </c>
      <c r="AL238" s="10"/>
      <c r="AN238" s="10"/>
      <c r="AO238" s="10"/>
    </row>
    <row r="239" spans="1:41" ht="14.65" customHeight="1" x14ac:dyDescent="0.2">
      <c r="B239" s="123" t="s">
        <v>933</v>
      </c>
      <c r="C239" s="15"/>
      <c r="D239" s="15"/>
      <c r="E239" s="15"/>
      <c r="F239" s="15"/>
      <c r="G239" s="15"/>
      <c r="H239" s="15"/>
      <c r="J239" s="8">
        <v>387</v>
      </c>
      <c r="K239" s="8">
        <v>167</v>
      </c>
      <c r="L239" s="8">
        <v>220</v>
      </c>
      <c r="M239" s="8">
        <v>261</v>
      </c>
      <c r="N239" s="50">
        <v>232</v>
      </c>
      <c r="O239" s="8">
        <v>196</v>
      </c>
      <c r="P239" s="85">
        <f t="shared" ref="P239:P241" si="203">J239/P$237*100</f>
        <v>28.624260355029584</v>
      </c>
      <c r="Q239" s="4">
        <f t="shared" si="202"/>
        <v>22.721088435374153</v>
      </c>
      <c r="R239" s="4">
        <f t="shared" si="202"/>
        <v>35.656401944894647</v>
      </c>
      <c r="S239" s="4">
        <f t="shared" si="202"/>
        <v>30.490654205607477</v>
      </c>
      <c r="T239" s="4">
        <f t="shared" si="202"/>
        <v>31.057563587684069</v>
      </c>
      <c r="U239" s="4">
        <f t="shared" si="202"/>
        <v>23.222748815165879</v>
      </c>
      <c r="V239" s="10"/>
      <c r="W239" s="10"/>
      <c r="X239" s="123" t="s">
        <v>933</v>
      </c>
      <c r="Y239" s="15"/>
      <c r="Z239" s="15"/>
      <c r="AA239" s="15"/>
      <c r="AB239" s="15"/>
      <c r="AC239" s="15"/>
      <c r="AD239" s="15"/>
      <c r="AF239" s="8">
        <f t="shared" ref="AF239:AF241" si="204">O239</f>
        <v>196</v>
      </c>
      <c r="AG239" s="8">
        <f t="shared" ref="AG239:AG241" si="205">L239</f>
        <v>220</v>
      </c>
      <c r="AH239" s="50">
        <f t="shared" ref="AH239:AH241" si="206">N239</f>
        <v>232</v>
      </c>
      <c r="AI239" s="85">
        <f t="shared" ref="AI239:AI241" si="207">U239</f>
        <v>23.222748815165879</v>
      </c>
      <c r="AJ239" s="4">
        <f t="shared" ref="AJ239:AJ241" si="208">R239</f>
        <v>35.656401944894647</v>
      </c>
      <c r="AK239" s="4">
        <f t="shared" ref="AK239:AK241" si="209">T239</f>
        <v>31.057563587684069</v>
      </c>
      <c r="AL239" s="10"/>
      <c r="AM239" s="10"/>
      <c r="AN239" s="10"/>
      <c r="AO239" s="10"/>
    </row>
    <row r="240" spans="1:41" ht="14.65" customHeight="1" x14ac:dyDescent="0.2">
      <c r="B240" s="26" t="s">
        <v>935</v>
      </c>
      <c r="C240" s="15"/>
      <c r="D240" s="15"/>
      <c r="E240" s="15"/>
      <c r="F240" s="15"/>
      <c r="G240" s="15"/>
      <c r="H240" s="15"/>
      <c r="J240" s="8">
        <v>139</v>
      </c>
      <c r="K240" s="8">
        <v>46</v>
      </c>
      <c r="L240" s="8">
        <v>93</v>
      </c>
      <c r="M240" s="8">
        <v>181</v>
      </c>
      <c r="N240" s="50">
        <v>166</v>
      </c>
      <c r="O240" s="8">
        <v>61</v>
      </c>
      <c r="P240" s="85">
        <f t="shared" si="203"/>
        <v>10.281065088757396</v>
      </c>
      <c r="Q240" s="4">
        <f t="shared" si="202"/>
        <v>6.2585034013605449</v>
      </c>
      <c r="R240" s="4">
        <f t="shared" si="202"/>
        <v>15.07293354943274</v>
      </c>
      <c r="S240" s="4">
        <f t="shared" si="202"/>
        <v>21.144859813084114</v>
      </c>
      <c r="T240" s="4">
        <f t="shared" si="202"/>
        <v>22.222222222222221</v>
      </c>
      <c r="U240" s="4">
        <f t="shared" si="202"/>
        <v>7.2274881516587675</v>
      </c>
      <c r="V240" s="10"/>
      <c r="W240" s="10"/>
      <c r="X240" s="26" t="s">
        <v>935</v>
      </c>
      <c r="Y240" s="15"/>
      <c r="Z240" s="15"/>
      <c r="AA240" s="15"/>
      <c r="AB240" s="15"/>
      <c r="AC240" s="15"/>
      <c r="AD240" s="15"/>
      <c r="AF240" s="8">
        <f t="shared" si="204"/>
        <v>61</v>
      </c>
      <c r="AG240" s="8">
        <f t="shared" si="205"/>
        <v>93</v>
      </c>
      <c r="AH240" s="50">
        <f t="shared" si="206"/>
        <v>166</v>
      </c>
      <c r="AI240" s="85">
        <f t="shared" si="207"/>
        <v>7.2274881516587675</v>
      </c>
      <c r="AJ240" s="4">
        <f t="shared" si="208"/>
        <v>15.07293354943274</v>
      </c>
      <c r="AK240" s="4">
        <f t="shared" si="209"/>
        <v>22.222222222222221</v>
      </c>
      <c r="AL240" s="10"/>
      <c r="AM240" s="10"/>
      <c r="AN240" s="10"/>
      <c r="AO240" s="10"/>
    </row>
    <row r="241" spans="1:41" ht="14.65" customHeight="1" x14ac:dyDescent="0.2">
      <c r="B241" s="27" t="s">
        <v>0</v>
      </c>
      <c r="C241" s="68"/>
      <c r="D241" s="68"/>
      <c r="E241" s="68"/>
      <c r="F241" s="68"/>
      <c r="G241" s="68"/>
      <c r="H241" s="68"/>
      <c r="I241" s="28"/>
      <c r="J241" s="9">
        <v>93</v>
      </c>
      <c r="K241" s="9">
        <v>42</v>
      </c>
      <c r="L241" s="9">
        <v>51</v>
      </c>
      <c r="M241" s="9">
        <v>63</v>
      </c>
      <c r="N241" s="55">
        <v>54</v>
      </c>
      <c r="O241" s="9">
        <v>51</v>
      </c>
      <c r="P241" s="87">
        <f t="shared" si="203"/>
        <v>6.8786982248520712</v>
      </c>
      <c r="Q241" s="5">
        <f t="shared" si="202"/>
        <v>5.7142857142857144</v>
      </c>
      <c r="R241" s="5">
        <f t="shared" si="202"/>
        <v>8.2658022690437605</v>
      </c>
      <c r="S241" s="5">
        <f t="shared" si="202"/>
        <v>7.3598130841121492</v>
      </c>
      <c r="T241" s="5">
        <f t="shared" si="202"/>
        <v>7.2289156626506017</v>
      </c>
      <c r="U241" s="5">
        <f t="shared" si="202"/>
        <v>6.0426540284360186</v>
      </c>
      <c r="V241" s="16"/>
      <c r="W241" s="16"/>
      <c r="X241" s="27" t="s">
        <v>0</v>
      </c>
      <c r="Y241" s="68"/>
      <c r="Z241" s="68"/>
      <c r="AA241" s="68"/>
      <c r="AB241" s="68"/>
      <c r="AC241" s="68"/>
      <c r="AD241" s="68"/>
      <c r="AE241" s="28"/>
      <c r="AF241" s="9">
        <f t="shared" si="204"/>
        <v>51</v>
      </c>
      <c r="AG241" s="9">
        <f t="shared" si="205"/>
        <v>51</v>
      </c>
      <c r="AH241" s="55">
        <f t="shared" si="206"/>
        <v>54</v>
      </c>
      <c r="AI241" s="87">
        <f t="shared" si="207"/>
        <v>6.0426540284360186</v>
      </c>
      <c r="AJ241" s="5">
        <f t="shared" si="208"/>
        <v>8.2658022690437605</v>
      </c>
      <c r="AK241" s="5">
        <f t="shared" si="209"/>
        <v>7.2289156626506017</v>
      </c>
      <c r="AL241" s="16"/>
      <c r="AM241" s="16"/>
      <c r="AN241" s="16"/>
      <c r="AO241" s="16"/>
    </row>
    <row r="242" spans="1:41" ht="15" customHeight="1" x14ac:dyDescent="0.2">
      <c r="B242" s="30" t="s">
        <v>1</v>
      </c>
      <c r="C242" s="59"/>
      <c r="D242" s="59"/>
      <c r="E242" s="59"/>
      <c r="F242" s="59"/>
      <c r="G242" s="59"/>
      <c r="H242" s="59"/>
      <c r="I242" s="21"/>
      <c r="J242" s="31">
        <f t="shared" ref="J242:O242" si="210">SUM(J238:J241)</f>
        <v>1376</v>
      </c>
      <c r="K242" s="31">
        <f t="shared" si="210"/>
        <v>747</v>
      </c>
      <c r="L242" s="31">
        <f t="shared" si="210"/>
        <v>629</v>
      </c>
      <c r="M242" s="31">
        <f t="shared" si="210"/>
        <v>881</v>
      </c>
      <c r="N242" s="51">
        <f t="shared" si="210"/>
        <v>770</v>
      </c>
      <c r="O242" s="31">
        <f t="shared" si="210"/>
        <v>858</v>
      </c>
      <c r="P242" s="86" t="str">
        <f t="shared" ref="P242:U242" si="211">IF(SUM(P238:P241)&gt;100,"－",SUM(P238:P241))</f>
        <v>－</v>
      </c>
      <c r="Q242" s="6" t="str">
        <f t="shared" si="211"/>
        <v>－</v>
      </c>
      <c r="R242" s="6" t="str">
        <f t="shared" si="211"/>
        <v>－</v>
      </c>
      <c r="S242" s="6" t="str">
        <f t="shared" si="211"/>
        <v>－</v>
      </c>
      <c r="T242" s="6" t="str">
        <f t="shared" si="211"/>
        <v>－</v>
      </c>
      <c r="U242" s="6" t="str">
        <f t="shared" si="211"/>
        <v>－</v>
      </c>
      <c r="V242" s="16"/>
      <c r="W242" s="16"/>
      <c r="X242" s="30" t="s">
        <v>1</v>
      </c>
      <c r="Y242" s="59"/>
      <c r="Z242" s="59"/>
      <c r="AA242" s="59"/>
      <c r="AB242" s="59"/>
      <c r="AC242" s="59"/>
      <c r="AD242" s="59"/>
      <c r="AE242" s="21"/>
      <c r="AF242" s="31">
        <f>SUM(AF238:AF241)</f>
        <v>858</v>
      </c>
      <c r="AG242" s="31">
        <f>SUM(AG238:AG241)</f>
        <v>629</v>
      </c>
      <c r="AH242" s="51">
        <f>SUM(AH238:AH241)</f>
        <v>770</v>
      </c>
      <c r="AI242" s="86" t="str">
        <f>IF(SUM(AI238:AI241)&gt;100,"－",SUM(AI238:AI241))</f>
        <v>－</v>
      </c>
      <c r="AJ242" s="6" t="str">
        <f>IF(SUM(AJ238:AJ241)&gt;100,"－",SUM(AJ238:AJ241))</f>
        <v>－</v>
      </c>
      <c r="AK242" s="6" t="str">
        <f>IF(SUM(AK238:AK241)&gt;100,"－",SUM(AK238:AK241))</f>
        <v>－</v>
      </c>
      <c r="AL242" s="16"/>
      <c r="AM242" s="16"/>
      <c r="AN242" s="16"/>
      <c r="AO242" s="16"/>
    </row>
    <row r="243" spans="1:41" ht="15" customHeight="1" x14ac:dyDescent="0.2">
      <c r="W243" s="10"/>
    </row>
    <row r="244" spans="1:41" ht="15" customHeight="1" x14ac:dyDescent="0.2">
      <c r="A244" s="1" t="s">
        <v>936</v>
      </c>
    </row>
    <row r="245" spans="1:41" ht="13.75" customHeight="1" x14ac:dyDescent="0.2">
      <c r="B245" s="47"/>
      <c r="C245" s="25"/>
      <c r="D245" s="25"/>
      <c r="E245" s="25"/>
      <c r="F245" s="25"/>
      <c r="G245" s="25"/>
      <c r="H245" s="25"/>
      <c r="I245" s="25"/>
      <c r="J245" s="242"/>
      <c r="K245" s="243"/>
      <c r="L245" s="66" t="s">
        <v>2</v>
      </c>
      <c r="M245" s="66"/>
      <c r="N245" s="243"/>
      <c r="O245" s="243"/>
      <c r="P245" s="244"/>
      <c r="Q245" s="243"/>
      <c r="R245" s="66" t="s">
        <v>3</v>
      </c>
      <c r="S245" s="66"/>
      <c r="T245" s="243"/>
      <c r="U245" s="245"/>
      <c r="X245" s="47"/>
      <c r="Y245" s="25"/>
      <c r="Z245" s="25"/>
      <c r="AA245" s="25"/>
      <c r="AB245" s="25"/>
      <c r="AC245" s="25"/>
      <c r="AD245" s="25"/>
      <c r="AE245" s="25"/>
      <c r="AF245" s="60"/>
      <c r="AG245" s="63" t="s">
        <v>2</v>
      </c>
      <c r="AH245" s="66"/>
      <c r="AI245" s="82"/>
      <c r="AJ245" s="63" t="s">
        <v>3</v>
      </c>
      <c r="AK245" s="64"/>
    </row>
    <row r="246" spans="1:41" ht="19" x14ac:dyDescent="0.2">
      <c r="B246" s="58"/>
      <c r="J246" s="73" t="s">
        <v>356</v>
      </c>
      <c r="K246" s="73" t="s">
        <v>170</v>
      </c>
      <c r="L246" s="73" t="s">
        <v>171</v>
      </c>
      <c r="M246" s="73" t="s">
        <v>357</v>
      </c>
      <c r="N246" s="78" t="s">
        <v>173</v>
      </c>
      <c r="O246" s="73" t="s">
        <v>500</v>
      </c>
      <c r="P246" s="81" t="s">
        <v>356</v>
      </c>
      <c r="Q246" s="73" t="s">
        <v>170</v>
      </c>
      <c r="R246" s="73" t="s">
        <v>171</v>
      </c>
      <c r="S246" s="73" t="s">
        <v>357</v>
      </c>
      <c r="T246" s="73" t="s">
        <v>173</v>
      </c>
      <c r="U246" s="73" t="s">
        <v>500</v>
      </c>
      <c r="X246" s="58"/>
      <c r="AF246" s="73" t="s">
        <v>471</v>
      </c>
      <c r="AG246" s="73" t="s">
        <v>171</v>
      </c>
      <c r="AH246" s="78" t="s">
        <v>173</v>
      </c>
      <c r="AI246" s="81" t="s">
        <v>471</v>
      </c>
      <c r="AJ246" s="73" t="s">
        <v>171</v>
      </c>
      <c r="AK246" s="73" t="s">
        <v>173</v>
      </c>
    </row>
    <row r="247" spans="1:41" ht="12" customHeight="1" x14ac:dyDescent="0.2">
      <c r="B247" s="27"/>
      <c r="C247" s="68"/>
      <c r="D247" s="68"/>
      <c r="E247" s="68"/>
      <c r="F247" s="68"/>
      <c r="G247" s="68"/>
      <c r="H247" s="68"/>
      <c r="I247" s="28"/>
      <c r="J247" s="29"/>
      <c r="K247" s="29"/>
      <c r="L247" s="29"/>
      <c r="M247" s="29"/>
      <c r="N247" s="49"/>
      <c r="O247" s="29"/>
      <c r="P247" s="83">
        <f>$F$16</f>
        <v>1352</v>
      </c>
      <c r="Q247" s="2">
        <f>$G$16</f>
        <v>735</v>
      </c>
      <c r="R247" s="2">
        <f>$H$16</f>
        <v>617</v>
      </c>
      <c r="S247" s="2">
        <f>$I$16</f>
        <v>856</v>
      </c>
      <c r="T247" s="2">
        <f>$J$16</f>
        <v>747</v>
      </c>
      <c r="U247" s="2">
        <f>$K$16</f>
        <v>844</v>
      </c>
      <c r="V247" s="69"/>
      <c r="W247" s="69"/>
      <c r="X247" s="27"/>
      <c r="Y247" s="68"/>
      <c r="Z247" s="68"/>
      <c r="AA247" s="68"/>
      <c r="AB247" s="68"/>
      <c r="AC247" s="68"/>
      <c r="AD247" s="68"/>
      <c r="AE247" s="28"/>
      <c r="AF247" s="29"/>
      <c r="AG247" s="29"/>
      <c r="AH247" s="49"/>
      <c r="AI247" s="83">
        <f>U247</f>
        <v>844</v>
      </c>
      <c r="AJ247" s="2">
        <f>R247</f>
        <v>617</v>
      </c>
      <c r="AK247" s="2">
        <f>T247</f>
        <v>747</v>
      </c>
      <c r="AL247" s="69"/>
      <c r="AM247" s="69"/>
      <c r="AN247" s="69"/>
      <c r="AO247" s="69"/>
    </row>
    <row r="248" spans="1:41" ht="14.65" customHeight="1" x14ac:dyDescent="0.2">
      <c r="B248" s="26" t="s">
        <v>931</v>
      </c>
      <c r="C248" s="15"/>
      <c r="D248" s="15"/>
      <c r="E248" s="15"/>
      <c r="F248" s="15"/>
      <c r="G248" s="15"/>
      <c r="H248" s="15"/>
      <c r="J248" s="8">
        <v>733</v>
      </c>
      <c r="K248" s="8">
        <v>480</v>
      </c>
      <c r="L248" s="8">
        <v>253</v>
      </c>
      <c r="M248" s="8">
        <v>351</v>
      </c>
      <c r="N248" s="50">
        <v>295</v>
      </c>
      <c r="O248" s="8">
        <v>536</v>
      </c>
      <c r="P248" s="85">
        <f>J248/P$247*100</f>
        <v>54.215976331360949</v>
      </c>
      <c r="Q248" s="4">
        <f t="shared" ref="Q248:U252" si="212">K248/Q$247*100</f>
        <v>65.306122448979593</v>
      </c>
      <c r="R248" s="4">
        <f t="shared" si="212"/>
        <v>41.004862236628846</v>
      </c>
      <c r="S248" s="4">
        <f t="shared" si="212"/>
        <v>41.004672897196258</v>
      </c>
      <c r="T248" s="4">
        <f t="shared" si="212"/>
        <v>39.491298527443107</v>
      </c>
      <c r="U248" s="4">
        <f t="shared" si="212"/>
        <v>63.507109004739334</v>
      </c>
      <c r="V248" s="10"/>
      <c r="W248" s="10"/>
      <c r="X248" s="26" t="s">
        <v>930</v>
      </c>
      <c r="Y248" s="15"/>
      <c r="Z248" s="15"/>
      <c r="AA248" s="15"/>
      <c r="AB248" s="15"/>
      <c r="AC248" s="15"/>
      <c r="AD248" s="15"/>
      <c r="AF248" s="8">
        <f>O248</f>
        <v>536</v>
      </c>
      <c r="AG248" s="8">
        <f>L248</f>
        <v>253</v>
      </c>
      <c r="AH248" s="50">
        <f>N248</f>
        <v>295</v>
      </c>
      <c r="AI248" s="85">
        <f>U248</f>
        <v>63.507109004739334</v>
      </c>
      <c r="AJ248" s="4">
        <f>R248</f>
        <v>41.004862236628846</v>
      </c>
      <c r="AK248" s="4">
        <f>T248</f>
        <v>39.491298527443107</v>
      </c>
      <c r="AL248" s="10"/>
      <c r="AN248" s="10"/>
      <c r="AO248" s="10"/>
    </row>
    <row r="249" spans="1:41" ht="14.65" customHeight="1" x14ac:dyDescent="0.2">
      <c r="B249" s="123" t="s">
        <v>933</v>
      </c>
      <c r="C249" s="15"/>
      <c r="D249" s="15"/>
      <c r="E249" s="15"/>
      <c r="F249" s="15"/>
      <c r="G249" s="15"/>
      <c r="H249" s="15"/>
      <c r="J249" s="8">
        <v>363</v>
      </c>
      <c r="K249" s="8">
        <v>155</v>
      </c>
      <c r="L249" s="8">
        <v>208</v>
      </c>
      <c r="M249" s="8">
        <v>236</v>
      </c>
      <c r="N249" s="50">
        <v>209</v>
      </c>
      <c r="O249" s="8">
        <v>182</v>
      </c>
      <c r="P249" s="85">
        <f t="shared" ref="P249:P252" si="213">J249/P$247*100</f>
        <v>26.849112426035504</v>
      </c>
      <c r="Q249" s="4">
        <f t="shared" si="212"/>
        <v>21.088435374149661</v>
      </c>
      <c r="R249" s="4">
        <f t="shared" si="212"/>
        <v>33.711507293354941</v>
      </c>
      <c r="S249" s="4">
        <f t="shared" si="212"/>
        <v>27.570093457943923</v>
      </c>
      <c r="T249" s="4">
        <f t="shared" si="212"/>
        <v>27.978580990629183</v>
      </c>
      <c r="U249" s="4">
        <f t="shared" si="212"/>
        <v>21.563981042654028</v>
      </c>
      <c r="V249" s="10"/>
      <c r="W249" s="10"/>
      <c r="X249" s="123" t="s">
        <v>932</v>
      </c>
      <c r="Y249" s="15"/>
      <c r="Z249" s="15"/>
      <c r="AA249" s="15"/>
      <c r="AB249" s="15"/>
      <c r="AC249" s="15"/>
      <c r="AD249" s="15"/>
      <c r="AF249" s="8">
        <f t="shared" ref="AF249:AF252" si="214">O249</f>
        <v>182</v>
      </c>
      <c r="AG249" s="8">
        <f t="shared" ref="AG249:AG252" si="215">L249</f>
        <v>208</v>
      </c>
      <c r="AH249" s="50">
        <f t="shared" ref="AH249:AH252" si="216">N249</f>
        <v>209</v>
      </c>
      <c r="AI249" s="85">
        <f t="shared" ref="AI249:AI252" si="217">U249</f>
        <v>21.563981042654028</v>
      </c>
      <c r="AJ249" s="4">
        <f t="shared" ref="AJ249:AJ252" si="218">R249</f>
        <v>33.711507293354941</v>
      </c>
      <c r="AK249" s="4">
        <f t="shared" ref="AK249:AK252" si="219">T249</f>
        <v>27.978580990629183</v>
      </c>
      <c r="AL249" s="10"/>
      <c r="AM249" s="10"/>
      <c r="AN249" s="10"/>
      <c r="AO249" s="10"/>
    </row>
    <row r="250" spans="1:41" ht="14.65" customHeight="1" x14ac:dyDescent="0.2">
      <c r="B250" s="26" t="s">
        <v>935</v>
      </c>
      <c r="C250" s="15"/>
      <c r="D250" s="15"/>
      <c r="E250" s="15"/>
      <c r="F250" s="15"/>
      <c r="G250" s="15"/>
      <c r="H250" s="15"/>
      <c r="J250" s="8">
        <v>139</v>
      </c>
      <c r="K250" s="8">
        <v>46</v>
      </c>
      <c r="L250" s="8">
        <v>93</v>
      </c>
      <c r="M250" s="8">
        <v>181</v>
      </c>
      <c r="N250" s="50">
        <v>166</v>
      </c>
      <c r="O250" s="8">
        <v>61</v>
      </c>
      <c r="P250" s="85">
        <f t="shared" si="213"/>
        <v>10.281065088757396</v>
      </c>
      <c r="Q250" s="4">
        <f t="shared" si="212"/>
        <v>6.2585034013605449</v>
      </c>
      <c r="R250" s="4">
        <f t="shared" si="212"/>
        <v>15.07293354943274</v>
      </c>
      <c r="S250" s="4">
        <f t="shared" si="212"/>
        <v>21.144859813084114</v>
      </c>
      <c r="T250" s="4">
        <f t="shared" si="212"/>
        <v>22.222222222222221</v>
      </c>
      <c r="U250" s="4">
        <f t="shared" si="212"/>
        <v>7.2274881516587675</v>
      </c>
      <c r="V250" s="10"/>
      <c r="W250" s="10"/>
      <c r="X250" s="26" t="s">
        <v>934</v>
      </c>
      <c r="Y250" s="15"/>
      <c r="Z250" s="15"/>
      <c r="AA250" s="15"/>
      <c r="AB250" s="15"/>
      <c r="AC250" s="15"/>
      <c r="AD250" s="15"/>
      <c r="AF250" s="8">
        <f t="shared" si="214"/>
        <v>61</v>
      </c>
      <c r="AG250" s="8">
        <f t="shared" si="215"/>
        <v>93</v>
      </c>
      <c r="AH250" s="50">
        <f t="shared" si="216"/>
        <v>166</v>
      </c>
      <c r="AI250" s="85">
        <f t="shared" si="217"/>
        <v>7.2274881516587675</v>
      </c>
      <c r="AJ250" s="4">
        <f t="shared" si="218"/>
        <v>15.07293354943274</v>
      </c>
      <c r="AK250" s="4">
        <f t="shared" si="219"/>
        <v>22.222222222222221</v>
      </c>
      <c r="AL250" s="10"/>
      <c r="AM250" s="10"/>
      <c r="AN250" s="10"/>
      <c r="AO250" s="10"/>
    </row>
    <row r="251" spans="1:41" ht="14.65" customHeight="1" x14ac:dyDescent="0.2">
      <c r="B251" s="26" t="s">
        <v>937</v>
      </c>
      <c r="C251" s="15"/>
      <c r="D251" s="15"/>
      <c r="E251" s="15"/>
      <c r="F251" s="15"/>
      <c r="G251" s="15"/>
      <c r="H251" s="15"/>
      <c r="J251" s="8">
        <v>24</v>
      </c>
      <c r="K251" s="8">
        <v>12</v>
      </c>
      <c r="L251" s="8">
        <v>12</v>
      </c>
      <c r="M251" s="8">
        <v>25</v>
      </c>
      <c r="N251" s="50">
        <v>23</v>
      </c>
      <c r="O251" s="8">
        <v>14</v>
      </c>
      <c r="P251" s="85">
        <f t="shared" si="213"/>
        <v>1.7751479289940828</v>
      </c>
      <c r="Q251" s="4">
        <f t="shared" si="212"/>
        <v>1.6326530612244898</v>
      </c>
      <c r="R251" s="4">
        <f t="shared" si="212"/>
        <v>1.9448946515397085</v>
      </c>
      <c r="S251" s="4">
        <f t="shared" si="212"/>
        <v>2.9205607476635516</v>
      </c>
      <c r="T251" s="4">
        <f t="shared" si="212"/>
        <v>3.0789825970548863</v>
      </c>
      <c r="U251" s="4">
        <f t="shared" si="212"/>
        <v>1.6587677725118484</v>
      </c>
      <c r="V251" s="10"/>
      <c r="W251" s="10"/>
      <c r="X251" s="26" t="s">
        <v>937</v>
      </c>
      <c r="Y251" s="15"/>
      <c r="Z251" s="15"/>
      <c r="AA251" s="15"/>
      <c r="AB251" s="15"/>
      <c r="AC251" s="15"/>
      <c r="AD251" s="15"/>
      <c r="AF251" s="8">
        <f t="shared" si="214"/>
        <v>14</v>
      </c>
      <c r="AG251" s="8">
        <f t="shared" si="215"/>
        <v>12</v>
      </c>
      <c r="AH251" s="50">
        <f t="shared" si="216"/>
        <v>23</v>
      </c>
      <c r="AI251" s="85">
        <f t="shared" si="217"/>
        <v>1.6587677725118484</v>
      </c>
      <c r="AJ251" s="4">
        <f t="shared" si="218"/>
        <v>1.9448946515397085</v>
      </c>
      <c r="AK251" s="4">
        <f t="shared" si="219"/>
        <v>3.0789825970548863</v>
      </c>
      <c r="AL251" s="10"/>
      <c r="AM251" s="10"/>
      <c r="AN251" s="10"/>
      <c r="AO251" s="10"/>
    </row>
    <row r="252" spans="1:41" ht="14.65" customHeight="1" x14ac:dyDescent="0.2">
      <c r="B252" s="27" t="s">
        <v>0</v>
      </c>
      <c r="C252" s="68"/>
      <c r="D252" s="68"/>
      <c r="E252" s="68"/>
      <c r="F252" s="68"/>
      <c r="G252" s="68"/>
      <c r="H252" s="68"/>
      <c r="I252" s="28"/>
      <c r="J252" s="9">
        <v>93</v>
      </c>
      <c r="K252" s="9">
        <v>42</v>
      </c>
      <c r="L252" s="9">
        <v>51</v>
      </c>
      <c r="M252" s="9">
        <v>63</v>
      </c>
      <c r="N252" s="55">
        <v>54</v>
      </c>
      <c r="O252" s="9">
        <v>51</v>
      </c>
      <c r="P252" s="87">
        <f t="shared" si="213"/>
        <v>6.8786982248520712</v>
      </c>
      <c r="Q252" s="5">
        <f t="shared" si="212"/>
        <v>5.7142857142857144</v>
      </c>
      <c r="R252" s="5">
        <f t="shared" si="212"/>
        <v>8.2658022690437605</v>
      </c>
      <c r="S252" s="5">
        <f t="shared" si="212"/>
        <v>7.3598130841121492</v>
      </c>
      <c r="T252" s="5">
        <f t="shared" si="212"/>
        <v>7.2289156626506017</v>
      </c>
      <c r="U252" s="5">
        <f t="shared" si="212"/>
        <v>6.0426540284360186</v>
      </c>
      <c r="V252" s="16"/>
      <c r="W252" s="16"/>
      <c r="X252" s="27" t="s">
        <v>0</v>
      </c>
      <c r="Y252" s="68"/>
      <c r="Z252" s="68"/>
      <c r="AA252" s="68"/>
      <c r="AB252" s="68"/>
      <c r="AC252" s="68"/>
      <c r="AD252" s="68"/>
      <c r="AE252" s="28"/>
      <c r="AF252" s="9">
        <f t="shared" si="214"/>
        <v>51</v>
      </c>
      <c r="AG252" s="9">
        <f t="shared" si="215"/>
        <v>51</v>
      </c>
      <c r="AH252" s="55">
        <f t="shared" si="216"/>
        <v>54</v>
      </c>
      <c r="AI252" s="87">
        <f t="shared" si="217"/>
        <v>6.0426540284360186</v>
      </c>
      <c r="AJ252" s="5">
        <f t="shared" si="218"/>
        <v>8.2658022690437605</v>
      </c>
      <c r="AK252" s="5">
        <f t="shared" si="219"/>
        <v>7.2289156626506017</v>
      </c>
      <c r="AL252" s="16"/>
      <c r="AM252" s="16"/>
      <c r="AN252" s="16"/>
      <c r="AO252" s="16"/>
    </row>
    <row r="253" spans="1:41" ht="15" customHeight="1" x14ac:dyDescent="0.2">
      <c r="B253" s="30" t="s">
        <v>1</v>
      </c>
      <c r="C253" s="59"/>
      <c r="D253" s="59"/>
      <c r="E253" s="59"/>
      <c r="F253" s="59"/>
      <c r="G253" s="59"/>
      <c r="H253" s="59"/>
      <c r="I253" s="21"/>
      <c r="J253" s="31">
        <f t="shared" ref="J253:O253" si="220">SUM(J248:J252)</f>
        <v>1352</v>
      </c>
      <c r="K253" s="31">
        <f t="shared" si="220"/>
        <v>735</v>
      </c>
      <c r="L253" s="31">
        <f t="shared" si="220"/>
        <v>617</v>
      </c>
      <c r="M253" s="31">
        <f t="shared" si="220"/>
        <v>856</v>
      </c>
      <c r="N253" s="51">
        <f t="shared" si="220"/>
        <v>747</v>
      </c>
      <c r="O253" s="31">
        <f t="shared" si="220"/>
        <v>844</v>
      </c>
      <c r="P253" s="86">
        <f t="shared" ref="P253:U253" si="221">IF(SUM(P248:P252)&gt;100,"－",SUM(P248:P252))</f>
        <v>100.00000000000001</v>
      </c>
      <c r="Q253" s="6">
        <f t="shared" si="221"/>
        <v>99.999999999999986</v>
      </c>
      <c r="R253" s="6">
        <f t="shared" si="221"/>
        <v>100</v>
      </c>
      <c r="S253" s="6">
        <f t="shared" si="221"/>
        <v>100</v>
      </c>
      <c r="T253" s="6">
        <f t="shared" si="221"/>
        <v>100</v>
      </c>
      <c r="U253" s="6">
        <f t="shared" si="221"/>
        <v>100</v>
      </c>
      <c r="V253" s="16"/>
      <c r="W253" s="16"/>
      <c r="X253" s="30" t="s">
        <v>1</v>
      </c>
      <c r="Y253" s="59"/>
      <c r="Z253" s="59"/>
      <c r="AA253" s="59"/>
      <c r="AB253" s="59"/>
      <c r="AC253" s="59"/>
      <c r="AD253" s="59"/>
      <c r="AE253" s="21"/>
      <c r="AF253" s="31">
        <f>SUM(AF248:AF252)</f>
        <v>844</v>
      </c>
      <c r="AG253" s="31">
        <f>SUM(AG248:AG252)</f>
        <v>617</v>
      </c>
      <c r="AH253" s="51">
        <f>SUM(AH248:AH252)</f>
        <v>747</v>
      </c>
      <c r="AI253" s="86">
        <f>IF(SUM(AI248:AI252)&gt;100,"－",SUM(AI248:AI252))</f>
        <v>100</v>
      </c>
      <c r="AJ253" s="6">
        <f>IF(SUM(AJ248:AJ252)&gt;100,"－",SUM(AJ248:AJ252))</f>
        <v>100</v>
      </c>
      <c r="AK253" s="6">
        <f>IF(SUM(AK248:AK252)&gt;100,"－",SUM(AK248:AK252))</f>
        <v>100</v>
      </c>
      <c r="AL253" s="16"/>
      <c r="AM253" s="16"/>
      <c r="AN253" s="16"/>
      <c r="AO253" s="16"/>
    </row>
    <row r="254" spans="1:41" ht="15" customHeight="1" x14ac:dyDescent="0.2">
      <c r="W254" s="10"/>
    </row>
    <row r="255" spans="1:41" ht="15" customHeight="1" x14ac:dyDescent="0.2">
      <c r="A255" s="35" t="s">
        <v>928</v>
      </c>
      <c r="B255" s="45"/>
      <c r="C255" s="45"/>
      <c r="D255" s="36"/>
      <c r="E255" s="70"/>
      <c r="F255" s="70"/>
      <c r="G255" s="70"/>
      <c r="H255" s="41"/>
      <c r="I255" s="16"/>
      <c r="W255" s="10"/>
      <c r="X255" s="45"/>
      <c r="Y255" s="45"/>
      <c r="Z255" s="36"/>
      <c r="AA255" s="70"/>
      <c r="AB255" s="70"/>
      <c r="AC255" s="16"/>
    </row>
    <row r="256" spans="1:41" ht="15" customHeight="1" x14ac:dyDescent="0.2">
      <c r="A256" s="1" t="s">
        <v>938</v>
      </c>
      <c r="B256" s="45"/>
      <c r="C256" s="45"/>
      <c r="D256" s="36"/>
      <c r="E256" s="70"/>
      <c r="F256" s="70"/>
      <c r="G256" s="70"/>
      <c r="H256" s="41"/>
      <c r="I256" s="16"/>
      <c r="W256" s="10"/>
      <c r="X256" s="45"/>
      <c r="Y256" s="45"/>
      <c r="Z256" s="36"/>
      <c r="AA256" s="70"/>
      <c r="AB256" s="70"/>
      <c r="AC256" s="16"/>
    </row>
    <row r="257" spans="1:39" ht="13.75" customHeight="1" x14ac:dyDescent="0.2">
      <c r="B257" s="47"/>
      <c r="C257" s="25"/>
      <c r="D257" s="25"/>
      <c r="E257" s="242"/>
      <c r="F257" s="243"/>
      <c r="G257" s="66" t="s">
        <v>134</v>
      </c>
      <c r="H257" s="66"/>
      <c r="I257" s="243"/>
      <c r="J257" s="249"/>
      <c r="K257" s="244"/>
      <c r="L257" s="243"/>
      <c r="M257" s="66" t="s">
        <v>3</v>
      </c>
      <c r="N257" s="66"/>
      <c r="O257" s="243"/>
      <c r="P257" s="249"/>
      <c r="Q257" s="243"/>
      <c r="R257" s="243"/>
      <c r="S257" s="164" t="s">
        <v>279</v>
      </c>
      <c r="T257" s="66"/>
      <c r="U257" s="243"/>
      <c r="V257" s="245"/>
      <c r="W257" s="10"/>
      <c r="X257" s="47"/>
      <c r="Y257" s="25"/>
      <c r="Z257" s="25"/>
      <c r="AA257" s="60"/>
      <c r="AB257" s="63" t="s">
        <v>134</v>
      </c>
      <c r="AC257" s="66"/>
      <c r="AD257" s="80"/>
      <c r="AE257" s="63" t="s">
        <v>3</v>
      </c>
      <c r="AF257" s="76"/>
      <c r="AG257" s="66"/>
      <c r="AH257" s="100" t="s">
        <v>279</v>
      </c>
      <c r="AI257" s="64"/>
    </row>
    <row r="258" spans="1:39" ht="19" x14ac:dyDescent="0.2">
      <c r="B258" s="72"/>
      <c r="C258" s="36"/>
      <c r="D258" s="36"/>
      <c r="E258" s="73" t="s">
        <v>356</v>
      </c>
      <c r="F258" s="73" t="s">
        <v>170</v>
      </c>
      <c r="G258" s="73" t="s">
        <v>171</v>
      </c>
      <c r="H258" s="73" t="s">
        <v>532</v>
      </c>
      <c r="I258" s="78" t="s">
        <v>173</v>
      </c>
      <c r="J258" s="73" t="s">
        <v>500</v>
      </c>
      <c r="K258" s="81" t="s">
        <v>356</v>
      </c>
      <c r="L258" s="73" t="s">
        <v>170</v>
      </c>
      <c r="M258" s="73" t="s">
        <v>171</v>
      </c>
      <c r="N258" s="73" t="s">
        <v>358</v>
      </c>
      <c r="O258" s="78" t="s">
        <v>173</v>
      </c>
      <c r="P258" s="248" t="s">
        <v>500</v>
      </c>
      <c r="Q258" s="81" t="s">
        <v>356</v>
      </c>
      <c r="R258" s="73" t="s">
        <v>170</v>
      </c>
      <c r="S258" s="73" t="s">
        <v>171</v>
      </c>
      <c r="T258" s="73" t="s">
        <v>358</v>
      </c>
      <c r="U258" s="99" t="s">
        <v>173</v>
      </c>
      <c r="V258" s="99" t="s">
        <v>500</v>
      </c>
      <c r="W258" s="10"/>
      <c r="X258" s="72"/>
      <c r="Y258" s="36"/>
      <c r="Z258" s="36"/>
      <c r="AA258" s="73" t="s">
        <v>471</v>
      </c>
      <c r="AB258" s="73" t="s">
        <v>171</v>
      </c>
      <c r="AC258" s="78" t="s">
        <v>173</v>
      </c>
      <c r="AD258" s="81" t="s">
        <v>471</v>
      </c>
      <c r="AE258" s="73" t="s">
        <v>171</v>
      </c>
      <c r="AF258" s="77" t="s">
        <v>173</v>
      </c>
      <c r="AG258" s="74" t="s">
        <v>471</v>
      </c>
      <c r="AH258" s="73" t="s">
        <v>171</v>
      </c>
      <c r="AI258" s="99" t="s">
        <v>173</v>
      </c>
    </row>
    <row r="259" spans="1:39" ht="12" customHeight="1" x14ac:dyDescent="0.2">
      <c r="B259" s="48"/>
      <c r="C259" s="28"/>
      <c r="D259" s="28"/>
      <c r="E259" s="29"/>
      <c r="F259" s="29"/>
      <c r="G259" s="29"/>
      <c r="H259" s="29"/>
      <c r="I259" s="49"/>
      <c r="J259" s="29"/>
      <c r="K259" s="142">
        <f t="shared" ref="K259:P259" si="222">E265</f>
        <v>4650</v>
      </c>
      <c r="L259" s="138">
        <f t="shared" si="222"/>
        <v>3405</v>
      </c>
      <c r="M259" s="138">
        <f t="shared" si="222"/>
        <v>1245</v>
      </c>
      <c r="N259" s="138">
        <f t="shared" si="222"/>
        <v>1816</v>
      </c>
      <c r="O259" s="247">
        <f t="shared" si="222"/>
        <v>1411</v>
      </c>
      <c r="P259" s="139">
        <f t="shared" si="222"/>
        <v>3810</v>
      </c>
      <c r="Q259" s="101"/>
      <c r="R259" s="29"/>
      <c r="S259" s="29"/>
      <c r="T259" s="29"/>
      <c r="U259" s="29"/>
      <c r="V259" s="29"/>
      <c r="W259" s="10"/>
      <c r="X259" s="48"/>
      <c r="Y259" s="28"/>
      <c r="Z259" s="28"/>
      <c r="AA259" s="29"/>
      <c r="AB259" s="29"/>
      <c r="AC259" s="49"/>
      <c r="AD259" s="142">
        <f t="shared" ref="AD259:AD264" si="223">P259</f>
        <v>3810</v>
      </c>
      <c r="AE259" s="138">
        <f t="shared" ref="AE259:AE264" si="224">M259</f>
        <v>1245</v>
      </c>
      <c r="AF259" s="139">
        <f t="shared" ref="AF259:AF264" si="225">O259</f>
        <v>1411</v>
      </c>
      <c r="AG259" s="101"/>
      <c r="AH259" s="29"/>
      <c r="AI259" s="29"/>
    </row>
    <row r="260" spans="1:39" ht="22.15" customHeight="1" x14ac:dyDescent="0.2">
      <c r="B260" s="153" t="s">
        <v>516</v>
      </c>
      <c r="C260" s="154"/>
      <c r="D260" s="262"/>
      <c r="E260" s="143">
        <v>2229</v>
      </c>
      <c r="F260" s="7">
        <v>1598</v>
      </c>
      <c r="G260" s="104">
        <v>631</v>
      </c>
      <c r="H260" s="7">
        <v>799</v>
      </c>
      <c r="I260" s="104">
        <v>567</v>
      </c>
      <c r="J260" s="288">
        <v>1830</v>
      </c>
      <c r="K260" s="106">
        <f t="shared" ref="K260:P264" si="226">E260/K$259*100</f>
        <v>47.935483870967744</v>
      </c>
      <c r="L260" s="3">
        <f t="shared" si="226"/>
        <v>46.930983847283407</v>
      </c>
      <c r="M260" s="124">
        <f t="shared" si="226"/>
        <v>50.682730923694777</v>
      </c>
      <c r="N260" s="3">
        <f t="shared" si="226"/>
        <v>43.997797356828194</v>
      </c>
      <c r="O260" s="124">
        <f t="shared" si="226"/>
        <v>40.184266477675408</v>
      </c>
      <c r="P260" s="102">
        <f t="shared" si="226"/>
        <v>48.031496062992126</v>
      </c>
      <c r="Q260" s="10">
        <v>3.0244233378561738</v>
      </c>
      <c r="R260" s="3">
        <v>3.4218415417558887</v>
      </c>
      <c r="S260" s="124">
        <v>2.337037037037037</v>
      </c>
      <c r="T260" s="3">
        <v>2.3362573099415203</v>
      </c>
      <c r="U260" s="11">
        <v>1.9964788732394365</v>
      </c>
      <c r="V260" s="11">
        <v>3.4857142857142858</v>
      </c>
      <c r="W260" s="10"/>
      <c r="X260" s="153" t="s">
        <v>516</v>
      </c>
      <c r="Y260" s="154"/>
      <c r="Z260" s="262"/>
      <c r="AA260" s="143">
        <f>J260</f>
        <v>1830</v>
      </c>
      <c r="AB260" s="104">
        <f>G260</f>
        <v>631</v>
      </c>
      <c r="AC260" s="104">
        <f>O260</f>
        <v>40.184266477675408</v>
      </c>
      <c r="AD260" s="289">
        <f t="shared" si="223"/>
        <v>48.031496062992126</v>
      </c>
      <c r="AE260" s="124">
        <f t="shared" si="224"/>
        <v>50.682730923694777</v>
      </c>
      <c r="AF260" s="102">
        <f t="shared" si="225"/>
        <v>40.184266477675408</v>
      </c>
      <c r="AG260" s="170">
        <f>V260</f>
        <v>3.4857142857142858</v>
      </c>
      <c r="AH260" s="124">
        <f>S260</f>
        <v>2.337037037037037</v>
      </c>
      <c r="AI260" s="11">
        <f>U260</f>
        <v>1.9964788732394365</v>
      </c>
      <c r="AJ260" s="10"/>
      <c r="AK260" s="10"/>
      <c r="AL260" s="10"/>
      <c r="AM260" s="10"/>
    </row>
    <row r="261" spans="1:39" ht="22.15" customHeight="1" x14ac:dyDescent="0.2">
      <c r="B261" s="490" t="s">
        <v>517</v>
      </c>
      <c r="C261" s="489"/>
      <c r="D261" s="493"/>
      <c r="E261" s="290">
        <v>450</v>
      </c>
      <c r="F261" s="111">
        <v>354</v>
      </c>
      <c r="G261" s="112">
        <v>96</v>
      </c>
      <c r="H261" s="111">
        <v>208</v>
      </c>
      <c r="I261" s="112">
        <v>169</v>
      </c>
      <c r="J261" s="291">
        <v>393</v>
      </c>
      <c r="K261" s="113">
        <f t="shared" si="226"/>
        <v>9.67741935483871</v>
      </c>
      <c r="L261" s="114">
        <f t="shared" si="226"/>
        <v>10.396475770925111</v>
      </c>
      <c r="M261" s="148">
        <f t="shared" si="226"/>
        <v>7.7108433734939767</v>
      </c>
      <c r="N261" s="114">
        <f t="shared" si="226"/>
        <v>11.453744493392071</v>
      </c>
      <c r="O261" s="148">
        <f t="shared" si="226"/>
        <v>11.977321048901489</v>
      </c>
      <c r="P261" s="115">
        <f t="shared" si="226"/>
        <v>10.314960629921261</v>
      </c>
      <c r="Q261" s="116">
        <v>0.49126637554585151</v>
      </c>
      <c r="R261" s="114">
        <v>0.65073529411764708</v>
      </c>
      <c r="S261" s="148">
        <v>0.25806451612903225</v>
      </c>
      <c r="T261" s="114">
        <v>0.37545126353790614</v>
      </c>
      <c r="U261" s="117">
        <v>0.35355648535564854</v>
      </c>
      <c r="V261" s="117">
        <v>0.63387096774193552</v>
      </c>
      <c r="W261" s="10"/>
      <c r="X261" s="494" t="s">
        <v>517</v>
      </c>
      <c r="Y261" s="495"/>
      <c r="Z261" s="496"/>
      <c r="AA261" s="88">
        <f>J261</f>
        <v>393</v>
      </c>
      <c r="AB261" s="109">
        <f>G261</f>
        <v>96</v>
      </c>
      <c r="AC261" s="109">
        <f>O261</f>
        <v>11.977321048901489</v>
      </c>
      <c r="AD261" s="106">
        <f t="shared" si="223"/>
        <v>10.314960629921261</v>
      </c>
      <c r="AE261" s="125">
        <f t="shared" si="224"/>
        <v>7.7108433734939767</v>
      </c>
      <c r="AF261" s="110">
        <f t="shared" si="225"/>
        <v>11.977321048901489</v>
      </c>
      <c r="AG261" s="10">
        <f>V261</f>
        <v>0.63387096774193552</v>
      </c>
      <c r="AH261" s="125">
        <f>S261</f>
        <v>0.25806451612903225</v>
      </c>
      <c r="AI261" s="12">
        <f>U261</f>
        <v>0.35355648535564854</v>
      </c>
      <c r="AJ261" s="10"/>
      <c r="AK261" s="10"/>
      <c r="AL261" s="10"/>
      <c r="AM261" s="10"/>
    </row>
    <row r="262" spans="1:39" ht="22.15" customHeight="1" x14ac:dyDescent="0.2">
      <c r="B262" s="490" t="s">
        <v>536</v>
      </c>
      <c r="C262" s="489"/>
      <c r="D262" s="493"/>
      <c r="E262" s="290">
        <v>354</v>
      </c>
      <c r="F262" s="111">
        <v>330</v>
      </c>
      <c r="G262" s="112">
        <v>24</v>
      </c>
      <c r="H262" s="111">
        <v>38</v>
      </c>
      <c r="I262" s="112">
        <v>31</v>
      </c>
      <c r="J262" s="291">
        <v>337</v>
      </c>
      <c r="K262" s="113">
        <f t="shared" si="226"/>
        <v>7.6129032258064511</v>
      </c>
      <c r="L262" s="114">
        <f t="shared" si="226"/>
        <v>9.6916299559471373</v>
      </c>
      <c r="M262" s="148">
        <f t="shared" si="226"/>
        <v>1.9277108433734942</v>
      </c>
      <c r="N262" s="114">
        <f t="shared" si="226"/>
        <v>2.0925110132158591</v>
      </c>
      <c r="O262" s="148">
        <f t="shared" si="226"/>
        <v>2.1970233876683203</v>
      </c>
      <c r="P262" s="115">
        <f t="shared" si="226"/>
        <v>8.8451443569553803</v>
      </c>
      <c r="Q262" s="116">
        <v>3.436893203883495</v>
      </c>
      <c r="R262" s="114">
        <v>3.5869565217391304</v>
      </c>
      <c r="S262" s="148">
        <v>2.1818181818181817</v>
      </c>
      <c r="T262" s="114">
        <v>2.375</v>
      </c>
      <c r="U262" s="117">
        <v>2.3846153846153846</v>
      </c>
      <c r="V262" s="117">
        <v>3.5473684210526315</v>
      </c>
      <c r="W262" s="10"/>
      <c r="X262" s="494" t="s">
        <v>518</v>
      </c>
      <c r="Y262" s="495"/>
      <c r="Z262" s="496"/>
      <c r="AA262" s="88">
        <f>J262</f>
        <v>337</v>
      </c>
      <c r="AB262" s="109">
        <f>G262</f>
        <v>24</v>
      </c>
      <c r="AC262" s="109">
        <f>O262</f>
        <v>2.1970233876683203</v>
      </c>
      <c r="AD262" s="106">
        <f t="shared" si="223"/>
        <v>8.8451443569553803</v>
      </c>
      <c r="AE262" s="125">
        <f t="shared" si="224"/>
        <v>1.9277108433734942</v>
      </c>
      <c r="AF262" s="110">
        <f t="shared" si="225"/>
        <v>2.1970233876683203</v>
      </c>
      <c r="AG262" s="10">
        <f>V262</f>
        <v>3.5473684210526315</v>
      </c>
      <c r="AH262" s="125">
        <f>S262</f>
        <v>2.1818181818181817</v>
      </c>
      <c r="AI262" s="12">
        <f>U262</f>
        <v>2.3846153846153846</v>
      </c>
      <c r="AJ262" s="10"/>
      <c r="AK262" s="10"/>
      <c r="AL262" s="10"/>
      <c r="AM262" s="10"/>
    </row>
    <row r="263" spans="1:39" ht="22.15" customHeight="1" x14ac:dyDescent="0.2">
      <c r="B263" s="250" t="s">
        <v>519</v>
      </c>
      <c r="C263" s="280"/>
      <c r="D263" s="281"/>
      <c r="E263" s="290">
        <v>1557</v>
      </c>
      <c r="F263" s="111">
        <v>1103</v>
      </c>
      <c r="G263" s="112">
        <v>454</v>
      </c>
      <c r="H263" s="111">
        <v>613</v>
      </c>
      <c r="I263" s="112">
        <v>498</v>
      </c>
      <c r="J263" s="291">
        <v>1218</v>
      </c>
      <c r="K263" s="113">
        <f t="shared" si="226"/>
        <v>33.483870967741936</v>
      </c>
      <c r="L263" s="114">
        <f t="shared" si="226"/>
        <v>32.393538913362704</v>
      </c>
      <c r="M263" s="148">
        <f t="shared" si="226"/>
        <v>36.46586345381526</v>
      </c>
      <c r="N263" s="114">
        <f t="shared" si="226"/>
        <v>33.755506607929512</v>
      </c>
      <c r="O263" s="148">
        <f t="shared" si="226"/>
        <v>35.294117647058826</v>
      </c>
      <c r="P263" s="115">
        <f t="shared" si="226"/>
        <v>31.968503937007874</v>
      </c>
      <c r="Q263" s="116">
        <v>1.5279685966633956</v>
      </c>
      <c r="R263" s="114">
        <v>1.7342767295597483</v>
      </c>
      <c r="S263" s="148">
        <v>1.1853785900783289</v>
      </c>
      <c r="T263" s="114">
        <v>1.0754385964912281</v>
      </c>
      <c r="U263" s="117">
        <v>1.0142566191446027</v>
      </c>
      <c r="V263" s="117">
        <v>1.7034965034965035</v>
      </c>
      <c r="W263" s="10"/>
      <c r="X263" s="44" t="s">
        <v>519</v>
      </c>
      <c r="Y263" s="263"/>
      <c r="Z263" s="150"/>
      <c r="AA263" s="88">
        <f>J263</f>
        <v>1218</v>
      </c>
      <c r="AB263" s="109">
        <f>G263</f>
        <v>454</v>
      </c>
      <c r="AC263" s="109">
        <f>O263</f>
        <v>35.294117647058826</v>
      </c>
      <c r="AD263" s="106">
        <f t="shared" si="223"/>
        <v>31.968503937007874</v>
      </c>
      <c r="AE263" s="125">
        <f t="shared" si="224"/>
        <v>36.46586345381526</v>
      </c>
      <c r="AF263" s="110">
        <f t="shared" si="225"/>
        <v>35.294117647058826</v>
      </c>
      <c r="AG263" s="10">
        <f>V263</f>
        <v>1.7034965034965035</v>
      </c>
      <c r="AH263" s="125">
        <f>S263</f>
        <v>1.1853785900783289</v>
      </c>
      <c r="AI263" s="12">
        <f>U263</f>
        <v>1.0142566191446027</v>
      </c>
      <c r="AJ263" s="10"/>
      <c r="AK263" s="10"/>
      <c r="AL263" s="10"/>
      <c r="AM263" s="10"/>
    </row>
    <row r="264" spans="1:39" ht="22.15" customHeight="1" x14ac:dyDescent="0.2">
      <c r="B264" s="264" t="s">
        <v>520</v>
      </c>
      <c r="C264" s="265"/>
      <c r="D264" s="266"/>
      <c r="E264" s="144">
        <v>60</v>
      </c>
      <c r="F264" s="8">
        <v>20</v>
      </c>
      <c r="G264" s="50">
        <v>40</v>
      </c>
      <c r="H264" s="8">
        <v>158</v>
      </c>
      <c r="I264" s="50">
        <v>146</v>
      </c>
      <c r="J264" s="292">
        <v>32</v>
      </c>
      <c r="K264" s="106">
        <f t="shared" si="226"/>
        <v>1.2903225806451613</v>
      </c>
      <c r="L264" s="4">
        <f t="shared" si="226"/>
        <v>0.58737151248164465</v>
      </c>
      <c r="M264" s="126">
        <f t="shared" si="226"/>
        <v>3.2128514056224895</v>
      </c>
      <c r="N264" s="4">
        <f t="shared" si="226"/>
        <v>8.7004405286343616</v>
      </c>
      <c r="O264" s="126">
        <f t="shared" si="226"/>
        <v>10.347271438695959</v>
      </c>
      <c r="P264" s="103">
        <f t="shared" si="226"/>
        <v>0.83989501312335957</v>
      </c>
      <c r="Q264" s="10">
        <v>5.8881256133464184E-2</v>
      </c>
      <c r="R264" s="4">
        <v>3.1446540880503145E-2</v>
      </c>
      <c r="S264" s="126">
        <v>0.10443864229765012</v>
      </c>
      <c r="T264" s="4">
        <v>0.27719298245614032</v>
      </c>
      <c r="U264" s="4">
        <v>0.29735234215885947</v>
      </c>
      <c r="V264" s="4">
        <v>4.4755244755244755E-2</v>
      </c>
      <c r="W264" s="10"/>
      <c r="X264" s="264" t="s">
        <v>520</v>
      </c>
      <c r="Y264" s="265"/>
      <c r="Z264" s="266"/>
      <c r="AA264" s="144">
        <f>J264</f>
        <v>32</v>
      </c>
      <c r="AB264" s="50">
        <f>G264</f>
        <v>40</v>
      </c>
      <c r="AC264" s="50">
        <f>O264</f>
        <v>10.347271438695959</v>
      </c>
      <c r="AD264" s="106">
        <f t="shared" si="223"/>
        <v>0.83989501312335957</v>
      </c>
      <c r="AE264" s="126">
        <f t="shared" si="224"/>
        <v>3.2128514056224895</v>
      </c>
      <c r="AF264" s="103">
        <f t="shared" si="225"/>
        <v>10.347271438695959</v>
      </c>
      <c r="AG264" s="10">
        <f>V264</f>
        <v>4.4755244755244755E-2</v>
      </c>
      <c r="AH264" s="126">
        <f>S264</f>
        <v>0.10443864229765012</v>
      </c>
      <c r="AI264" s="4">
        <f>U264</f>
        <v>0.29735234215885947</v>
      </c>
      <c r="AJ264" s="10"/>
      <c r="AK264" s="10"/>
      <c r="AL264" s="10"/>
      <c r="AM264" s="10"/>
    </row>
    <row r="265" spans="1:39" ht="15" customHeight="1" x14ac:dyDescent="0.2">
      <c r="B265" s="497" t="s">
        <v>1</v>
      </c>
      <c r="C265" s="498"/>
      <c r="D265" s="499"/>
      <c r="E265" s="31">
        <f t="shared" ref="E265:V265" si="227">SUM(E260:E264)</f>
        <v>4650</v>
      </c>
      <c r="F265" s="31">
        <f t="shared" si="227"/>
        <v>3405</v>
      </c>
      <c r="G265" s="51">
        <f t="shared" si="227"/>
        <v>1245</v>
      </c>
      <c r="H265" s="31">
        <f t="shared" si="227"/>
        <v>1816</v>
      </c>
      <c r="I265" s="51">
        <f t="shared" si="227"/>
        <v>1411</v>
      </c>
      <c r="J265" s="31">
        <f t="shared" si="227"/>
        <v>3810</v>
      </c>
      <c r="K265" s="107">
        <f t="shared" si="227"/>
        <v>100.00000000000001</v>
      </c>
      <c r="L265" s="54">
        <f t="shared" si="227"/>
        <v>100</v>
      </c>
      <c r="M265" s="132">
        <f t="shared" si="227"/>
        <v>100</v>
      </c>
      <c r="N265" s="54">
        <f t="shared" si="227"/>
        <v>100</v>
      </c>
      <c r="O265" s="132">
        <f t="shared" si="227"/>
        <v>100</v>
      </c>
      <c r="P265" s="105">
        <f t="shared" si="227"/>
        <v>99.999999999999986</v>
      </c>
      <c r="Q265" s="108">
        <f t="shared" si="227"/>
        <v>8.5394327700823798</v>
      </c>
      <c r="R265" s="54">
        <f t="shared" si="227"/>
        <v>9.4252566280529191</v>
      </c>
      <c r="S265" s="132">
        <f t="shared" si="227"/>
        <v>6.0667369673602298</v>
      </c>
      <c r="T265" s="54">
        <f t="shared" si="227"/>
        <v>6.4393401524267944</v>
      </c>
      <c r="U265" s="54">
        <f t="shared" si="227"/>
        <v>6.0462597045139317</v>
      </c>
      <c r="V265" s="54">
        <f t="shared" si="227"/>
        <v>9.4152054227606001</v>
      </c>
      <c r="W265" s="10"/>
      <c r="X265" s="500" t="s">
        <v>1</v>
      </c>
      <c r="Y265" s="501"/>
      <c r="Z265" s="502"/>
      <c r="AA265" s="31">
        <f t="shared" ref="AA265:AI265" si="228">SUM(AA260:AA264)</f>
        <v>3810</v>
      </c>
      <c r="AB265" s="51">
        <f t="shared" si="228"/>
        <v>1245</v>
      </c>
      <c r="AC265" s="51">
        <f t="shared" si="228"/>
        <v>100</v>
      </c>
      <c r="AD265" s="107">
        <f t="shared" si="228"/>
        <v>99.999999999999986</v>
      </c>
      <c r="AE265" s="132">
        <f t="shared" si="228"/>
        <v>100</v>
      </c>
      <c r="AF265" s="105">
        <f t="shared" si="228"/>
        <v>100</v>
      </c>
      <c r="AG265" s="108">
        <f t="shared" si="228"/>
        <v>9.4152054227606001</v>
      </c>
      <c r="AH265" s="132">
        <f t="shared" si="228"/>
        <v>6.0667369673602298</v>
      </c>
      <c r="AI265" s="54">
        <f t="shared" si="228"/>
        <v>6.0462597045139317</v>
      </c>
    </row>
    <row r="266" spans="1:39" ht="15" customHeight="1" x14ac:dyDescent="0.2">
      <c r="B266" s="219"/>
      <c r="C266" s="219"/>
      <c r="D266" s="219"/>
      <c r="E266" s="41"/>
      <c r="F266" s="41"/>
      <c r="G266" s="41"/>
      <c r="H266" s="41"/>
      <c r="I266" s="41"/>
      <c r="J266" s="10"/>
      <c r="K266" s="10"/>
      <c r="L266" s="10"/>
      <c r="M266" s="10"/>
      <c r="N266" s="10"/>
      <c r="O266" s="10"/>
      <c r="P266" s="10"/>
      <c r="Q266" s="10"/>
      <c r="R266" s="10"/>
      <c r="S266" s="10"/>
      <c r="T266" s="10"/>
      <c r="U266" s="10"/>
      <c r="V266" s="10"/>
      <c r="W266" s="10"/>
      <c r="X266" s="219"/>
      <c r="Y266" s="219"/>
      <c r="Z266" s="219"/>
      <c r="AA266" s="41"/>
      <c r="AB266" s="41"/>
      <c r="AC266" s="41"/>
      <c r="AD266" s="10"/>
      <c r="AE266" s="10"/>
      <c r="AF266" s="10"/>
      <c r="AG266" s="10"/>
      <c r="AH266" s="10"/>
      <c r="AI266" s="10"/>
    </row>
    <row r="267" spans="1:39" ht="15" customHeight="1" x14ac:dyDescent="0.2">
      <c r="A267" s="35" t="s">
        <v>939</v>
      </c>
      <c r="B267" s="133"/>
      <c r="C267" s="133"/>
      <c r="D267" s="133"/>
      <c r="E267" s="35"/>
      <c r="F267" s="35"/>
      <c r="G267" s="35"/>
      <c r="H267" s="35"/>
      <c r="I267" s="35"/>
      <c r="J267" s="35"/>
      <c r="K267" s="35"/>
      <c r="L267" s="35"/>
      <c r="M267" s="35"/>
      <c r="N267" s="35"/>
      <c r="O267" s="35"/>
      <c r="P267" s="35"/>
      <c r="Q267" s="35"/>
      <c r="R267" s="35"/>
      <c r="S267" s="10"/>
      <c r="T267" s="10"/>
      <c r="U267" s="10"/>
      <c r="V267" s="10"/>
      <c r="W267" s="10"/>
      <c r="X267" s="133"/>
      <c r="Y267" s="133"/>
      <c r="Z267" s="133"/>
      <c r="AA267" s="35"/>
      <c r="AB267" s="35"/>
      <c r="AC267" s="35"/>
      <c r="AD267" s="35"/>
      <c r="AE267" s="35"/>
      <c r="AF267" s="35"/>
      <c r="AG267" s="35"/>
      <c r="AH267" s="35"/>
      <c r="AI267" s="10"/>
    </row>
    <row r="268" spans="1:39" ht="15" customHeight="1" x14ac:dyDescent="0.2">
      <c r="A268" s="1" t="s">
        <v>940</v>
      </c>
      <c r="K268" s="220"/>
      <c r="S268" s="10"/>
      <c r="T268" s="10"/>
      <c r="U268" s="10"/>
      <c r="V268" s="10"/>
      <c r="W268" s="10"/>
      <c r="AI268" s="10"/>
    </row>
    <row r="269" spans="1:39" ht="15" customHeight="1" x14ac:dyDescent="0.2">
      <c r="B269" s="47"/>
      <c r="C269" s="25"/>
      <c r="D269" s="25"/>
      <c r="E269" s="242"/>
      <c r="F269" s="243"/>
      <c r="G269" s="66" t="s">
        <v>134</v>
      </c>
      <c r="H269" s="66"/>
      <c r="I269" s="243"/>
      <c r="J269" s="249"/>
      <c r="K269" s="244"/>
      <c r="L269" s="243"/>
      <c r="M269" s="66" t="s">
        <v>3</v>
      </c>
      <c r="N269" s="66"/>
      <c r="O269" s="243"/>
      <c r="P269" s="249"/>
      <c r="Q269" s="243"/>
      <c r="R269" s="243"/>
      <c r="S269" s="164" t="s">
        <v>279</v>
      </c>
      <c r="T269" s="66"/>
      <c r="U269" s="243"/>
      <c r="V269" s="245"/>
      <c r="W269" s="10"/>
      <c r="X269" s="47"/>
      <c r="Y269" s="25"/>
      <c r="Z269" s="25"/>
      <c r="AA269" s="163"/>
      <c r="AB269" s="100" t="s">
        <v>134</v>
      </c>
      <c r="AC269" s="164"/>
      <c r="AD269" s="221"/>
      <c r="AE269" s="100" t="s">
        <v>3</v>
      </c>
      <c r="AF269" s="222"/>
      <c r="AG269" s="164"/>
      <c r="AH269" s="100" t="s">
        <v>279</v>
      </c>
      <c r="AI269" s="165"/>
    </row>
    <row r="270" spans="1:39" ht="19" x14ac:dyDescent="0.2">
      <c r="B270" s="72" t="s">
        <v>510</v>
      </c>
      <c r="C270" s="36"/>
      <c r="D270" s="36"/>
      <c r="E270" s="73" t="s">
        <v>356</v>
      </c>
      <c r="F270" s="73" t="s">
        <v>170</v>
      </c>
      <c r="G270" s="73" t="s">
        <v>171</v>
      </c>
      <c r="H270" s="73" t="s">
        <v>358</v>
      </c>
      <c r="I270" s="78" t="s">
        <v>173</v>
      </c>
      <c r="J270" s="73" t="s">
        <v>500</v>
      </c>
      <c r="K270" s="81" t="s">
        <v>356</v>
      </c>
      <c r="L270" s="73" t="s">
        <v>170</v>
      </c>
      <c r="M270" s="73" t="s">
        <v>171</v>
      </c>
      <c r="N270" s="73" t="s">
        <v>358</v>
      </c>
      <c r="O270" s="78" t="s">
        <v>173</v>
      </c>
      <c r="P270" s="248" t="s">
        <v>500</v>
      </c>
      <c r="Q270" s="81" t="s">
        <v>356</v>
      </c>
      <c r="R270" s="73" t="s">
        <v>170</v>
      </c>
      <c r="S270" s="73" t="s">
        <v>171</v>
      </c>
      <c r="T270" s="73" t="s">
        <v>358</v>
      </c>
      <c r="U270" s="99" t="s">
        <v>173</v>
      </c>
      <c r="V270" s="99" t="s">
        <v>500</v>
      </c>
      <c r="W270" s="10"/>
      <c r="X270" s="72" t="s">
        <v>432</v>
      </c>
      <c r="Y270" s="36"/>
      <c r="Z270" s="36"/>
      <c r="AA270" s="73" t="s">
        <v>471</v>
      </c>
      <c r="AB270" s="73" t="s">
        <v>171</v>
      </c>
      <c r="AC270" s="78" t="s">
        <v>173</v>
      </c>
      <c r="AD270" s="81" t="s">
        <v>471</v>
      </c>
      <c r="AE270" s="73" t="s">
        <v>171</v>
      </c>
      <c r="AF270" s="77" t="s">
        <v>173</v>
      </c>
      <c r="AG270" s="74" t="s">
        <v>471</v>
      </c>
      <c r="AH270" s="73" t="s">
        <v>171</v>
      </c>
      <c r="AI270" s="99" t="s">
        <v>173</v>
      </c>
    </row>
    <row r="271" spans="1:39" ht="12" customHeight="1" x14ac:dyDescent="0.2">
      <c r="B271" s="48"/>
      <c r="C271" s="28"/>
      <c r="D271" s="28"/>
      <c r="E271" s="29"/>
      <c r="F271" s="29"/>
      <c r="G271" s="29"/>
      <c r="H271" s="29"/>
      <c r="I271" s="49"/>
      <c r="J271" s="29"/>
      <c r="K271" s="142">
        <f t="shared" ref="K271:P271" si="229">K259</f>
        <v>4650</v>
      </c>
      <c r="L271" s="138">
        <f t="shared" si="229"/>
        <v>3405</v>
      </c>
      <c r="M271" s="138">
        <f t="shared" si="229"/>
        <v>1245</v>
      </c>
      <c r="N271" s="138">
        <f t="shared" si="229"/>
        <v>1816</v>
      </c>
      <c r="O271" s="247">
        <f t="shared" si="229"/>
        <v>1411</v>
      </c>
      <c r="P271" s="139">
        <f t="shared" si="229"/>
        <v>3810</v>
      </c>
      <c r="Q271" s="101"/>
      <c r="R271" s="29"/>
      <c r="S271" s="29"/>
      <c r="T271" s="29"/>
      <c r="U271" s="29"/>
      <c r="V271" s="29"/>
      <c r="W271" s="10"/>
      <c r="X271" s="48"/>
      <c r="Y271" s="28"/>
      <c r="Z271" s="28"/>
      <c r="AA271" s="29"/>
      <c r="AB271" s="29"/>
      <c r="AC271" s="49"/>
      <c r="AD271" s="142">
        <f>P271</f>
        <v>3810</v>
      </c>
      <c r="AE271" s="138">
        <f>M271</f>
        <v>1245</v>
      </c>
      <c r="AF271" s="139">
        <f>O271</f>
        <v>1411</v>
      </c>
      <c r="AG271" s="101"/>
      <c r="AH271" s="29"/>
      <c r="AI271" s="29"/>
    </row>
    <row r="272" spans="1:39" ht="15" customHeight="1" x14ac:dyDescent="0.2">
      <c r="B272" s="26" t="s">
        <v>540</v>
      </c>
      <c r="C272" s="205"/>
      <c r="D272" s="205"/>
      <c r="E272" s="7">
        <v>979</v>
      </c>
      <c r="F272" s="7">
        <v>979</v>
      </c>
      <c r="G272" s="104">
        <v>0</v>
      </c>
      <c r="H272" s="7">
        <v>128</v>
      </c>
      <c r="I272" s="104">
        <v>0</v>
      </c>
      <c r="J272" s="7">
        <v>1107</v>
      </c>
      <c r="K272" s="106">
        <f t="shared" ref="K272:P274" si="230">E272/K$271*100</f>
        <v>21.053763440860216</v>
      </c>
      <c r="L272" s="3">
        <f t="shared" si="230"/>
        <v>28.751835535976504</v>
      </c>
      <c r="M272" s="124">
        <f t="shared" si="230"/>
        <v>0</v>
      </c>
      <c r="N272" s="3">
        <f t="shared" si="230"/>
        <v>7.0484581497797363</v>
      </c>
      <c r="O272" s="124">
        <f t="shared" si="230"/>
        <v>0</v>
      </c>
      <c r="P272" s="102">
        <f t="shared" si="230"/>
        <v>29.055118110236222</v>
      </c>
      <c r="Q272" s="10">
        <v>0.32024860974811908</v>
      </c>
      <c r="R272" s="3">
        <v>0.51310272536687629</v>
      </c>
      <c r="S272" s="124" t="s">
        <v>537</v>
      </c>
      <c r="T272" s="124">
        <v>7.4853801169590645E-2</v>
      </c>
      <c r="U272" s="11" t="s">
        <v>537</v>
      </c>
      <c r="V272" s="11">
        <v>0.51608391608391613</v>
      </c>
      <c r="W272" s="10"/>
      <c r="X272" s="26" t="s">
        <v>540</v>
      </c>
      <c r="Y272" s="205"/>
      <c r="Z272" s="205"/>
      <c r="AA272" s="7">
        <f>J272</f>
        <v>1107</v>
      </c>
      <c r="AB272" s="104">
        <f>G272</f>
        <v>0</v>
      </c>
      <c r="AC272" s="104">
        <f>I272</f>
        <v>0</v>
      </c>
      <c r="AD272" s="223">
        <f>P272</f>
        <v>29.055118110236222</v>
      </c>
      <c r="AE272" s="124">
        <f>M272</f>
        <v>0</v>
      </c>
      <c r="AF272" s="102">
        <f>O272</f>
        <v>0</v>
      </c>
      <c r="AG272" s="10">
        <f>V272</f>
        <v>0.51608391608391613</v>
      </c>
      <c r="AH272" s="124" t="str">
        <f>S272</f>
        <v>－</v>
      </c>
      <c r="AI272" s="11" t="str">
        <f>U272</f>
        <v>－</v>
      </c>
    </row>
    <row r="273" spans="1:35" ht="15" customHeight="1" x14ac:dyDescent="0.2">
      <c r="B273" s="26" t="s">
        <v>541</v>
      </c>
      <c r="C273" s="205"/>
      <c r="D273" s="205"/>
      <c r="E273" s="8">
        <v>1350</v>
      </c>
      <c r="F273" s="8">
        <v>698</v>
      </c>
      <c r="G273" s="109">
        <v>652</v>
      </c>
      <c r="H273" s="8">
        <v>717</v>
      </c>
      <c r="I273" s="109">
        <v>602</v>
      </c>
      <c r="J273" s="8">
        <v>813</v>
      </c>
      <c r="K273" s="106">
        <f t="shared" si="230"/>
        <v>29.032258064516132</v>
      </c>
      <c r="L273" s="4">
        <f t="shared" si="230"/>
        <v>20.499265785609396</v>
      </c>
      <c r="M273" s="125">
        <f t="shared" si="230"/>
        <v>52.369477911646591</v>
      </c>
      <c r="N273" s="4">
        <f t="shared" si="230"/>
        <v>39.482378854625551</v>
      </c>
      <c r="O273" s="125">
        <f t="shared" si="230"/>
        <v>42.66477675407512</v>
      </c>
      <c r="P273" s="110">
        <f t="shared" si="230"/>
        <v>21.338582677165356</v>
      </c>
      <c r="Q273" s="10">
        <v>0.44160942100098133</v>
      </c>
      <c r="R273" s="4">
        <v>0.36582809224318658</v>
      </c>
      <c r="S273" s="125">
        <v>0.56744995648389907</v>
      </c>
      <c r="T273" s="4">
        <v>0.41929824561403511</v>
      </c>
      <c r="U273" s="12">
        <v>0.40868974881194842</v>
      </c>
      <c r="V273" s="12">
        <v>0.37902097902097903</v>
      </c>
      <c r="W273" s="10"/>
      <c r="X273" s="26" t="s">
        <v>541</v>
      </c>
      <c r="Y273" s="205"/>
      <c r="Z273" s="205"/>
      <c r="AA273" s="8">
        <f>J273</f>
        <v>813</v>
      </c>
      <c r="AB273" s="109">
        <f>G273</f>
        <v>652</v>
      </c>
      <c r="AC273" s="285">
        <f>I273</f>
        <v>602</v>
      </c>
      <c r="AD273" s="223">
        <f>P273</f>
        <v>21.338582677165356</v>
      </c>
      <c r="AE273" s="224">
        <f>M273</f>
        <v>52.369477911646591</v>
      </c>
      <c r="AF273" s="225">
        <f>O273</f>
        <v>42.66477675407512</v>
      </c>
      <c r="AG273" s="10">
        <f>V273</f>
        <v>0.37902097902097903</v>
      </c>
      <c r="AH273" s="125">
        <f>S273</f>
        <v>0.56744995648389907</v>
      </c>
      <c r="AI273" s="12">
        <f>U273</f>
        <v>0.40868974881194842</v>
      </c>
    </row>
    <row r="274" spans="1:35" ht="15" customHeight="1" x14ac:dyDescent="0.2">
      <c r="B274" s="26" t="s">
        <v>433</v>
      </c>
      <c r="C274" s="205"/>
      <c r="D274" s="205"/>
      <c r="E274" s="8">
        <v>2321</v>
      </c>
      <c r="F274" s="8">
        <v>1728</v>
      </c>
      <c r="G274" s="109">
        <v>593</v>
      </c>
      <c r="H274" s="8">
        <v>971</v>
      </c>
      <c r="I274" s="109">
        <v>809</v>
      </c>
      <c r="J274" s="8">
        <v>1890</v>
      </c>
      <c r="K274" s="106">
        <f t="shared" si="230"/>
        <v>49.913978494623656</v>
      </c>
      <c r="L274" s="4">
        <f t="shared" si="230"/>
        <v>50.748898678414101</v>
      </c>
      <c r="M274" s="125">
        <f t="shared" si="230"/>
        <v>47.630522088353416</v>
      </c>
      <c r="N274" s="4">
        <f t="shared" si="230"/>
        <v>53.469162995594708</v>
      </c>
      <c r="O274" s="125">
        <f t="shared" si="230"/>
        <v>57.335223245924873</v>
      </c>
      <c r="P274" s="110">
        <f t="shared" si="230"/>
        <v>49.606299212598429</v>
      </c>
      <c r="Q274" s="10">
        <v>0.75924108603205753</v>
      </c>
      <c r="R274" s="4">
        <v>0.90566037735849059</v>
      </c>
      <c r="S274" s="125">
        <v>0.51610095735422101</v>
      </c>
      <c r="T274" s="4">
        <v>0.56783625730994147</v>
      </c>
      <c r="U274" s="12">
        <v>0.54921928038017653</v>
      </c>
      <c r="V274" s="12">
        <v>0.88111888111888115</v>
      </c>
      <c r="W274" s="10"/>
      <c r="X274" s="26" t="s">
        <v>433</v>
      </c>
      <c r="Y274" s="205"/>
      <c r="Z274" s="205"/>
      <c r="AA274" s="8">
        <f>J274</f>
        <v>1890</v>
      </c>
      <c r="AB274" s="109">
        <f>G274</f>
        <v>593</v>
      </c>
      <c r="AC274" s="109">
        <f>I274</f>
        <v>809</v>
      </c>
      <c r="AD274" s="223">
        <f>P274</f>
        <v>49.606299212598429</v>
      </c>
      <c r="AE274" s="224">
        <f>M274</f>
        <v>47.630522088353416</v>
      </c>
      <c r="AF274" s="225">
        <f>O274</f>
        <v>57.335223245924873</v>
      </c>
      <c r="AG274" s="10">
        <f>V274</f>
        <v>0.88111888111888115</v>
      </c>
      <c r="AH274" s="125">
        <f>S274</f>
        <v>0.51610095735422101</v>
      </c>
      <c r="AI274" s="12">
        <f>U274</f>
        <v>0.54921928038017653</v>
      </c>
    </row>
    <row r="275" spans="1:35" ht="15" customHeight="1" x14ac:dyDescent="0.2">
      <c r="B275" s="497" t="s">
        <v>1</v>
      </c>
      <c r="C275" s="498"/>
      <c r="D275" s="499"/>
      <c r="E275" s="226">
        <f t="shared" ref="E275:V275" si="231">SUM(E272,E273:E274)</f>
        <v>4650</v>
      </c>
      <c r="F275" s="31">
        <f t="shared" si="231"/>
        <v>3405</v>
      </c>
      <c r="G275" s="51">
        <f t="shared" si="231"/>
        <v>1245</v>
      </c>
      <c r="H275" s="31">
        <f t="shared" si="231"/>
        <v>1816</v>
      </c>
      <c r="I275" s="51">
        <f t="shared" si="231"/>
        <v>1411</v>
      </c>
      <c r="J275" s="131">
        <f t="shared" si="231"/>
        <v>3810</v>
      </c>
      <c r="K275" s="107">
        <f t="shared" si="231"/>
        <v>100</v>
      </c>
      <c r="L275" s="54">
        <f t="shared" si="231"/>
        <v>100</v>
      </c>
      <c r="M275" s="132">
        <f t="shared" si="231"/>
        <v>100</v>
      </c>
      <c r="N275" s="54">
        <f t="shared" si="231"/>
        <v>100</v>
      </c>
      <c r="O275" s="132">
        <f t="shared" si="231"/>
        <v>100</v>
      </c>
      <c r="P275" s="105">
        <f t="shared" si="231"/>
        <v>100</v>
      </c>
      <c r="Q275" s="108">
        <f t="shared" si="231"/>
        <v>1.5210991167811581</v>
      </c>
      <c r="R275" s="54">
        <f t="shared" si="231"/>
        <v>1.7845911949685536</v>
      </c>
      <c r="S275" s="54">
        <f t="shared" si="231"/>
        <v>1.0835509138381201</v>
      </c>
      <c r="T275" s="54">
        <f t="shared" si="231"/>
        <v>1.0619883040935671</v>
      </c>
      <c r="U275" s="54">
        <f t="shared" si="231"/>
        <v>0.95790902919212495</v>
      </c>
      <c r="V275" s="54">
        <f t="shared" si="231"/>
        <v>1.7762237762237763</v>
      </c>
      <c r="W275" s="10"/>
      <c r="X275" s="497" t="s">
        <v>1</v>
      </c>
      <c r="Y275" s="498"/>
      <c r="Z275" s="499"/>
      <c r="AA275" s="226">
        <f t="shared" ref="AA275:AI275" si="232">SUM(AA272,AA273:AA274)</f>
        <v>3810</v>
      </c>
      <c r="AB275" s="51">
        <f t="shared" si="232"/>
        <v>1245</v>
      </c>
      <c r="AC275" s="51">
        <f t="shared" si="232"/>
        <v>1411</v>
      </c>
      <c r="AD275" s="107">
        <f t="shared" si="232"/>
        <v>100</v>
      </c>
      <c r="AE275" s="132">
        <f t="shared" si="232"/>
        <v>100</v>
      </c>
      <c r="AF275" s="105">
        <f t="shared" si="232"/>
        <v>100</v>
      </c>
      <c r="AG275" s="108">
        <f t="shared" si="232"/>
        <v>1.7762237762237763</v>
      </c>
      <c r="AH275" s="54">
        <f t="shared" si="232"/>
        <v>1.0835509138381201</v>
      </c>
      <c r="AI275" s="54">
        <f t="shared" si="232"/>
        <v>0.95790902919212495</v>
      </c>
    </row>
    <row r="276" spans="1:35" ht="15" customHeight="1" x14ac:dyDescent="0.2">
      <c r="B276" s="219"/>
      <c r="C276" s="219"/>
      <c r="D276" s="219"/>
      <c r="E276" s="41"/>
      <c r="F276" s="41"/>
      <c r="G276" s="41"/>
      <c r="H276" s="41"/>
      <c r="I276" s="41"/>
      <c r="J276" s="41"/>
      <c r="K276" s="10"/>
      <c r="L276" s="10"/>
      <c r="M276" s="10"/>
      <c r="N276" s="10"/>
      <c r="O276" s="10"/>
      <c r="P276" s="10"/>
      <c r="Q276" s="10"/>
      <c r="R276" s="10"/>
      <c r="S276" s="10"/>
      <c r="T276" s="10"/>
      <c r="U276" s="10"/>
      <c r="V276" s="10"/>
      <c r="W276" s="10"/>
      <c r="X276" s="219"/>
      <c r="Y276" s="219"/>
      <c r="Z276" s="219"/>
      <c r="AA276" s="41"/>
      <c r="AB276" s="41"/>
      <c r="AC276" s="41"/>
      <c r="AD276" s="10"/>
      <c r="AE276" s="10"/>
      <c r="AF276" s="10"/>
      <c r="AG276" s="10"/>
      <c r="AH276" s="10"/>
      <c r="AI276" s="10"/>
    </row>
    <row r="277" spans="1:35" ht="15" customHeight="1" x14ac:dyDescent="0.2">
      <c r="A277" s="1" t="s">
        <v>941</v>
      </c>
      <c r="K277" s="220"/>
      <c r="S277" s="10"/>
      <c r="T277" s="10"/>
      <c r="U277" s="10"/>
      <c r="V277" s="10"/>
      <c r="W277" s="10"/>
      <c r="AI277" s="10"/>
    </row>
    <row r="278" spans="1:35" ht="15" customHeight="1" x14ac:dyDescent="0.2">
      <c r="B278" s="47"/>
      <c r="C278" s="25"/>
      <c r="D278" s="25"/>
      <c r="E278" s="242"/>
      <c r="F278" s="243"/>
      <c r="G278" s="66" t="s">
        <v>134</v>
      </c>
      <c r="H278" s="66"/>
      <c r="I278" s="243"/>
      <c r="J278" s="249"/>
      <c r="K278" s="244"/>
      <c r="L278" s="243"/>
      <c r="M278" s="66" t="s">
        <v>3</v>
      </c>
      <c r="N278" s="66"/>
      <c r="O278" s="243"/>
      <c r="P278" s="249"/>
      <c r="Q278" s="243"/>
      <c r="R278" s="243"/>
      <c r="S278" s="164" t="s">
        <v>279</v>
      </c>
      <c r="T278" s="66"/>
      <c r="U278" s="243"/>
      <c r="V278" s="245"/>
      <c r="W278" s="10"/>
      <c r="X278" s="47"/>
      <c r="Y278" s="25"/>
      <c r="Z278" s="25"/>
      <c r="AA278" s="163"/>
      <c r="AB278" s="100" t="s">
        <v>134</v>
      </c>
      <c r="AC278" s="164"/>
      <c r="AD278" s="221"/>
      <c r="AE278" s="100" t="s">
        <v>3</v>
      </c>
      <c r="AF278" s="222"/>
      <c r="AG278" s="164"/>
      <c r="AH278" s="100" t="s">
        <v>279</v>
      </c>
      <c r="AI278" s="165"/>
    </row>
    <row r="279" spans="1:35" ht="19" x14ac:dyDescent="0.2">
      <c r="B279" s="72"/>
      <c r="C279" s="36"/>
      <c r="D279" s="36"/>
      <c r="E279" s="73" t="s">
        <v>356</v>
      </c>
      <c r="F279" s="73" t="s">
        <v>170</v>
      </c>
      <c r="G279" s="73" t="s">
        <v>171</v>
      </c>
      <c r="H279" s="73" t="s">
        <v>358</v>
      </c>
      <c r="I279" s="78" t="s">
        <v>173</v>
      </c>
      <c r="J279" s="73" t="s">
        <v>500</v>
      </c>
      <c r="K279" s="81" t="s">
        <v>356</v>
      </c>
      <c r="L279" s="73" t="s">
        <v>170</v>
      </c>
      <c r="M279" s="73" t="s">
        <v>171</v>
      </c>
      <c r="N279" s="73" t="s">
        <v>358</v>
      </c>
      <c r="O279" s="78" t="s">
        <v>173</v>
      </c>
      <c r="P279" s="248" t="s">
        <v>500</v>
      </c>
      <c r="Q279" s="81" t="s">
        <v>356</v>
      </c>
      <c r="R279" s="73" t="s">
        <v>170</v>
      </c>
      <c r="S279" s="73" t="s">
        <v>171</v>
      </c>
      <c r="T279" s="73" t="s">
        <v>358</v>
      </c>
      <c r="U279" s="99" t="s">
        <v>173</v>
      </c>
      <c r="V279" s="99" t="s">
        <v>500</v>
      </c>
      <c r="W279" s="10"/>
      <c r="X279" s="72" t="s">
        <v>432</v>
      </c>
      <c r="Y279" s="36"/>
      <c r="Z279" s="36"/>
      <c r="AA279" s="73" t="s">
        <v>471</v>
      </c>
      <c r="AB279" s="73" t="s">
        <v>171</v>
      </c>
      <c r="AC279" s="78" t="s">
        <v>173</v>
      </c>
      <c r="AD279" s="81" t="s">
        <v>471</v>
      </c>
      <c r="AE279" s="73" t="s">
        <v>171</v>
      </c>
      <c r="AF279" s="77" t="s">
        <v>173</v>
      </c>
      <c r="AG279" s="74" t="s">
        <v>471</v>
      </c>
      <c r="AH279" s="73" t="s">
        <v>171</v>
      </c>
      <c r="AI279" s="99" t="s">
        <v>173</v>
      </c>
    </row>
    <row r="280" spans="1:35" ht="12" customHeight="1" x14ac:dyDescent="0.2">
      <c r="B280" s="48"/>
      <c r="C280" s="28"/>
      <c r="D280" s="28"/>
      <c r="E280" s="29"/>
      <c r="F280" s="29"/>
      <c r="G280" s="29"/>
      <c r="H280" s="29"/>
      <c r="I280" s="49"/>
      <c r="J280" s="29"/>
      <c r="K280" s="142">
        <f t="shared" ref="K280:P280" si="233">E284</f>
        <v>3033</v>
      </c>
      <c r="L280" s="138">
        <f t="shared" si="233"/>
        <v>2282</v>
      </c>
      <c r="M280" s="138">
        <f t="shared" si="233"/>
        <v>751</v>
      </c>
      <c r="N280" s="138">
        <f t="shared" si="233"/>
        <v>1045</v>
      </c>
      <c r="O280" s="247">
        <f t="shared" si="233"/>
        <v>767</v>
      </c>
      <c r="P280" s="139">
        <f t="shared" si="233"/>
        <v>2560</v>
      </c>
      <c r="Q280" s="101"/>
      <c r="R280" s="29"/>
      <c r="S280" s="29"/>
      <c r="T280" s="29"/>
      <c r="U280" s="29"/>
      <c r="V280" s="29"/>
      <c r="W280" s="10"/>
      <c r="X280" s="48"/>
      <c r="Y280" s="28"/>
      <c r="Z280" s="28"/>
      <c r="AA280" s="29"/>
      <c r="AB280" s="29"/>
      <c r="AC280" s="49"/>
      <c r="AD280" s="142">
        <f>P280</f>
        <v>2560</v>
      </c>
      <c r="AE280" s="138">
        <f>M280</f>
        <v>751</v>
      </c>
      <c r="AF280" s="139">
        <f>O280</f>
        <v>767</v>
      </c>
      <c r="AG280" s="101"/>
      <c r="AH280" s="29"/>
      <c r="AI280" s="29"/>
    </row>
    <row r="281" spans="1:35" ht="15" customHeight="1" x14ac:dyDescent="0.2">
      <c r="B281" s="123" t="s">
        <v>542</v>
      </c>
      <c r="C281" s="205"/>
      <c r="D281" s="205"/>
      <c r="E281" s="7">
        <v>968</v>
      </c>
      <c r="F281" s="7">
        <v>968</v>
      </c>
      <c r="G281" s="104">
        <v>0</v>
      </c>
      <c r="H281" s="7">
        <v>128</v>
      </c>
      <c r="I281" s="104">
        <v>0</v>
      </c>
      <c r="J281" s="7">
        <v>1096</v>
      </c>
      <c r="K281" s="106">
        <f t="shared" ref="K281:P283" si="234">E281/K$280*100</f>
        <v>31.915595120342893</v>
      </c>
      <c r="L281" s="3">
        <f t="shared" si="234"/>
        <v>42.41893076248904</v>
      </c>
      <c r="M281" s="124">
        <f t="shared" si="234"/>
        <v>0</v>
      </c>
      <c r="N281" s="3">
        <f t="shared" si="234"/>
        <v>12.248803827751196</v>
      </c>
      <c r="O281" s="124">
        <f t="shared" si="234"/>
        <v>0</v>
      </c>
      <c r="P281" s="102">
        <f t="shared" si="234"/>
        <v>42.8125</v>
      </c>
      <c r="Q281" s="10">
        <v>0.94995093228655547</v>
      </c>
      <c r="R281" s="3">
        <v>1.5220125786163523</v>
      </c>
      <c r="S281" s="124" t="s">
        <v>537</v>
      </c>
      <c r="T281" s="124">
        <v>0.22456140350877193</v>
      </c>
      <c r="U281" s="11" t="s">
        <v>537</v>
      </c>
      <c r="V281" s="11">
        <v>1.5328671328671328</v>
      </c>
      <c r="W281" s="10"/>
      <c r="X281" s="123" t="s">
        <v>542</v>
      </c>
      <c r="Y281" s="205"/>
      <c r="Z281" s="205"/>
      <c r="AA281" s="7">
        <f>J281</f>
        <v>1096</v>
      </c>
      <c r="AB281" s="104">
        <f>G281</f>
        <v>0</v>
      </c>
      <c r="AC281" s="104">
        <f>I281</f>
        <v>0</v>
      </c>
      <c r="AD281" s="223">
        <f>P281</f>
        <v>42.8125</v>
      </c>
      <c r="AE281" s="124">
        <f>M281</f>
        <v>0</v>
      </c>
      <c r="AF281" s="102">
        <f>O281</f>
        <v>0</v>
      </c>
      <c r="AG281" s="10">
        <f>V281</f>
        <v>1.5328671328671328</v>
      </c>
      <c r="AH281" s="124" t="str">
        <f>S281</f>
        <v>－</v>
      </c>
      <c r="AI281" s="11" t="str">
        <f>U281</f>
        <v>－</v>
      </c>
    </row>
    <row r="282" spans="1:35" ht="15" customHeight="1" x14ac:dyDescent="0.2">
      <c r="B282" s="123" t="s">
        <v>543</v>
      </c>
      <c r="C282" s="205"/>
      <c r="D282" s="205"/>
      <c r="E282" s="8">
        <v>1261</v>
      </c>
      <c r="F282" s="8">
        <v>630</v>
      </c>
      <c r="G282" s="109">
        <v>631</v>
      </c>
      <c r="H282" s="8">
        <v>671</v>
      </c>
      <c r="I282" s="109">
        <v>567</v>
      </c>
      <c r="J282" s="8">
        <v>734</v>
      </c>
      <c r="K282" s="106">
        <f t="shared" si="234"/>
        <v>41.575997362347508</v>
      </c>
      <c r="L282" s="4">
        <f t="shared" si="234"/>
        <v>27.607361963190186</v>
      </c>
      <c r="M282" s="125">
        <f t="shared" si="234"/>
        <v>84.021304926764316</v>
      </c>
      <c r="N282" s="4">
        <f t="shared" si="234"/>
        <v>64.21052631578948</v>
      </c>
      <c r="O282" s="125">
        <f t="shared" si="234"/>
        <v>73.924380704041724</v>
      </c>
      <c r="P282" s="110">
        <f t="shared" si="234"/>
        <v>28.671875000000004</v>
      </c>
      <c r="Q282" s="10">
        <v>1.237487733071639</v>
      </c>
      <c r="R282" s="4">
        <v>0.99056603773584906</v>
      </c>
      <c r="S282" s="125">
        <v>1.6475195822454307</v>
      </c>
      <c r="T282" s="4">
        <v>1.1771929824561405</v>
      </c>
      <c r="U282" s="12">
        <v>1.154786150712831</v>
      </c>
      <c r="V282" s="12">
        <v>1.0265734265734265</v>
      </c>
      <c r="W282" s="10"/>
      <c r="X282" s="123" t="s">
        <v>543</v>
      </c>
      <c r="Y282" s="205"/>
      <c r="Z282" s="205"/>
      <c r="AA282" s="8">
        <f>J282</f>
        <v>734</v>
      </c>
      <c r="AB282" s="109">
        <f>G282</f>
        <v>631</v>
      </c>
      <c r="AC282" s="285">
        <f>I282</f>
        <v>567</v>
      </c>
      <c r="AD282" s="223">
        <f>P282</f>
        <v>28.671875000000004</v>
      </c>
      <c r="AE282" s="224">
        <f>M282</f>
        <v>84.021304926764316</v>
      </c>
      <c r="AF282" s="225">
        <f>O282</f>
        <v>73.924380704041724</v>
      </c>
      <c r="AG282" s="10">
        <f>V282</f>
        <v>1.0265734265734265</v>
      </c>
      <c r="AH282" s="125">
        <f>S282</f>
        <v>1.6475195822454307</v>
      </c>
      <c r="AI282" s="12">
        <f>U282</f>
        <v>1.154786150712831</v>
      </c>
    </row>
    <row r="283" spans="1:35" ht="15" customHeight="1" x14ac:dyDescent="0.2">
      <c r="B283" s="123" t="s">
        <v>544</v>
      </c>
      <c r="C283" s="205"/>
      <c r="D283" s="205"/>
      <c r="E283" s="8">
        <v>804</v>
      </c>
      <c r="F283" s="8">
        <v>684</v>
      </c>
      <c r="G283" s="109">
        <v>120</v>
      </c>
      <c r="H283" s="8">
        <v>246</v>
      </c>
      <c r="I283" s="109">
        <v>200</v>
      </c>
      <c r="J283" s="8">
        <v>730</v>
      </c>
      <c r="K283" s="106">
        <f t="shared" si="234"/>
        <v>26.508407517309596</v>
      </c>
      <c r="L283" s="4">
        <f t="shared" si="234"/>
        <v>29.97370727432077</v>
      </c>
      <c r="M283" s="125">
        <f t="shared" si="234"/>
        <v>15.978695073235686</v>
      </c>
      <c r="N283" s="4">
        <f t="shared" si="234"/>
        <v>23.540669856459331</v>
      </c>
      <c r="O283" s="125">
        <f t="shared" si="234"/>
        <v>26.07561929595828</v>
      </c>
      <c r="P283" s="110">
        <f t="shared" si="234"/>
        <v>28.515625</v>
      </c>
      <c r="Q283" s="10">
        <v>0.78900883218842</v>
      </c>
      <c r="R283" s="4">
        <v>1.0754716981132075</v>
      </c>
      <c r="S283" s="125">
        <v>0.3133159268929504</v>
      </c>
      <c r="T283" s="4">
        <v>0.43157894736842106</v>
      </c>
      <c r="U283" s="12">
        <v>0.40733197556008149</v>
      </c>
      <c r="V283" s="12">
        <v>1.020979020979021</v>
      </c>
      <c r="W283" s="10"/>
      <c r="X283" s="123" t="s">
        <v>544</v>
      </c>
      <c r="Y283" s="205"/>
      <c r="Z283" s="205"/>
      <c r="AA283" s="8">
        <f>J283</f>
        <v>730</v>
      </c>
      <c r="AB283" s="109">
        <f>G283</f>
        <v>120</v>
      </c>
      <c r="AC283" s="109">
        <f>I283</f>
        <v>200</v>
      </c>
      <c r="AD283" s="223">
        <f>P283</f>
        <v>28.515625</v>
      </c>
      <c r="AE283" s="224">
        <f>M283</f>
        <v>15.978695073235686</v>
      </c>
      <c r="AF283" s="225">
        <f>O283</f>
        <v>26.07561929595828</v>
      </c>
      <c r="AG283" s="10">
        <f>V283</f>
        <v>1.020979020979021</v>
      </c>
      <c r="AH283" s="125">
        <f>S283</f>
        <v>0.3133159268929504</v>
      </c>
      <c r="AI283" s="12">
        <f>U283</f>
        <v>0.40733197556008149</v>
      </c>
    </row>
    <row r="284" spans="1:35" ht="15" customHeight="1" x14ac:dyDescent="0.2">
      <c r="B284" s="497" t="s">
        <v>1</v>
      </c>
      <c r="C284" s="498"/>
      <c r="D284" s="499"/>
      <c r="E284" s="226">
        <f>SUM(E281,E282:E283)</f>
        <v>3033</v>
      </c>
      <c r="F284" s="31">
        <f>SUM(F281,F282:F283)</f>
        <v>2282</v>
      </c>
      <c r="G284" s="31">
        <f>SUM(G281,G282:G283)</f>
        <v>751</v>
      </c>
      <c r="H284" s="31">
        <f t="shared" ref="H284:V284" si="235">SUM(H281,H282:H283)</f>
        <v>1045</v>
      </c>
      <c r="I284" s="51">
        <f t="shared" si="235"/>
        <v>767</v>
      </c>
      <c r="J284" s="131">
        <f t="shared" si="235"/>
        <v>2560</v>
      </c>
      <c r="K284" s="107">
        <f t="shared" si="235"/>
        <v>100</v>
      </c>
      <c r="L284" s="54">
        <f t="shared" si="235"/>
        <v>100</v>
      </c>
      <c r="M284" s="132">
        <f t="shared" si="235"/>
        <v>100</v>
      </c>
      <c r="N284" s="54">
        <f t="shared" si="235"/>
        <v>100.00000000000001</v>
      </c>
      <c r="O284" s="132">
        <f t="shared" si="235"/>
        <v>100</v>
      </c>
      <c r="P284" s="105">
        <f t="shared" si="235"/>
        <v>100</v>
      </c>
      <c r="Q284" s="108">
        <f t="shared" si="235"/>
        <v>2.9764474975466144</v>
      </c>
      <c r="R284" s="54">
        <f t="shared" si="235"/>
        <v>3.5880503144654088</v>
      </c>
      <c r="S284" s="54">
        <f t="shared" si="235"/>
        <v>1.9608355091383811</v>
      </c>
      <c r="T284" s="54">
        <f t="shared" si="235"/>
        <v>1.8333333333333335</v>
      </c>
      <c r="U284" s="54">
        <f t="shared" si="235"/>
        <v>1.5621181262729125</v>
      </c>
      <c r="V284" s="54">
        <f t="shared" si="235"/>
        <v>3.58041958041958</v>
      </c>
      <c r="W284" s="10"/>
      <c r="X284" s="497" t="s">
        <v>1</v>
      </c>
      <c r="Y284" s="498"/>
      <c r="Z284" s="499"/>
      <c r="AA284" s="226">
        <f t="shared" ref="AA284:AI284" si="236">SUM(AA281,AA282:AA283)</f>
        <v>2560</v>
      </c>
      <c r="AB284" s="51">
        <f t="shared" si="236"/>
        <v>751</v>
      </c>
      <c r="AC284" s="51">
        <f t="shared" si="236"/>
        <v>767</v>
      </c>
      <c r="AD284" s="107">
        <f t="shared" si="236"/>
        <v>100</v>
      </c>
      <c r="AE284" s="132">
        <f t="shared" si="236"/>
        <v>100</v>
      </c>
      <c r="AF284" s="105">
        <f t="shared" si="236"/>
        <v>100</v>
      </c>
      <c r="AG284" s="108">
        <f t="shared" si="236"/>
        <v>3.58041958041958</v>
      </c>
      <c r="AH284" s="54">
        <f t="shared" si="236"/>
        <v>1.9608355091383811</v>
      </c>
      <c r="AI284" s="54">
        <f t="shared" si="236"/>
        <v>1.5621181262729125</v>
      </c>
    </row>
    <row r="285" spans="1:35" ht="15" customHeight="1" x14ac:dyDescent="0.2">
      <c r="B285" s="219"/>
      <c r="C285" s="219"/>
      <c r="D285" s="219"/>
      <c r="E285" s="41"/>
      <c r="F285" s="41"/>
      <c r="G285" s="41"/>
      <c r="H285" s="41"/>
      <c r="I285" s="41"/>
      <c r="J285" s="41"/>
      <c r="K285" s="10"/>
      <c r="L285" s="10"/>
      <c r="M285" s="10"/>
      <c r="N285" s="10"/>
      <c r="O285" s="10"/>
      <c r="P285" s="10"/>
      <c r="Q285" s="10"/>
      <c r="R285" s="10"/>
      <c r="S285" s="10"/>
      <c r="T285" s="10"/>
      <c r="U285" s="10"/>
      <c r="V285" s="10"/>
      <c r="W285" s="10"/>
      <c r="X285" s="219"/>
      <c r="Y285" s="219"/>
      <c r="Z285" s="219"/>
      <c r="AA285" s="41"/>
      <c r="AB285" s="41"/>
      <c r="AC285" s="41"/>
      <c r="AD285" s="10"/>
      <c r="AE285" s="10"/>
      <c r="AF285" s="10"/>
      <c r="AG285" s="10"/>
      <c r="AH285" s="10"/>
      <c r="AI285" s="10"/>
    </row>
    <row r="286" spans="1:35" ht="15" customHeight="1" x14ac:dyDescent="0.2">
      <c r="A286" s="1" t="s">
        <v>942</v>
      </c>
      <c r="E286" s="41"/>
      <c r="F286" s="41"/>
      <c r="G286" s="41"/>
      <c r="H286" s="41"/>
      <c r="I286" s="41"/>
      <c r="J286" s="41"/>
      <c r="V286" s="10"/>
    </row>
    <row r="287" spans="1:35" ht="13.75" customHeight="1" x14ac:dyDescent="0.2">
      <c r="B287" s="47"/>
      <c r="C287" s="25"/>
      <c r="D287" s="25"/>
      <c r="E287" s="25"/>
      <c r="F287" s="242"/>
      <c r="G287" s="243"/>
      <c r="H287" s="66" t="s">
        <v>2</v>
      </c>
      <c r="I287" s="66"/>
      <c r="J287" s="243"/>
      <c r="K287" s="243"/>
      <c r="L287" s="244"/>
      <c r="M287" s="243"/>
      <c r="N287" s="66" t="s">
        <v>3</v>
      </c>
      <c r="O287" s="66"/>
      <c r="P287" s="243"/>
      <c r="Q287" s="245"/>
      <c r="X287" s="47"/>
      <c r="Y287" s="25"/>
      <c r="Z287" s="25"/>
      <c r="AA287" s="25"/>
      <c r="AB287" s="60"/>
      <c r="AC287" s="63" t="s">
        <v>2</v>
      </c>
      <c r="AD287" s="66"/>
      <c r="AE287" s="82"/>
      <c r="AF287" s="63" t="s">
        <v>3</v>
      </c>
      <c r="AG287" s="64"/>
    </row>
    <row r="288" spans="1:35" ht="19" x14ac:dyDescent="0.2">
      <c r="B288" s="58"/>
      <c r="F288" s="73" t="s">
        <v>356</v>
      </c>
      <c r="G288" s="73" t="s">
        <v>170</v>
      </c>
      <c r="H288" s="73" t="s">
        <v>171</v>
      </c>
      <c r="I288" s="73" t="s">
        <v>357</v>
      </c>
      <c r="J288" s="78" t="s">
        <v>173</v>
      </c>
      <c r="K288" s="73" t="s">
        <v>500</v>
      </c>
      <c r="L288" s="81" t="s">
        <v>356</v>
      </c>
      <c r="M288" s="73" t="s">
        <v>170</v>
      </c>
      <c r="N288" s="73" t="s">
        <v>171</v>
      </c>
      <c r="O288" s="73" t="s">
        <v>357</v>
      </c>
      <c r="P288" s="73" t="s">
        <v>173</v>
      </c>
      <c r="Q288" s="73" t="s">
        <v>500</v>
      </c>
      <c r="X288" s="58"/>
      <c r="AB288" s="73" t="s">
        <v>444</v>
      </c>
      <c r="AC288" s="73" t="s">
        <v>171</v>
      </c>
      <c r="AD288" s="78" t="s">
        <v>173</v>
      </c>
      <c r="AE288" s="81" t="s">
        <v>444</v>
      </c>
      <c r="AF288" s="73" t="s">
        <v>171</v>
      </c>
      <c r="AG288" s="73" t="s">
        <v>173</v>
      </c>
    </row>
    <row r="289" spans="1:36" ht="12" customHeight="1" x14ac:dyDescent="0.2">
      <c r="B289" s="27"/>
      <c r="C289" s="68"/>
      <c r="D289" s="68"/>
      <c r="E289" s="68"/>
      <c r="F289" s="29"/>
      <c r="G289" s="29"/>
      <c r="H289" s="29"/>
      <c r="I289" s="29"/>
      <c r="J289" s="49"/>
      <c r="K289" s="29"/>
      <c r="L289" s="83">
        <f t="shared" ref="L289:Q289" si="237">F293</f>
        <v>1352</v>
      </c>
      <c r="M289" s="2">
        <f t="shared" si="237"/>
        <v>735</v>
      </c>
      <c r="N289" s="2">
        <f t="shared" si="237"/>
        <v>617</v>
      </c>
      <c r="O289" s="2">
        <f t="shared" si="237"/>
        <v>856</v>
      </c>
      <c r="P289" s="2">
        <f t="shared" si="237"/>
        <v>747</v>
      </c>
      <c r="Q289" s="2">
        <f t="shared" si="237"/>
        <v>844</v>
      </c>
      <c r="R289" s="69"/>
      <c r="S289" s="69"/>
      <c r="T289" s="69"/>
      <c r="U289" s="69"/>
      <c r="V289" s="69"/>
      <c r="X289" s="27"/>
      <c r="Y289" s="68"/>
      <c r="Z289" s="68"/>
      <c r="AA289" s="28"/>
      <c r="AB289" s="29"/>
      <c r="AC289" s="29"/>
      <c r="AD289" s="49"/>
      <c r="AE289" s="83">
        <f>Q289</f>
        <v>844</v>
      </c>
      <c r="AF289" s="2">
        <f>N289</f>
        <v>617</v>
      </c>
      <c r="AG289" s="2">
        <f>P289</f>
        <v>747</v>
      </c>
      <c r="AH289" s="69"/>
      <c r="AI289" s="69"/>
      <c r="AJ289" s="69"/>
    </row>
    <row r="290" spans="1:36" ht="15" customHeight="1" x14ac:dyDescent="0.2">
      <c r="B290" s="153" t="s">
        <v>435</v>
      </c>
      <c r="C290" s="67"/>
      <c r="D290" s="67"/>
      <c r="E290" s="67"/>
      <c r="F290" s="7">
        <v>261</v>
      </c>
      <c r="G290" s="7">
        <v>261</v>
      </c>
      <c r="H290" s="7">
        <v>0</v>
      </c>
      <c r="I290" s="7">
        <v>31</v>
      </c>
      <c r="J290" s="79">
        <v>0</v>
      </c>
      <c r="K290" s="7">
        <v>292</v>
      </c>
      <c r="L290" s="84">
        <f t="shared" ref="L290:Q292" si="238">F290/L$289*100</f>
        <v>19.30473372781065</v>
      </c>
      <c r="M290" s="3">
        <f t="shared" si="238"/>
        <v>35.510204081632651</v>
      </c>
      <c r="N290" s="3">
        <f t="shared" si="238"/>
        <v>0</v>
      </c>
      <c r="O290" s="3">
        <f t="shared" si="238"/>
        <v>3.6214953271028034</v>
      </c>
      <c r="P290" s="3">
        <f t="shared" si="238"/>
        <v>0</v>
      </c>
      <c r="Q290" s="3">
        <f t="shared" si="238"/>
        <v>34.597156398104268</v>
      </c>
      <c r="R290" s="10"/>
      <c r="S290" s="10"/>
      <c r="T290" s="10"/>
      <c r="U290" s="10"/>
      <c r="V290" s="10"/>
      <c r="X290" s="26" t="s">
        <v>435</v>
      </c>
      <c r="Y290" s="15"/>
      <c r="Z290" s="15"/>
      <c r="AB290" s="8">
        <f>K290</f>
        <v>292</v>
      </c>
      <c r="AC290" s="8">
        <f>H290</f>
        <v>0</v>
      </c>
      <c r="AD290" s="50">
        <f>J290</f>
        <v>0</v>
      </c>
      <c r="AE290" s="106">
        <f>Q290</f>
        <v>34.597156398104268</v>
      </c>
      <c r="AF290" s="3">
        <f>N290</f>
        <v>0</v>
      </c>
      <c r="AG290" s="17">
        <f>P290</f>
        <v>0</v>
      </c>
      <c r="AH290" s="10"/>
      <c r="AI290" s="10"/>
      <c r="AJ290" s="10"/>
    </row>
    <row r="291" spans="1:36" ht="15" customHeight="1" x14ac:dyDescent="0.2">
      <c r="B291" s="44" t="s">
        <v>436</v>
      </c>
      <c r="C291" s="15"/>
      <c r="D291" s="15"/>
      <c r="E291" s="15"/>
      <c r="F291" s="8">
        <v>380</v>
      </c>
      <c r="G291" s="8">
        <v>152</v>
      </c>
      <c r="H291" s="8">
        <v>228</v>
      </c>
      <c r="I291" s="8">
        <v>246</v>
      </c>
      <c r="J291" s="50">
        <v>225</v>
      </c>
      <c r="K291" s="8">
        <v>173</v>
      </c>
      <c r="L291" s="85">
        <f t="shared" si="238"/>
        <v>28.106508875739642</v>
      </c>
      <c r="M291" s="4">
        <f t="shared" si="238"/>
        <v>20.680272108843536</v>
      </c>
      <c r="N291" s="4">
        <f t="shared" si="238"/>
        <v>36.95299837925446</v>
      </c>
      <c r="O291" s="4">
        <f t="shared" si="238"/>
        <v>28.738317757009348</v>
      </c>
      <c r="P291" s="4">
        <f t="shared" si="238"/>
        <v>30.120481927710845</v>
      </c>
      <c r="Q291" s="4">
        <f t="shared" si="238"/>
        <v>20.497630331753555</v>
      </c>
      <c r="R291" s="10"/>
      <c r="S291" s="10"/>
      <c r="T291" s="10"/>
      <c r="U291" s="10"/>
      <c r="V291" s="10"/>
      <c r="X291" s="26" t="s">
        <v>436</v>
      </c>
      <c r="Y291" s="15"/>
      <c r="Z291" s="15"/>
      <c r="AB291" s="8">
        <f>K291</f>
        <v>173</v>
      </c>
      <c r="AC291" s="8">
        <f>H291</f>
        <v>228</v>
      </c>
      <c r="AD291" s="50">
        <f>J291</f>
        <v>225</v>
      </c>
      <c r="AE291" s="106">
        <f>Q291</f>
        <v>20.497630331753555</v>
      </c>
      <c r="AF291" s="4">
        <f>N291</f>
        <v>36.95299837925446</v>
      </c>
      <c r="AG291" s="17">
        <f>P291</f>
        <v>30.120481927710845</v>
      </c>
      <c r="AH291" s="10"/>
      <c r="AI291" s="10"/>
      <c r="AJ291" s="10"/>
    </row>
    <row r="292" spans="1:36" ht="15" customHeight="1" x14ac:dyDescent="0.2">
      <c r="B292" s="26" t="s">
        <v>434</v>
      </c>
      <c r="C292" s="15"/>
      <c r="D292" s="15"/>
      <c r="E292" s="15"/>
      <c r="F292" s="8">
        <v>711</v>
      </c>
      <c r="G292" s="8">
        <v>322</v>
      </c>
      <c r="H292" s="8">
        <v>389</v>
      </c>
      <c r="I292" s="8">
        <v>579</v>
      </c>
      <c r="J292" s="50">
        <v>522</v>
      </c>
      <c r="K292" s="8">
        <v>379</v>
      </c>
      <c r="L292" s="85">
        <f t="shared" si="238"/>
        <v>52.588757396449701</v>
      </c>
      <c r="M292" s="4">
        <f t="shared" si="238"/>
        <v>43.80952380952381</v>
      </c>
      <c r="N292" s="4">
        <f t="shared" si="238"/>
        <v>63.047001620745547</v>
      </c>
      <c r="O292" s="4">
        <f t="shared" si="238"/>
        <v>67.640186915887853</v>
      </c>
      <c r="P292" s="4">
        <f t="shared" si="238"/>
        <v>69.879518072289159</v>
      </c>
      <c r="Q292" s="4">
        <f t="shared" si="238"/>
        <v>44.905213270142177</v>
      </c>
      <c r="R292" s="10"/>
      <c r="S292" s="10"/>
      <c r="T292" s="10"/>
      <c r="U292" s="10"/>
      <c r="V292" s="10"/>
      <c r="X292" s="26" t="s">
        <v>434</v>
      </c>
      <c r="Y292" s="15"/>
      <c r="Z292" s="15"/>
      <c r="AB292" s="8">
        <f>K292</f>
        <v>379</v>
      </c>
      <c r="AC292" s="8">
        <f>H292</f>
        <v>389</v>
      </c>
      <c r="AD292" s="50">
        <f>J292</f>
        <v>522</v>
      </c>
      <c r="AE292" s="106">
        <f>Q292</f>
        <v>44.905213270142177</v>
      </c>
      <c r="AF292" s="5">
        <f>N292</f>
        <v>63.047001620745547</v>
      </c>
      <c r="AG292" s="17">
        <f>P292</f>
        <v>69.879518072289159</v>
      </c>
      <c r="AH292" s="10"/>
      <c r="AI292" s="10"/>
      <c r="AJ292" s="10"/>
    </row>
    <row r="293" spans="1:36" ht="15" customHeight="1" x14ac:dyDescent="0.2">
      <c r="B293" s="30" t="s">
        <v>1</v>
      </c>
      <c r="C293" s="59"/>
      <c r="D293" s="59"/>
      <c r="E293" s="59"/>
      <c r="F293" s="31">
        <f t="shared" ref="F293:K293" si="239">SUM(F290:F292)</f>
        <v>1352</v>
      </c>
      <c r="G293" s="31">
        <f t="shared" si="239"/>
        <v>735</v>
      </c>
      <c r="H293" s="31">
        <f t="shared" si="239"/>
        <v>617</v>
      </c>
      <c r="I293" s="31">
        <f t="shared" si="239"/>
        <v>856</v>
      </c>
      <c r="J293" s="51">
        <f t="shared" si="239"/>
        <v>747</v>
      </c>
      <c r="K293" s="31">
        <f t="shared" si="239"/>
        <v>844</v>
      </c>
      <c r="L293" s="86">
        <f t="shared" ref="L293:Q293" si="240">IF(SUM(L290:L292)&gt;100,"－",SUM(L290:L292))</f>
        <v>100</v>
      </c>
      <c r="M293" s="6">
        <f t="shared" si="240"/>
        <v>100</v>
      </c>
      <c r="N293" s="6">
        <f t="shared" si="240"/>
        <v>100</v>
      </c>
      <c r="O293" s="6">
        <f t="shared" si="240"/>
        <v>100</v>
      </c>
      <c r="P293" s="6">
        <f t="shared" si="240"/>
        <v>100</v>
      </c>
      <c r="Q293" s="6">
        <f t="shared" si="240"/>
        <v>100</v>
      </c>
      <c r="R293" s="16"/>
      <c r="S293" s="16"/>
      <c r="T293" s="16"/>
      <c r="U293" s="16"/>
      <c r="V293" s="16"/>
      <c r="X293" s="30" t="s">
        <v>1</v>
      </c>
      <c r="Y293" s="59"/>
      <c r="Z293" s="59"/>
      <c r="AA293" s="21"/>
      <c r="AB293" s="31">
        <f>SUM(AB290:AB292)</f>
        <v>844</v>
      </c>
      <c r="AC293" s="31">
        <f>SUM(AC290:AC292)</f>
        <v>617</v>
      </c>
      <c r="AD293" s="51">
        <f>SUM(AD290:AD292)</f>
        <v>747</v>
      </c>
      <c r="AE293" s="86">
        <f>IF(SUM(AE290:AE292)&gt;100,"－",SUM(AE290:AE292))</f>
        <v>100</v>
      </c>
      <c r="AF293" s="6">
        <f>IF(SUM(AF290:AF292)&gt;100,"－",SUM(AF290:AF292))</f>
        <v>100</v>
      </c>
      <c r="AG293" s="6">
        <f>IF(SUM(AG290:AG292)&gt;100,"－",SUM(AG290:AG292))</f>
        <v>100</v>
      </c>
      <c r="AH293" s="16"/>
      <c r="AI293" s="16"/>
      <c r="AJ293" s="16"/>
    </row>
    <row r="294" spans="1:36" ht="15" customHeight="1" x14ac:dyDescent="0.2">
      <c r="W294" s="10"/>
    </row>
    <row r="295" spans="1:36" ht="15" customHeight="1" x14ac:dyDescent="0.2">
      <c r="A295" s="1" t="s">
        <v>943</v>
      </c>
      <c r="W295" s="10"/>
      <c r="X295" s="199"/>
      <c r="Y295" s="199"/>
      <c r="Z295" s="199"/>
      <c r="AA295" s="199"/>
      <c r="AB295" s="199"/>
      <c r="AC295" s="199"/>
    </row>
    <row r="296" spans="1:36" ht="15" customHeight="1" x14ac:dyDescent="0.2">
      <c r="B296" s="47" t="s">
        <v>356</v>
      </c>
      <c r="C296" s="25"/>
      <c r="D296" s="25"/>
      <c r="E296" s="160">
        <v>1059</v>
      </c>
      <c r="F296" s="227">
        <v>6366</v>
      </c>
      <c r="G296" s="3">
        <v>35.014137606032051</v>
      </c>
      <c r="W296" s="10"/>
      <c r="X296" s="47" t="s">
        <v>450</v>
      </c>
      <c r="Y296" s="25"/>
      <c r="Z296" s="25"/>
      <c r="AA296" s="160">
        <f>E301</f>
        <v>679</v>
      </c>
      <c r="AB296" s="227">
        <f>F301</f>
        <v>5067</v>
      </c>
      <c r="AC296" s="3">
        <f>G301</f>
        <v>36.116044997039673</v>
      </c>
    </row>
    <row r="297" spans="1:36" ht="15" customHeight="1" x14ac:dyDescent="0.2">
      <c r="B297" s="58" t="s">
        <v>170</v>
      </c>
      <c r="E297" s="161">
        <v>591</v>
      </c>
      <c r="F297" s="228">
        <v>4510</v>
      </c>
      <c r="G297" s="4">
        <v>35.432372505543235</v>
      </c>
      <c r="W297" s="10"/>
      <c r="X297" s="58" t="s">
        <v>171</v>
      </c>
      <c r="AA297" s="161">
        <f>E298</f>
        <v>468</v>
      </c>
      <c r="AB297" s="228">
        <f>F298</f>
        <v>1856</v>
      </c>
      <c r="AC297" s="4">
        <f>G298</f>
        <v>33.997844827586206</v>
      </c>
    </row>
    <row r="298" spans="1:36" ht="15" customHeight="1" x14ac:dyDescent="0.2">
      <c r="B298" s="58" t="s">
        <v>171</v>
      </c>
      <c r="E298" s="161">
        <v>468</v>
      </c>
      <c r="F298" s="228">
        <v>1856</v>
      </c>
      <c r="G298" s="4">
        <v>33.997844827586206</v>
      </c>
      <c r="W298" s="10"/>
      <c r="X298" s="48" t="s">
        <v>173</v>
      </c>
      <c r="Y298" s="28"/>
      <c r="Z298" s="28"/>
      <c r="AA298" s="162">
        <f>E300</f>
        <v>587</v>
      </c>
      <c r="AB298" s="229">
        <f>F300</f>
        <v>2080</v>
      </c>
      <c r="AC298" s="5">
        <f>G300</f>
        <v>27.259615384615383</v>
      </c>
    </row>
    <row r="299" spans="1:36" ht="15" customHeight="1" x14ac:dyDescent="0.2">
      <c r="B299" s="58" t="s">
        <v>357</v>
      </c>
      <c r="E299" s="161">
        <v>675</v>
      </c>
      <c r="F299" s="228">
        <v>2637</v>
      </c>
      <c r="G299" s="4">
        <v>30.299582859309819</v>
      </c>
      <c r="W299" s="10"/>
    </row>
    <row r="300" spans="1:36" ht="15" customHeight="1" x14ac:dyDescent="0.2">
      <c r="B300" s="58" t="s">
        <v>173</v>
      </c>
      <c r="E300" s="161">
        <v>587</v>
      </c>
      <c r="F300" s="228">
        <v>2080</v>
      </c>
      <c r="G300" s="4">
        <v>27.259615384615383</v>
      </c>
      <c r="W300" s="10"/>
    </row>
    <row r="301" spans="1:36" ht="15" customHeight="1" x14ac:dyDescent="0.2">
      <c r="B301" s="48" t="s">
        <v>500</v>
      </c>
      <c r="C301" s="28"/>
      <c r="D301" s="28"/>
      <c r="E301" s="162">
        <v>679</v>
      </c>
      <c r="F301" s="229">
        <v>5067</v>
      </c>
      <c r="G301" s="5">
        <v>36.116044997039673</v>
      </c>
      <c r="W301" s="10"/>
    </row>
    <row r="302" spans="1:36" ht="15" customHeight="1" x14ac:dyDescent="0.2">
      <c r="E302" s="37"/>
      <c r="F302" s="393"/>
      <c r="G302" s="10"/>
      <c r="W302" s="10"/>
    </row>
    <row r="303" spans="1:36" ht="15" customHeight="1" x14ac:dyDescent="0.2">
      <c r="A303" s="350" t="s">
        <v>944</v>
      </c>
    </row>
    <row r="304" spans="1:36" ht="15" customHeight="1" x14ac:dyDescent="0.2">
      <c r="A304" s="35" t="s">
        <v>954</v>
      </c>
      <c r="B304" s="46"/>
      <c r="C304" s="46"/>
      <c r="W304" s="36"/>
      <c r="X304" s="36"/>
      <c r="Y304" s="36"/>
      <c r="Z304" s="36"/>
      <c r="AA304" s="36"/>
      <c r="AB304" s="36"/>
      <c r="AC304" s="41"/>
      <c r="AD304" s="41"/>
      <c r="AE304" s="41"/>
      <c r="AF304" s="41"/>
      <c r="AG304" s="41"/>
    </row>
    <row r="305" spans="1:24" ht="15" customHeight="1" x14ac:dyDescent="0.2">
      <c r="A305" s="1" t="s">
        <v>945</v>
      </c>
      <c r="B305" s="15"/>
      <c r="X305" s="15"/>
    </row>
    <row r="306" spans="1:24" ht="13.75" customHeight="1" x14ac:dyDescent="0.2">
      <c r="B306" s="47"/>
      <c r="C306" s="25"/>
      <c r="D306" s="25"/>
      <c r="E306" s="25"/>
      <c r="F306" s="60"/>
      <c r="G306" s="63" t="s">
        <v>2</v>
      </c>
      <c r="H306" s="66"/>
      <c r="I306" s="82"/>
      <c r="J306" s="63" t="s">
        <v>3</v>
      </c>
      <c r="K306" s="64"/>
      <c r="X306" s="15"/>
    </row>
    <row r="307" spans="1:24" ht="19" x14ac:dyDescent="0.2">
      <c r="B307" s="58"/>
      <c r="F307" s="73" t="s">
        <v>4</v>
      </c>
      <c r="G307" s="73" t="s">
        <v>171</v>
      </c>
      <c r="H307" s="78" t="s">
        <v>173</v>
      </c>
      <c r="I307" s="81" t="s">
        <v>4</v>
      </c>
      <c r="J307" s="73" t="s">
        <v>171</v>
      </c>
      <c r="K307" s="73" t="s">
        <v>173</v>
      </c>
      <c r="X307" s="15"/>
    </row>
    <row r="308" spans="1:24" ht="12" customHeight="1" x14ac:dyDescent="0.2">
      <c r="B308" s="27"/>
      <c r="C308" s="68"/>
      <c r="D308" s="68"/>
      <c r="E308" s="28"/>
      <c r="F308" s="29"/>
      <c r="G308" s="29"/>
      <c r="H308" s="49"/>
      <c r="I308" s="83">
        <f>$F$317</f>
        <v>1364</v>
      </c>
      <c r="J308" s="2">
        <f>$G$317</f>
        <v>617</v>
      </c>
      <c r="K308" s="2">
        <f>$H$317</f>
        <v>747</v>
      </c>
      <c r="L308" s="69"/>
      <c r="X308" s="15"/>
    </row>
    <row r="309" spans="1:24" ht="15" customHeight="1" x14ac:dyDescent="0.2">
      <c r="B309" s="26" t="s">
        <v>152</v>
      </c>
      <c r="C309" s="15"/>
      <c r="D309" s="15"/>
      <c r="F309" s="8">
        <v>10</v>
      </c>
      <c r="G309" s="8">
        <v>5</v>
      </c>
      <c r="H309" s="50">
        <v>5</v>
      </c>
      <c r="I309" s="85">
        <f t="shared" ref="I309:K316" si="241">F309/I$308*100</f>
        <v>0.73313782991202348</v>
      </c>
      <c r="J309" s="4">
        <f t="shared" si="241"/>
        <v>0.81037277147487841</v>
      </c>
      <c r="K309" s="4">
        <f t="shared" si="241"/>
        <v>0.66934404283801874</v>
      </c>
      <c r="L309" s="10"/>
      <c r="X309" s="15"/>
    </row>
    <row r="310" spans="1:24" ht="15" customHeight="1" x14ac:dyDescent="0.2">
      <c r="B310" s="26" t="s">
        <v>468</v>
      </c>
      <c r="C310" s="15"/>
      <c r="D310" s="15"/>
      <c r="F310" s="8">
        <v>136</v>
      </c>
      <c r="G310" s="8">
        <v>87</v>
      </c>
      <c r="H310" s="50">
        <v>49</v>
      </c>
      <c r="I310" s="85">
        <f t="shared" si="241"/>
        <v>9.9706744868035191</v>
      </c>
      <c r="J310" s="4">
        <f t="shared" si="241"/>
        <v>14.100486223662884</v>
      </c>
      <c r="K310" s="4">
        <f t="shared" si="241"/>
        <v>6.5595716198125835</v>
      </c>
      <c r="L310" s="10"/>
      <c r="X310" s="15"/>
    </row>
    <row r="311" spans="1:24" ht="15" customHeight="1" x14ac:dyDescent="0.2">
      <c r="B311" s="26" t="s">
        <v>469</v>
      </c>
      <c r="C311" s="15"/>
      <c r="D311" s="15"/>
      <c r="F311" s="8">
        <v>334</v>
      </c>
      <c r="G311" s="8">
        <v>181</v>
      </c>
      <c r="H311" s="50">
        <v>153</v>
      </c>
      <c r="I311" s="85">
        <f t="shared" si="241"/>
        <v>24.486803519061585</v>
      </c>
      <c r="J311" s="4">
        <f t="shared" si="241"/>
        <v>29.335494327390599</v>
      </c>
      <c r="K311" s="4">
        <f t="shared" si="241"/>
        <v>20.481927710843372</v>
      </c>
      <c r="L311" s="10"/>
      <c r="X311" s="15"/>
    </row>
    <row r="312" spans="1:24" ht="15" customHeight="1" x14ac:dyDescent="0.2">
      <c r="B312" s="26" t="s">
        <v>462</v>
      </c>
      <c r="C312" s="15"/>
      <c r="D312" s="15"/>
      <c r="F312" s="8">
        <v>334</v>
      </c>
      <c r="G312" s="8">
        <v>134</v>
      </c>
      <c r="H312" s="50">
        <v>200</v>
      </c>
      <c r="I312" s="85">
        <f t="shared" si="241"/>
        <v>24.486803519061585</v>
      </c>
      <c r="J312" s="4">
        <f t="shared" si="241"/>
        <v>21.717990275526741</v>
      </c>
      <c r="K312" s="4">
        <f t="shared" si="241"/>
        <v>26.773761713520749</v>
      </c>
      <c r="L312" s="10"/>
      <c r="X312" s="15"/>
    </row>
    <row r="313" spans="1:24" ht="15" customHeight="1" x14ac:dyDescent="0.2">
      <c r="B313" s="26" t="s">
        <v>463</v>
      </c>
      <c r="C313" s="15"/>
      <c r="D313" s="15"/>
      <c r="F313" s="8">
        <v>211</v>
      </c>
      <c r="G313" s="8">
        <v>71</v>
      </c>
      <c r="H313" s="50">
        <v>140</v>
      </c>
      <c r="I313" s="85">
        <f t="shared" si="241"/>
        <v>15.469208211143695</v>
      </c>
      <c r="J313" s="4">
        <f t="shared" si="241"/>
        <v>11.507293354943274</v>
      </c>
      <c r="K313" s="4">
        <f t="shared" si="241"/>
        <v>18.741633199464523</v>
      </c>
      <c r="L313" s="10"/>
      <c r="X313" s="15"/>
    </row>
    <row r="314" spans="1:24" ht="15" customHeight="1" x14ac:dyDescent="0.2">
      <c r="B314" s="26" t="s">
        <v>470</v>
      </c>
      <c r="C314" s="15"/>
      <c r="D314" s="15"/>
      <c r="F314" s="8">
        <v>131</v>
      </c>
      <c r="G314" s="8">
        <v>53</v>
      </c>
      <c r="H314" s="50">
        <v>78</v>
      </c>
      <c r="I314" s="85">
        <f t="shared" si="241"/>
        <v>9.6041055718475068</v>
      </c>
      <c r="J314" s="4">
        <f t="shared" si="241"/>
        <v>8.589951377633712</v>
      </c>
      <c r="K314" s="4">
        <f t="shared" si="241"/>
        <v>10.441767068273093</v>
      </c>
      <c r="L314" s="10"/>
      <c r="X314" s="15"/>
    </row>
    <row r="315" spans="1:24" ht="15" customHeight="1" x14ac:dyDescent="0.2">
      <c r="B315" s="26" t="s">
        <v>91</v>
      </c>
      <c r="C315" s="15"/>
      <c r="D315" s="15"/>
      <c r="F315" s="8">
        <v>112</v>
      </c>
      <c r="G315" s="8">
        <v>54</v>
      </c>
      <c r="H315" s="50">
        <v>58</v>
      </c>
      <c r="I315" s="85">
        <f t="shared" si="241"/>
        <v>8.2111436950146626</v>
      </c>
      <c r="J315" s="4">
        <f t="shared" si="241"/>
        <v>8.7520259319286886</v>
      </c>
      <c r="K315" s="4">
        <f t="shared" si="241"/>
        <v>7.7643908969210171</v>
      </c>
      <c r="L315" s="10"/>
      <c r="X315" s="15"/>
    </row>
    <row r="316" spans="1:24" ht="15" customHeight="1" x14ac:dyDescent="0.2">
      <c r="B316" s="27" t="s">
        <v>128</v>
      </c>
      <c r="C316" s="68"/>
      <c r="D316" s="68"/>
      <c r="E316" s="28"/>
      <c r="F316" s="9">
        <v>96</v>
      </c>
      <c r="G316" s="9">
        <v>32</v>
      </c>
      <c r="H316" s="55">
        <v>64</v>
      </c>
      <c r="I316" s="87">
        <f t="shared" si="241"/>
        <v>7.0381231671554261</v>
      </c>
      <c r="J316" s="5">
        <f t="shared" si="241"/>
        <v>5.1863857374392222</v>
      </c>
      <c r="K316" s="5">
        <f t="shared" si="241"/>
        <v>8.5676037483266398</v>
      </c>
      <c r="L316" s="16"/>
      <c r="X316" s="15"/>
    </row>
    <row r="317" spans="1:24" ht="15" customHeight="1" x14ac:dyDescent="0.2">
      <c r="B317" s="30" t="s">
        <v>1</v>
      </c>
      <c r="C317" s="59"/>
      <c r="D317" s="59"/>
      <c r="E317" s="21"/>
      <c r="F317" s="31">
        <f>SUM(F309:F316)</f>
        <v>1364</v>
      </c>
      <c r="G317" s="31">
        <f>SUM(G309:G316)</f>
        <v>617</v>
      </c>
      <c r="H317" s="51">
        <f>SUM(H309:H316)</f>
        <v>747</v>
      </c>
      <c r="I317" s="86">
        <f>IF(SUM(I309:I316)&gt;100,"－",SUM(I309:I316))</f>
        <v>100</v>
      </c>
      <c r="J317" s="6">
        <f>IF(SUM(J309:J316)&gt;100,"－",SUM(J309:J316))</f>
        <v>100</v>
      </c>
      <c r="K317" s="6">
        <f>IF(SUM(K309:K316)&gt;100,"－",SUM(K309:K316))</f>
        <v>100</v>
      </c>
      <c r="L317" s="16"/>
      <c r="X317" s="15"/>
    </row>
    <row r="318" spans="1:24" ht="15" customHeight="1" x14ac:dyDescent="0.2">
      <c r="B318" s="30" t="s">
        <v>394</v>
      </c>
      <c r="C318" s="59"/>
      <c r="D318" s="59"/>
      <c r="E318" s="22"/>
      <c r="F318" s="33">
        <v>27.168769716088327</v>
      </c>
      <c r="G318" s="54">
        <v>25.658119658119659</v>
      </c>
      <c r="H318" s="54">
        <v>28.462664714494874</v>
      </c>
      <c r="I318" s="37"/>
      <c r="X318" s="15"/>
    </row>
    <row r="319" spans="1:24" ht="15" customHeight="1" x14ac:dyDescent="0.2">
      <c r="B319" s="30" t="s">
        <v>395</v>
      </c>
      <c r="C319" s="59"/>
      <c r="D319" s="59"/>
      <c r="E319" s="22"/>
      <c r="F319" s="33">
        <v>27.384737678855327</v>
      </c>
      <c r="G319" s="54">
        <v>25.879310344827587</v>
      </c>
      <c r="H319" s="54">
        <v>28.672566371681416</v>
      </c>
      <c r="I319" s="37"/>
      <c r="X319" s="15"/>
    </row>
    <row r="320" spans="1:24" ht="15" customHeight="1" x14ac:dyDescent="0.2">
      <c r="B320" s="30" t="s">
        <v>97</v>
      </c>
      <c r="C320" s="59"/>
      <c r="D320" s="59"/>
      <c r="E320" s="22"/>
      <c r="F320" s="31">
        <v>156</v>
      </c>
      <c r="G320" s="31">
        <v>156</v>
      </c>
      <c r="H320" s="31">
        <v>153</v>
      </c>
      <c r="I320" s="71"/>
      <c r="X320" s="15"/>
    </row>
    <row r="321" spans="2:24" ht="15" customHeight="1" x14ac:dyDescent="0.2">
      <c r="B321" s="65" t="s">
        <v>122</v>
      </c>
      <c r="X321" s="15"/>
    </row>
    <row r="322" spans="2:24" ht="13.75" customHeight="1" x14ac:dyDescent="0.2">
      <c r="B322" s="47"/>
      <c r="C322" s="25"/>
      <c r="D322" s="25"/>
      <c r="E322" s="25"/>
      <c r="F322" s="60"/>
      <c r="G322" s="63" t="s">
        <v>2</v>
      </c>
      <c r="H322" s="66"/>
      <c r="I322" s="82"/>
      <c r="J322" s="63" t="s">
        <v>3</v>
      </c>
      <c r="K322" s="64"/>
      <c r="X322" s="15"/>
    </row>
    <row r="323" spans="2:24" ht="19" x14ac:dyDescent="0.2">
      <c r="B323" s="58"/>
      <c r="F323" s="73" t="s">
        <v>4</v>
      </c>
      <c r="G323" s="73" t="s">
        <v>171</v>
      </c>
      <c r="H323" s="78" t="s">
        <v>173</v>
      </c>
      <c r="I323" s="81" t="s">
        <v>4</v>
      </c>
      <c r="J323" s="73" t="s">
        <v>171</v>
      </c>
      <c r="K323" s="73" t="s">
        <v>173</v>
      </c>
      <c r="X323" s="15"/>
    </row>
    <row r="324" spans="2:24" ht="12" customHeight="1" x14ac:dyDescent="0.2">
      <c r="B324" s="27"/>
      <c r="C324" s="68"/>
      <c r="D324" s="68"/>
      <c r="E324" s="28"/>
      <c r="F324" s="29"/>
      <c r="G324" s="29"/>
      <c r="H324" s="49"/>
      <c r="I324" s="83">
        <f>F$317</f>
        <v>1364</v>
      </c>
      <c r="J324" s="2">
        <f>G$317</f>
        <v>617</v>
      </c>
      <c r="K324" s="2">
        <f>H$317</f>
        <v>747</v>
      </c>
      <c r="L324" s="69"/>
      <c r="X324" s="15"/>
    </row>
    <row r="325" spans="2:24" ht="15" customHeight="1" x14ac:dyDescent="0.2">
      <c r="B325" s="26" t="s">
        <v>152</v>
      </c>
      <c r="C325" s="15"/>
      <c r="D325" s="15"/>
      <c r="F325" s="8">
        <v>10</v>
      </c>
      <c r="G325" s="8">
        <v>5</v>
      </c>
      <c r="H325" s="50">
        <v>5</v>
      </c>
      <c r="I325" s="85">
        <f t="shared" ref="I325:K332" si="242">F325/I$324*100</f>
        <v>0.73313782991202348</v>
      </c>
      <c r="J325" s="4">
        <f t="shared" si="242"/>
        <v>0.81037277147487841</v>
      </c>
      <c r="K325" s="4">
        <f t="shared" si="242"/>
        <v>0.66934404283801874</v>
      </c>
      <c r="L325" s="10"/>
      <c r="X325" s="15"/>
    </row>
    <row r="326" spans="2:24" ht="15" customHeight="1" x14ac:dyDescent="0.2">
      <c r="B326" s="26" t="s">
        <v>592</v>
      </c>
      <c r="C326" s="15"/>
      <c r="D326" s="15"/>
      <c r="F326" s="8">
        <v>19</v>
      </c>
      <c r="G326" s="8">
        <v>10</v>
      </c>
      <c r="H326" s="50">
        <v>9</v>
      </c>
      <c r="I326" s="85">
        <f t="shared" si="242"/>
        <v>1.3929618768328444</v>
      </c>
      <c r="J326" s="4">
        <f t="shared" si="242"/>
        <v>1.6207455429497568</v>
      </c>
      <c r="K326" s="4">
        <f t="shared" si="242"/>
        <v>1.2048192771084338</v>
      </c>
      <c r="L326" s="10"/>
      <c r="X326" s="15"/>
    </row>
    <row r="327" spans="2:24" ht="15" customHeight="1" x14ac:dyDescent="0.2">
      <c r="B327" s="26" t="s">
        <v>593</v>
      </c>
      <c r="C327" s="15"/>
      <c r="D327" s="15"/>
      <c r="F327" s="8">
        <v>38</v>
      </c>
      <c r="G327" s="8">
        <v>8</v>
      </c>
      <c r="H327" s="50">
        <v>30</v>
      </c>
      <c r="I327" s="85">
        <f t="shared" si="242"/>
        <v>2.7859237536656889</v>
      </c>
      <c r="J327" s="4">
        <f t="shared" si="242"/>
        <v>1.2965964343598055</v>
      </c>
      <c r="K327" s="4">
        <f t="shared" si="242"/>
        <v>4.0160642570281126</v>
      </c>
      <c r="L327" s="10"/>
      <c r="X327" s="15"/>
    </row>
    <row r="328" spans="2:24" ht="15" customHeight="1" x14ac:dyDescent="0.2">
      <c r="B328" s="26" t="s">
        <v>103</v>
      </c>
      <c r="C328" s="15"/>
      <c r="D328" s="15"/>
      <c r="F328" s="8">
        <v>124</v>
      </c>
      <c r="G328" s="8">
        <v>31</v>
      </c>
      <c r="H328" s="50">
        <v>93</v>
      </c>
      <c r="I328" s="85">
        <f t="shared" si="242"/>
        <v>9.0909090909090917</v>
      </c>
      <c r="J328" s="4">
        <f t="shared" si="242"/>
        <v>5.0243111831442464</v>
      </c>
      <c r="K328" s="4">
        <f t="shared" si="242"/>
        <v>12.449799196787147</v>
      </c>
      <c r="L328" s="10"/>
      <c r="X328" s="15"/>
    </row>
    <row r="329" spans="2:24" ht="15" customHeight="1" x14ac:dyDescent="0.2">
      <c r="B329" s="26" t="s">
        <v>110</v>
      </c>
      <c r="C329" s="15"/>
      <c r="D329" s="15"/>
      <c r="F329" s="8">
        <v>246</v>
      </c>
      <c r="G329" s="8">
        <v>83</v>
      </c>
      <c r="H329" s="50">
        <v>163</v>
      </c>
      <c r="I329" s="85">
        <f t="shared" si="242"/>
        <v>18.035190615835777</v>
      </c>
      <c r="J329" s="4">
        <f t="shared" si="242"/>
        <v>13.452188006482983</v>
      </c>
      <c r="K329" s="4">
        <f t="shared" si="242"/>
        <v>21.820615796519409</v>
      </c>
      <c r="L329" s="10"/>
      <c r="X329" s="15"/>
    </row>
    <row r="330" spans="2:24" ht="15" customHeight="1" x14ac:dyDescent="0.2">
      <c r="B330" s="26" t="s">
        <v>85</v>
      </c>
      <c r="C330" s="15"/>
      <c r="D330" s="15"/>
      <c r="F330" s="8">
        <v>519</v>
      </c>
      <c r="G330" s="8">
        <v>260</v>
      </c>
      <c r="H330" s="50">
        <v>259</v>
      </c>
      <c r="I330" s="85">
        <f t="shared" si="242"/>
        <v>38.049853372434015</v>
      </c>
      <c r="J330" s="4">
        <f t="shared" si="242"/>
        <v>42.139384116693677</v>
      </c>
      <c r="K330" s="4">
        <f t="shared" si="242"/>
        <v>34.672021419009369</v>
      </c>
      <c r="L330" s="10"/>
      <c r="X330" s="15"/>
    </row>
    <row r="331" spans="2:24" ht="15" customHeight="1" x14ac:dyDescent="0.2">
      <c r="B331" s="26" t="s">
        <v>91</v>
      </c>
      <c r="C331" s="15"/>
      <c r="D331" s="15"/>
      <c r="F331" s="8">
        <v>297</v>
      </c>
      <c r="G331" s="8">
        <v>184</v>
      </c>
      <c r="H331" s="50">
        <v>113</v>
      </c>
      <c r="I331" s="85">
        <f t="shared" si="242"/>
        <v>21.774193548387096</v>
      </c>
      <c r="J331" s="4">
        <f t="shared" si="242"/>
        <v>29.821717990275527</v>
      </c>
      <c r="K331" s="4">
        <f t="shared" si="242"/>
        <v>15.127175368139223</v>
      </c>
      <c r="L331" s="10"/>
      <c r="X331" s="15"/>
    </row>
    <row r="332" spans="2:24" ht="15" customHeight="1" x14ac:dyDescent="0.2">
      <c r="B332" s="27" t="s">
        <v>128</v>
      </c>
      <c r="C332" s="68"/>
      <c r="D332" s="68"/>
      <c r="E332" s="28"/>
      <c r="F332" s="9">
        <v>111</v>
      </c>
      <c r="G332" s="9">
        <v>36</v>
      </c>
      <c r="H332" s="55">
        <v>75</v>
      </c>
      <c r="I332" s="87">
        <f t="shared" si="242"/>
        <v>8.1378299120234594</v>
      </c>
      <c r="J332" s="5">
        <f t="shared" si="242"/>
        <v>5.8346839546191251</v>
      </c>
      <c r="K332" s="5">
        <f t="shared" si="242"/>
        <v>10.040160642570282</v>
      </c>
      <c r="L332" s="16"/>
      <c r="X332" s="15"/>
    </row>
    <row r="333" spans="2:24" ht="15" customHeight="1" x14ac:dyDescent="0.2">
      <c r="B333" s="30" t="s">
        <v>1</v>
      </c>
      <c r="C333" s="59"/>
      <c r="D333" s="59"/>
      <c r="E333" s="21"/>
      <c r="F333" s="31">
        <f>SUM(F325:F332)</f>
        <v>1364</v>
      </c>
      <c r="G333" s="31">
        <f>SUM(G325:G332)</f>
        <v>617</v>
      </c>
      <c r="H333" s="51">
        <f>SUM(H325:H332)</f>
        <v>747</v>
      </c>
      <c r="I333" s="86">
        <f>IF(SUM(I325:I332)&gt;100,"－",SUM(I325:I332))</f>
        <v>100.00000000000001</v>
      </c>
      <c r="J333" s="6">
        <f>IF(SUM(J325:J332)&gt;100,"－",SUM(J325:J332))</f>
        <v>100</v>
      </c>
      <c r="K333" s="6">
        <f>IF(SUM(K325:K332)&gt;100,"－",SUM(K325:K332))</f>
        <v>100</v>
      </c>
      <c r="L333" s="16"/>
      <c r="X333" s="15"/>
    </row>
    <row r="334" spans="2:24" ht="15" customHeight="1" x14ac:dyDescent="0.2">
      <c r="B334" s="30" t="s">
        <v>394</v>
      </c>
      <c r="C334" s="59"/>
      <c r="D334" s="59"/>
      <c r="E334" s="22"/>
      <c r="F334" s="33">
        <v>40.645714997965662</v>
      </c>
      <c r="G334" s="54">
        <v>42.969390721516234</v>
      </c>
      <c r="H334" s="54">
        <v>38.636703695312498</v>
      </c>
      <c r="I334" s="37"/>
      <c r="X334" s="15"/>
    </row>
    <row r="335" spans="2:24" ht="15" customHeight="1" x14ac:dyDescent="0.2">
      <c r="B335" s="30" t="s">
        <v>395</v>
      </c>
      <c r="C335" s="59"/>
      <c r="D335" s="59"/>
      <c r="E335" s="22"/>
      <c r="F335" s="33">
        <v>40.972711900604168</v>
      </c>
      <c r="G335" s="54">
        <v>43.34238890486273</v>
      </c>
      <c r="H335" s="54">
        <v>38.926334157796106</v>
      </c>
      <c r="I335" s="37"/>
      <c r="X335" s="15"/>
    </row>
    <row r="336" spans="2:24" ht="15" customHeight="1" x14ac:dyDescent="0.2">
      <c r="B336" s="30" t="s">
        <v>97</v>
      </c>
      <c r="C336" s="59"/>
      <c r="D336" s="59"/>
      <c r="E336" s="22"/>
      <c r="F336" s="54">
        <v>50</v>
      </c>
      <c r="G336" s="54">
        <v>50</v>
      </c>
      <c r="H336" s="54">
        <v>50</v>
      </c>
      <c r="I336" s="71"/>
      <c r="X336" s="15"/>
    </row>
    <row r="337" spans="1:24" ht="15" customHeight="1" x14ac:dyDescent="0.2">
      <c r="B337" s="45"/>
      <c r="C337" s="45"/>
      <c r="D337" s="45"/>
      <c r="E337" s="36"/>
      <c r="F337" s="10"/>
      <c r="G337" s="10"/>
      <c r="H337" s="10"/>
      <c r="I337" s="71"/>
      <c r="X337" s="15"/>
    </row>
    <row r="338" spans="1:24" ht="15" customHeight="1" x14ac:dyDescent="0.2">
      <c r="A338" s="1" t="s">
        <v>946</v>
      </c>
      <c r="B338" s="15"/>
      <c r="I338" s="23"/>
      <c r="X338" s="15"/>
    </row>
    <row r="339" spans="1:24" ht="13.75" customHeight="1" x14ac:dyDescent="0.2">
      <c r="B339" s="47"/>
      <c r="C339" s="25"/>
      <c r="D339" s="25"/>
      <c r="E339" s="25"/>
      <c r="F339" s="60"/>
      <c r="G339" s="63" t="s">
        <v>2</v>
      </c>
      <c r="H339" s="66"/>
      <c r="I339" s="82"/>
      <c r="J339" s="63" t="s">
        <v>3</v>
      </c>
      <c r="K339" s="64"/>
      <c r="X339" s="15"/>
    </row>
    <row r="340" spans="1:24" ht="19" x14ac:dyDescent="0.2">
      <c r="B340" s="58"/>
      <c r="F340" s="73" t="s">
        <v>4</v>
      </c>
      <c r="G340" s="73" t="s">
        <v>171</v>
      </c>
      <c r="H340" s="78" t="s">
        <v>173</v>
      </c>
      <c r="I340" s="81" t="s">
        <v>4</v>
      </c>
      <c r="J340" s="73" t="s">
        <v>171</v>
      </c>
      <c r="K340" s="73" t="s">
        <v>173</v>
      </c>
      <c r="X340" s="15"/>
    </row>
    <row r="341" spans="1:24" ht="12" customHeight="1" x14ac:dyDescent="0.2">
      <c r="B341" s="27"/>
      <c r="C341" s="68"/>
      <c r="D341" s="68"/>
      <c r="E341" s="28"/>
      <c r="F341" s="29"/>
      <c r="G341" s="29"/>
      <c r="H341" s="49"/>
      <c r="I341" s="83">
        <f>F$317</f>
        <v>1364</v>
      </c>
      <c r="J341" s="2">
        <f>G$317</f>
        <v>617</v>
      </c>
      <c r="K341" s="2">
        <f>H$317</f>
        <v>747</v>
      </c>
      <c r="L341" s="69"/>
      <c r="X341" s="15"/>
    </row>
    <row r="342" spans="1:24" ht="15" customHeight="1" x14ac:dyDescent="0.2">
      <c r="B342" s="26" t="s">
        <v>149</v>
      </c>
      <c r="C342" s="15"/>
      <c r="D342" s="15"/>
      <c r="F342" s="8">
        <v>24</v>
      </c>
      <c r="G342" s="8">
        <v>12</v>
      </c>
      <c r="H342" s="50">
        <v>12</v>
      </c>
      <c r="I342" s="85">
        <f t="shared" ref="I342:I350" si="243">F342/I$341*100</f>
        <v>1.7595307917888565</v>
      </c>
      <c r="J342" s="4">
        <f t="shared" ref="J342:J350" si="244">G342/J$341*100</f>
        <v>1.9448946515397085</v>
      </c>
      <c r="K342" s="4">
        <f t="shared" ref="K342:K350" si="245">H342/K$341*100</f>
        <v>1.6064257028112447</v>
      </c>
      <c r="L342" s="10"/>
      <c r="X342" s="15"/>
    </row>
    <row r="343" spans="1:24" ht="15" customHeight="1" x14ac:dyDescent="0.2">
      <c r="B343" s="26" t="s">
        <v>150</v>
      </c>
      <c r="C343" s="15"/>
      <c r="D343" s="15"/>
      <c r="F343" s="8">
        <v>43</v>
      </c>
      <c r="G343" s="8">
        <v>6</v>
      </c>
      <c r="H343" s="50">
        <v>37</v>
      </c>
      <c r="I343" s="85">
        <f t="shared" si="243"/>
        <v>3.1524926686217007</v>
      </c>
      <c r="J343" s="4">
        <f t="shared" si="244"/>
        <v>0.97244732576985426</v>
      </c>
      <c r="K343" s="4">
        <f t="shared" si="245"/>
        <v>4.9531459170013381</v>
      </c>
      <c r="L343" s="10"/>
      <c r="X343" s="15"/>
    </row>
    <row r="344" spans="1:24" ht="15" customHeight="1" x14ac:dyDescent="0.2">
      <c r="B344" s="26" t="s">
        <v>125</v>
      </c>
      <c r="C344" s="15"/>
      <c r="D344" s="15"/>
      <c r="F344" s="8">
        <v>47</v>
      </c>
      <c r="G344" s="8">
        <v>7</v>
      </c>
      <c r="H344" s="50">
        <v>40</v>
      </c>
      <c r="I344" s="85">
        <f t="shared" si="243"/>
        <v>3.4457478005865099</v>
      </c>
      <c r="J344" s="4">
        <f t="shared" si="244"/>
        <v>1.1345218800648298</v>
      </c>
      <c r="K344" s="4">
        <f t="shared" si="245"/>
        <v>5.3547523427041499</v>
      </c>
      <c r="L344" s="10"/>
      <c r="X344" s="15"/>
    </row>
    <row r="345" spans="1:24" ht="15" customHeight="1" x14ac:dyDescent="0.2">
      <c r="B345" s="26" t="s">
        <v>126</v>
      </c>
      <c r="C345" s="15"/>
      <c r="D345" s="15"/>
      <c r="F345" s="8">
        <v>51</v>
      </c>
      <c r="G345" s="8">
        <v>4</v>
      </c>
      <c r="H345" s="50">
        <v>47</v>
      </c>
      <c r="I345" s="85">
        <f t="shared" si="243"/>
        <v>3.7390029325513199</v>
      </c>
      <c r="J345" s="4">
        <f t="shared" si="244"/>
        <v>0.64829821717990277</v>
      </c>
      <c r="K345" s="4">
        <f t="shared" si="245"/>
        <v>6.2918340026773762</v>
      </c>
      <c r="L345" s="10"/>
      <c r="X345" s="15"/>
    </row>
    <row r="346" spans="1:24" ht="15" customHeight="1" x14ac:dyDescent="0.2">
      <c r="B346" s="26" t="s">
        <v>129</v>
      </c>
      <c r="C346" s="15"/>
      <c r="D346" s="15"/>
      <c r="F346" s="8">
        <v>67</v>
      </c>
      <c r="G346" s="8">
        <v>3</v>
      </c>
      <c r="H346" s="50">
        <v>64</v>
      </c>
      <c r="I346" s="85">
        <f t="shared" si="243"/>
        <v>4.9120234604105573</v>
      </c>
      <c r="J346" s="4">
        <f t="shared" si="244"/>
        <v>0.48622366288492713</v>
      </c>
      <c r="K346" s="4">
        <f t="shared" si="245"/>
        <v>8.5676037483266398</v>
      </c>
      <c r="L346" s="10"/>
      <c r="X346" s="15"/>
    </row>
    <row r="347" spans="1:24" ht="15" customHeight="1" x14ac:dyDescent="0.2">
      <c r="B347" s="26" t="s">
        <v>130</v>
      </c>
      <c r="C347" s="15"/>
      <c r="D347" s="15"/>
      <c r="F347" s="8">
        <v>85</v>
      </c>
      <c r="G347" s="8">
        <v>23</v>
      </c>
      <c r="H347" s="50">
        <v>62</v>
      </c>
      <c r="I347" s="85">
        <f t="shared" si="243"/>
        <v>6.2316715542521992</v>
      </c>
      <c r="J347" s="4">
        <f t="shared" si="244"/>
        <v>3.7277147487844409</v>
      </c>
      <c r="K347" s="4">
        <f t="shared" si="245"/>
        <v>8.2998661311914326</v>
      </c>
      <c r="L347" s="10"/>
      <c r="X347" s="15"/>
    </row>
    <row r="348" spans="1:24" ht="15" customHeight="1" x14ac:dyDescent="0.2">
      <c r="B348" s="26" t="s">
        <v>131</v>
      </c>
      <c r="C348" s="15"/>
      <c r="D348" s="15"/>
      <c r="F348" s="8">
        <v>185</v>
      </c>
      <c r="G348" s="8">
        <v>71</v>
      </c>
      <c r="H348" s="50">
        <v>114</v>
      </c>
      <c r="I348" s="85">
        <f t="shared" si="243"/>
        <v>13.563049853372434</v>
      </c>
      <c r="J348" s="4">
        <f t="shared" si="244"/>
        <v>11.507293354943274</v>
      </c>
      <c r="K348" s="4">
        <f t="shared" si="245"/>
        <v>15.261044176706829</v>
      </c>
      <c r="L348" s="10"/>
      <c r="X348" s="15"/>
    </row>
    <row r="349" spans="1:24" ht="15" customHeight="1" x14ac:dyDescent="0.2">
      <c r="B349" s="26" t="s">
        <v>140</v>
      </c>
      <c r="C349" s="15"/>
      <c r="D349" s="15"/>
      <c r="F349" s="8">
        <v>761</v>
      </c>
      <c r="G349" s="8">
        <v>458</v>
      </c>
      <c r="H349" s="50">
        <v>303</v>
      </c>
      <c r="I349" s="85">
        <f t="shared" si="243"/>
        <v>55.791788856304983</v>
      </c>
      <c r="J349" s="4">
        <f t="shared" si="244"/>
        <v>74.230145867098855</v>
      </c>
      <c r="K349" s="4">
        <f t="shared" si="245"/>
        <v>40.562248995983936</v>
      </c>
      <c r="L349" s="10"/>
      <c r="X349" s="15"/>
    </row>
    <row r="350" spans="1:24" ht="15" customHeight="1" x14ac:dyDescent="0.2">
      <c r="B350" s="27" t="s">
        <v>128</v>
      </c>
      <c r="C350" s="68"/>
      <c r="D350" s="68"/>
      <c r="E350" s="28"/>
      <c r="F350" s="9">
        <v>101</v>
      </c>
      <c r="G350" s="9">
        <v>33</v>
      </c>
      <c r="H350" s="55">
        <v>68</v>
      </c>
      <c r="I350" s="87">
        <f t="shared" si="243"/>
        <v>7.4046920821114375</v>
      </c>
      <c r="J350" s="5">
        <f t="shared" si="244"/>
        <v>5.3484602917341979</v>
      </c>
      <c r="K350" s="5">
        <f t="shared" si="245"/>
        <v>9.1030789825970544</v>
      </c>
      <c r="L350" s="16"/>
      <c r="X350" s="15"/>
    </row>
    <row r="351" spans="1:24" ht="15" customHeight="1" x14ac:dyDescent="0.2">
      <c r="B351" s="30" t="s">
        <v>1</v>
      </c>
      <c r="C351" s="59"/>
      <c r="D351" s="59"/>
      <c r="E351" s="21"/>
      <c r="F351" s="31">
        <f>SUM(F342:F350)</f>
        <v>1364</v>
      </c>
      <c r="G351" s="31">
        <f>SUM(G342:G350)</f>
        <v>617</v>
      </c>
      <c r="H351" s="51">
        <f>SUM(H342:H350)</f>
        <v>747</v>
      </c>
      <c r="I351" s="86">
        <f>IF(SUM(I342:I350)&gt;100,"－",SUM(I342:I350))</f>
        <v>100</v>
      </c>
      <c r="J351" s="6">
        <f>IF(SUM(J342:J350)&gt;100,"－",SUM(J342:J350))</f>
        <v>100</v>
      </c>
      <c r="K351" s="6">
        <f>IF(SUM(K342:K350)&gt;100,"－",SUM(K342:K350))</f>
        <v>100</v>
      </c>
      <c r="L351" s="16"/>
      <c r="X351" s="15"/>
    </row>
    <row r="352" spans="1:24" ht="15" customHeight="1" x14ac:dyDescent="0.2">
      <c r="B352" s="30" t="s">
        <v>80</v>
      </c>
      <c r="C352" s="59"/>
      <c r="D352" s="59"/>
      <c r="E352" s="22"/>
      <c r="F352" s="33">
        <v>89.959630636420428</v>
      </c>
      <c r="G352" s="54">
        <v>95.436657915008112</v>
      </c>
      <c r="H352" s="54">
        <v>85.248903197988639</v>
      </c>
      <c r="I352" s="37"/>
      <c r="X352" s="15"/>
    </row>
    <row r="353" spans="1:24" ht="15" customHeight="1" x14ac:dyDescent="0.2">
      <c r="B353" s="45"/>
      <c r="C353" s="45"/>
      <c r="D353" s="45"/>
      <c r="E353" s="36"/>
      <c r="F353" s="10"/>
      <c r="G353" s="10"/>
      <c r="H353" s="10"/>
      <c r="I353" s="71"/>
      <c r="X353" s="15"/>
    </row>
    <row r="354" spans="1:24" ht="15" customHeight="1" x14ac:dyDescent="0.2">
      <c r="A354" s="35" t="s">
        <v>965</v>
      </c>
      <c r="B354" s="45"/>
      <c r="C354" s="45"/>
      <c r="D354" s="45"/>
      <c r="E354" s="36"/>
      <c r="F354" s="10"/>
      <c r="G354" s="10"/>
      <c r="H354" s="10"/>
      <c r="I354" s="71"/>
      <c r="X354" s="15"/>
    </row>
    <row r="355" spans="1:24" ht="15" customHeight="1" x14ac:dyDescent="0.2">
      <c r="A355" s="1" t="s">
        <v>947</v>
      </c>
      <c r="B355" s="15"/>
      <c r="I355" s="23"/>
      <c r="X355" s="15"/>
    </row>
    <row r="356" spans="1:24" ht="13.75" customHeight="1" x14ac:dyDescent="0.2">
      <c r="B356" s="47"/>
      <c r="C356" s="25"/>
      <c r="D356" s="25"/>
      <c r="E356" s="25"/>
      <c r="F356" s="60"/>
      <c r="G356" s="63" t="s">
        <v>2</v>
      </c>
      <c r="H356" s="66"/>
      <c r="I356" s="82"/>
      <c r="J356" s="63" t="s">
        <v>3</v>
      </c>
      <c r="K356" s="64"/>
      <c r="X356" s="15"/>
    </row>
    <row r="357" spans="1:24" ht="19" x14ac:dyDescent="0.2">
      <c r="B357" s="58"/>
      <c r="F357" s="73" t="s">
        <v>4</v>
      </c>
      <c r="G357" s="73" t="s">
        <v>171</v>
      </c>
      <c r="H357" s="78" t="s">
        <v>173</v>
      </c>
      <c r="I357" s="81" t="s">
        <v>4</v>
      </c>
      <c r="J357" s="73" t="s">
        <v>171</v>
      </c>
      <c r="K357" s="73" t="s">
        <v>173</v>
      </c>
      <c r="X357" s="15"/>
    </row>
    <row r="358" spans="1:24" ht="12" customHeight="1" x14ac:dyDescent="0.2">
      <c r="B358" s="27"/>
      <c r="C358" s="68"/>
      <c r="D358" s="68"/>
      <c r="E358" s="28"/>
      <c r="F358" s="29"/>
      <c r="G358" s="29"/>
      <c r="H358" s="49"/>
      <c r="I358" s="83">
        <f>F368</f>
        <v>1363</v>
      </c>
      <c r="J358" s="2">
        <f>G368</f>
        <v>616</v>
      </c>
      <c r="K358" s="2">
        <f>H368</f>
        <v>747</v>
      </c>
      <c r="L358" s="69"/>
      <c r="X358" s="15"/>
    </row>
    <row r="359" spans="1:24" ht="15" customHeight="1" x14ac:dyDescent="0.2">
      <c r="B359" s="26" t="s">
        <v>149</v>
      </c>
      <c r="C359" s="15"/>
      <c r="D359" s="15"/>
      <c r="F359" s="8">
        <v>14</v>
      </c>
      <c r="G359" s="8">
        <v>6</v>
      </c>
      <c r="H359" s="50">
        <v>8</v>
      </c>
      <c r="I359" s="85">
        <f t="shared" ref="I359:I367" si="246">F359/I$358*100</f>
        <v>1.0271460014673515</v>
      </c>
      <c r="J359" s="4">
        <f t="shared" ref="J359:J367" si="247">G359/J$358*100</f>
        <v>0.97402597402597402</v>
      </c>
      <c r="K359" s="4">
        <f t="shared" ref="K359:K367" si="248">H359/K$358*100</f>
        <v>1.07095046854083</v>
      </c>
      <c r="L359" s="10"/>
      <c r="X359" s="15"/>
    </row>
    <row r="360" spans="1:24" ht="15" customHeight="1" x14ac:dyDescent="0.2">
      <c r="B360" s="26" t="s">
        <v>150</v>
      </c>
      <c r="C360" s="15"/>
      <c r="D360" s="15"/>
      <c r="F360" s="8">
        <v>10</v>
      </c>
      <c r="G360" s="8">
        <v>1</v>
      </c>
      <c r="H360" s="50">
        <v>9</v>
      </c>
      <c r="I360" s="85">
        <f t="shared" si="246"/>
        <v>0.73367571533382248</v>
      </c>
      <c r="J360" s="4">
        <f t="shared" si="247"/>
        <v>0.16233766233766234</v>
      </c>
      <c r="K360" s="4">
        <f t="shared" si="248"/>
        <v>1.2048192771084338</v>
      </c>
      <c r="L360" s="10"/>
      <c r="X360" s="15"/>
    </row>
    <row r="361" spans="1:24" ht="15" customHeight="1" x14ac:dyDescent="0.2">
      <c r="B361" s="26" t="s">
        <v>125</v>
      </c>
      <c r="C361" s="15"/>
      <c r="D361" s="15"/>
      <c r="F361" s="8">
        <v>28</v>
      </c>
      <c r="G361" s="8">
        <v>0</v>
      </c>
      <c r="H361" s="50">
        <v>28</v>
      </c>
      <c r="I361" s="85">
        <f t="shared" si="246"/>
        <v>2.0542920029347029</v>
      </c>
      <c r="J361" s="4">
        <f t="shared" si="247"/>
        <v>0</v>
      </c>
      <c r="K361" s="4">
        <f t="shared" si="248"/>
        <v>3.7483266398929049</v>
      </c>
      <c r="L361" s="10"/>
      <c r="X361" s="15"/>
    </row>
    <row r="362" spans="1:24" ht="15" customHeight="1" x14ac:dyDescent="0.2">
      <c r="B362" s="26" t="s">
        <v>126</v>
      </c>
      <c r="C362" s="15"/>
      <c r="D362" s="15"/>
      <c r="F362" s="8">
        <v>48</v>
      </c>
      <c r="G362" s="8">
        <v>10</v>
      </c>
      <c r="H362" s="50">
        <v>38</v>
      </c>
      <c r="I362" s="85">
        <f t="shared" si="246"/>
        <v>3.5216434336023479</v>
      </c>
      <c r="J362" s="4">
        <f t="shared" si="247"/>
        <v>1.6233766233766231</v>
      </c>
      <c r="K362" s="4">
        <f t="shared" si="248"/>
        <v>5.0870147255689426</v>
      </c>
      <c r="L362" s="10"/>
      <c r="X362" s="15"/>
    </row>
    <row r="363" spans="1:24" ht="15" customHeight="1" x14ac:dyDescent="0.2">
      <c r="B363" s="26" t="s">
        <v>129</v>
      </c>
      <c r="C363" s="15"/>
      <c r="D363" s="15"/>
      <c r="F363" s="8">
        <v>51</v>
      </c>
      <c r="G363" s="8">
        <v>4</v>
      </c>
      <c r="H363" s="50">
        <v>47</v>
      </c>
      <c r="I363" s="85">
        <f t="shared" si="246"/>
        <v>3.7417461482024947</v>
      </c>
      <c r="J363" s="4">
        <f t="shared" si="247"/>
        <v>0.64935064935064934</v>
      </c>
      <c r="K363" s="4">
        <f t="shared" si="248"/>
        <v>6.2918340026773762</v>
      </c>
      <c r="L363" s="10"/>
      <c r="X363" s="15"/>
    </row>
    <row r="364" spans="1:24" ht="15" customHeight="1" x14ac:dyDescent="0.2">
      <c r="B364" s="26" t="s">
        <v>130</v>
      </c>
      <c r="C364" s="15"/>
      <c r="D364" s="15"/>
      <c r="F364" s="8">
        <v>69</v>
      </c>
      <c r="G364" s="8">
        <v>15</v>
      </c>
      <c r="H364" s="50">
        <v>54</v>
      </c>
      <c r="I364" s="85">
        <f t="shared" si="246"/>
        <v>5.062362435803375</v>
      </c>
      <c r="J364" s="4">
        <f t="shared" si="247"/>
        <v>2.4350649350649354</v>
      </c>
      <c r="K364" s="4">
        <f t="shared" si="248"/>
        <v>7.2289156626506017</v>
      </c>
      <c r="L364" s="10"/>
      <c r="X364" s="15"/>
    </row>
    <row r="365" spans="1:24" ht="15" customHeight="1" x14ac:dyDescent="0.2">
      <c r="B365" s="26" t="s">
        <v>131</v>
      </c>
      <c r="C365" s="15"/>
      <c r="D365" s="15"/>
      <c r="F365" s="8">
        <v>146</v>
      </c>
      <c r="G365" s="8">
        <v>41</v>
      </c>
      <c r="H365" s="50">
        <v>105</v>
      </c>
      <c r="I365" s="85">
        <f t="shared" si="246"/>
        <v>10.711665443873809</v>
      </c>
      <c r="J365" s="4">
        <f t="shared" si="247"/>
        <v>6.6558441558441555</v>
      </c>
      <c r="K365" s="4">
        <f t="shared" si="248"/>
        <v>14.056224899598394</v>
      </c>
      <c r="L365" s="10"/>
      <c r="X365" s="15"/>
    </row>
    <row r="366" spans="1:24" ht="15" customHeight="1" x14ac:dyDescent="0.2">
      <c r="B366" s="26" t="s">
        <v>140</v>
      </c>
      <c r="C366" s="15"/>
      <c r="D366" s="15"/>
      <c r="F366" s="8">
        <v>841</v>
      </c>
      <c r="G366" s="8">
        <v>480</v>
      </c>
      <c r="H366" s="50">
        <v>361</v>
      </c>
      <c r="I366" s="85">
        <f t="shared" si="246"/>
        <v>61.702127659574465</v>
      </c>
      <c r="J366" s="4">
        <f t="shared" si="247"/>
        <v>77.922077922077932</v>
      </c>
      <c r="K366" s="4">
        <f t="shared" si="248"/>
        <v>48.326639892904957</v>
      </c>
      <c r="L366" s="10"/>
      <c r="X366" s="15"/>
    </row>
    <row r="367" spans="1:24" ht="15" customHeight="1" x14ac:dyDescent="0.2">
      <c r="B367" s="27" t="s">
        <v>128</v>
      </c>
      <c r="C367" s="68"/>
      <c r="D367" s="68"/>
      <c r="E367" s="28"/>
      <c r="F367" s="9">
        <v>156</v>
      </c>
      <c r="G367" s="9">
        <v>59</v>
      </c>
      <c r="H367" s="55">
        <v>97</v>
      </c>
      <c r="I367" s="87">
        <f t="shared" si="246"/>
        <v>11.445341159207629</v>
      </c>
      <c r="J367" s="5">
        <f t="shared" si="247"/>
        <v>9.5779220779220786</v>
      </c>
      <c r="K367" s="5">
        <f t="shared" si="248"/>
        <v>12.985274431057563</v>
      </c>
      <c r="L367" s="16"/>
      <c r="X367" s="15"/>
    </row>
    <row r="368" spans="1:24" ht="15" customHeight="1" x14ac:dyDescent="0.2">
      <c r="B368" s="30" t="s">
        <v>1</v>
      </c>
      <c r="C368" s="59"/>
      <c r="D368" s="59"/>
      <c r="E368" s="21"/>
      <c r="F368" s="31">
        <f>SUM(F359:F367)</f>
        <v>1363</v>
      </c>
      <c r="G368" s="31">
        <f>SUM(G359:G367)</f>
        <v>616</v>
      </c>
      <c r="H368" s="51">
        <f>SUM(H359:H367)</f>
        <v>747</v>
      </c>
      <c r="I368" s="86">
        <f>IF(SUM(I359:I367)&gt;100,"－",SUM(I359:I367))</f>
        <v>100</v>
      </c>
      <c r="J368" s="6">
        <f>IF(SUM(J359:J367)&gt;100,"－",SUM(J359:J367))</f>
        <v>100.00000000000001</v>
      </c>
      <c r="K368" s="6">
        <f>IF(SUM(K359:K367)&gt;100,"－",SUM(K359:K367))</f>
        <v>100.00000000000001</v>
      </c>
      <c r="L368" s="16"/>
      <c r="X368" s="15"/>
    </row>
    <row r="369" spans="1:37" ht="15" customHeight="1" x14ac:dyDescent="0.2">
      <c r="B369" s="30" t="s">
        <v>80</v>
      </c>
      <c r="C369" s="59"/>
      <c r="D369" s="59"/>
      <c r="E369" s="22"/>
      <c r="F369" s="33">
        <v>93.42169949609341</v>
      </c>
      <c r="G369" s="54">
        <v>97.240339493394558</v>
      </c>
      <c r="H369" s="54">
        <v>90.149418759944794</v>
      </c>
      <c r="I369" s="37"/>
      <c r="X369" s="15"/>
    </row>
    <row r="370" spans="1:37" ht="15" customHeight="1" x14ac:dyDescent="0.2">
      <c r="B370" s="45"/>
      <c r="C370" s="45"/>
      <c r="D370" s="45"/>
      <c r="E370" s="36"/>
      <c r="F370" s="10"/>
      <c r="G370" s="10"/>
      <c r="H370" s="10"/>
      <c r="I370" s="71"/>
      <c r="X370" s="15"/>
    </row>
    <row r="371" spans="1:37" ht="15" customHeight="1" x14ac:dyDescent="0.2">
      <c r="A371" s="1" t="s">
        <v>948</v>
      </c>
      <c r="B371" s="45"/>
      <c r="C371" s="45"/>
      <c r="D371" s="45"/>
      <c r="E371" s="36"/>
      <c r="F371" s="10"/>
      <c r="G371" s="10"/>
      <c r="H371" s="10"/>
      <c r="I371" s="10"/>
      <c r="X371" s="15"/>
    </row>
    <row r="372" spans="1:37" ht="13.75" customHeight="1" x14ac:dyDescent="0.2">
      <c r="B372" s="47"/>
      <c r="C372" s="25"/>
      <c r="D372" s="25"/>
      <c r="E372" s="25"/>
      <c r="F372" s="60"/>
      <c r="G372" s="63" t="s">
        <v>2</v>
      </c>
      <c r="H372" s="66"/>
      <c r="I372" s="82"/>
      <c r="J372" s="63" t="s">
        <v>3</v>
      </c>
      <c r="K372" s="64"/>
      <c r="X372" s="15"/>
    </row>
    <row r="373" spans="1:37" ht="19" x14ac:dyDescent="0.2">
      <c r="B373" s="58"/>
      <c r="F373" s="73" t="s">
        <v>4</v>
      </c>
      <c r="G373" s="73" t="s">
        <v>171</v>
      </c>
      <c r="H373" s="78" t="s">
        <v>173</v>
      </c>
      <c r="I373" s="81" t="s">
        <v>4</v>
      </c>
      <c r="J373" s="73" t="s">
        <v>171</v>
      </c>
      <c r="K373" s="73" t="s">
        <v>173</v>
      </c>
      <c r="X373" s="15"/>
    </row>
    <row r="374" spans="1:37" ht="12" customHeight="1" x14ac:dyDescent="0.2">
      <c r="B374" s="27"/>
      <c r="C374" s="68"/>
      <c r="D374" s="68"/>
      <c r="E374" s="28"/>
      <c r="F374" s="29"/>
      <c r="G374" s="29"/>
      <c r="H374" s="49"/>
      <c r="I374" s="83">
        <f>F$317</f>
        <v>1364</v>
      </c>
      <c r="J374" s="2">
        <f>G$317</f>
        <v>617</v>
      </c>
      <c r="K374" s="2">
        <f>H$317</f>
        <v>747</v>
      </c>
      <c r="L374" s="69"/>
      <c r="M374" s="69"/>
      <c r="N374" s="69"/>
      <c r="O374" s="69"/>
      <c r="X374" s="15"/>
      <c r="AI374" s="69"/>
      <c r="AJ374" s="69"/>
      <c r="AK374" s="69"/>
    </row>
    <row r="375" spans="1:37" ht="15" customHeight="1" x14ac:dyDescent="0.2">
      <c r="B375" s="26" t="s">
        <v>292</v>
      </c>
      <c r="C375" s="15"/>
      <c r="D375" s="15"/>
      <c r="F375" s="8">
        <v>28</v>
      </c>
      <c r="G375" s="8">
        <v>15</v>
      </c>
      <c r="H375" s="50">
        <v>13</v>
      </c>
      <c r="I375" s="85">
        <f t="shared" ref="I375:I384" si="249">F375/I$374*100</f>
        <v>2.0527859237536656</v>
      </c>
      <c r="J375" s="4">
        <f t="shared" ref="J375:J384" si="250">G375/J$374*100</f>
        <v>2.4311183144246353</v>
      </c>
      <c r="K375" s="4">
        <f t="shared" ref="K375:K384" si="251">H375/K$374*100</f>
        <v>1.7402945113788488</v>
      </c>
      <c r="L375" s="10"/>
      <c r="M375" s="10"/>
      <c r="N375" s="10"/>
      <c r="O375" s="10"/>
      <c r="X375" s="15"/>
      <c r="AI375" s="10"/>
      <c r="AJ375" s="10"/>
      <c r="AK375" s="10"/>
    </row>
    <row r="376" spans="1:37" ht="15" customHeight="1" x14ac:dyDescent="0.2">
      <c r="B376" s="26" t="s">
        <v>53</v>
      </c>
      <c r="C376" s="15"/>
      <c r="D376" s="15"/>
      <c r="F376" s="8">
        <v>122</v>
      </c>
      <c r="G376" s="8">
        <v>61</v>
      </c>
      <c r="H376" s="50">
        <v>61</v>
      </c>
      <c r="I376" s="85">
        <f t="shared" si="249"/>
        <v>8.9442815249266872</v>
      </c>
      <c r="J376" s="4">
        <f t="shared" si="250"/>
        <v>9.8865478119935162</v>
      </c>
      <c r="K376" s="4">
        <f t="shared" si="251"/>
        <v>8.1659973226238289</v>
      </c>
      <c r="L376" s="10"/>
      <c r="M376" s="10"/>
      <c r="N376" s="10"/>
      <c r="O376" s="10"/>
      <c r="X376" s="15"/>
      <c r="AI376" s="10"/>
      <c r="AJ376" s="10"/>
      <c r="AK376" s="10"/>
    </row>
    <row r="377" spans="1:37" ht="15" customHeight="1" x14ac:dyDescent="0.2">
      <c r="B377" s="26" t="s">
        <v>54</v>
      </c>
      <c r="C377" s="15"/>
      <c r="D377" s="15"/>
      <c r="F377" s="8">
        <v>92</v>
      </c>
      <c r="G377" s="8">
        <v>47</v>
      </c>
      <c r="H377" s="50">
        <v>45</v>
      </c>
      <c r="I377" s="85">
        <f t="shared" si="249"/>
        <v>6.7448680351906152</v>
      </c>
      <c r="J377" s="4">
        <f t="shared" si="250"/>
        <v>7.6175040518638575</v>
      </c>
      <c r="K377" s="4">
        <f t="shared" si="251"/>
        <v>6.024096385542169</v>
      </c>
      <c r="L377" s="10"/>
      <c r="M377" s="10"/>
      <c r="N377" s="10"/>
      <c r="O377" s="10"/>
      <c r="X377" s="15"/>
      <c r="AI377" s="10"/>
      <c r="AJ377" s="10"/>
      <c r="AK377" s="10"/>
    </row>
    <row r="378" spans="1:37" ht="15" customHeight="1" x14ac:dyDescent="0.2">
      <c r="B378" s="26" t="s">
        <v>99</v>
      </c>
      <c r="C378" s="15"/>
      <c r="D378" s="15"/>
      <c r="F378" s="8">
        <v>101</v>
      </c>
      <c r="G378" s="8">
        <v>52</v>
      </c>
      <c r="H378" s="50">
        <v>49</v>
      </c>
      <c r="I378" s="85">
        <f t="shared" si="249"/>
        <v>7.4046920821114375</v>
      </c>
      <c r="J378" s="4">
        <f t="shared" si="250"/>
        <v>8.4278768233387353</v>
      </c>
      <c r="K378" s="4">
        <f t="shared" si="251"/>
        <v>6.5595716198125835</v>
      </c>
      <c r="L378" s="10"/>
      <c r="M378" s="10"/>
      <c r="N378" s="10"/>
      <c r="O378" s="10"/>
      <c r="X378" s="15"/>
      <c r="AI378" s="10"/>
      <c r="AJ378" s="10"/>
      <c r="AK378" s="10"/>
    </row>
    <row r="379" spans="1:37" ht="15" customHeight="1" x14ac:dyDescent="0.2">
      <c r="B379" s="26" t="s">
        <v>100</v>
      </c>
      <c r="C379" s="15"/>
      <c r="D379" s="15"/>
      <c r="F379" s="8">
        <v>105</v>
      </c>
      <c r="G379" s="8">
        <v>59</v>
      </c>
      <c r="H379" s="50">
        <v>46</v>
      </c>
      <c r="I379" s="85">
        <f t="shared" si="249"/>
        <v>7.6979472140762466</v>
      </c>
      <c r="J379" s="4">
        <f t="shared" si="250"/>
        <v>9.5623987034035665</v>
      </c>
      <c r="K379" s="4">
        <f t="shared" si="251"/>
        <v>6.1579651941097726</v>
      </c>
      <c r="L379" s="10"/>
      <c r="M379" s="10"/>
      <c r="N379" s="10"/>
      <c r="O379" s="10"/>
      <c r="X379" s="15"/>
      <c r="AI379" s="10"/>
      <c r="AJ379" s="10"/>
      <c r="AK379" s="10"/>
    </row>
    <row r="380" spans="1:37" ht="15" customHeight="1" x14ac:dyDescent="0.2">
      <c r="B380" s="26" t="s">
        <v>101</v>
      </c>
      <c r="C380" s="15"/>
      <c r="D380" s="15"/>
      <c r="F380" s="8">
        <v>106</v>
      </c>
      <c r="G380" s="8">
        <v>58</v>
      </c>
      <c r="H380" s="50">
        <v>48</v>
      </c>
      <c r="I380" s="85">
        <f t="shared" si="249"/>
        <v>7.7712609970674489</v>
      </c>
      <c r="J380" s="4">
        <f t="shared" si="250"/>
        <v>9.4003241491085898</v>
      </c>
      <c r="K380" s="4">
        <f t="shared" si="251"/>
        <v>6.425702811244979</v>
      </c>
      <c r="L380" s="10"/>
      <c r="M380" s="10"/>
      <c r="N380" s="10"/>
      <c r="O380" s="10"/>
      <c r="X380" s="15"/>
      <c r="AI380" s="10"/>
      <c r="AJ380" s="10"/>
      <c r="AK380" s="10"/>
    </row>
    <row r="381" spans="1:37" ht="15" customHeight="1" x14ac:dyDescent="0.2">
      <c r="B381" s="26" t="s">
        <v>151</v>
      </c>
      <c r="C381" s="15"/>
      <c r="D381" s="15"/>
      <c r="F381" s="8">
        <v>143</v>
      </c>
      <c r="G381" s="8">
        <v>72</v>
      </c>
      <c r="H381" s="50">
        <v>71</v>
      </c>
      <c r="I381" s="85">
        <f t="shared" si="249"/>
        <v>10.483870967741936</v>
      </c>
      <c r="J381" s="4">
        <f t="shared" si="250"/>
        <v>11.66936790923825</v>
      </c>
      <c r="K381" s="4">
        <f t="shared" si="251"/>
        <v>9.5046854082998671</v>
      </c>
      <c r="L381" s="10"/>
      <c r="M381" s="10"/>
      <c r="N381" s="10"/>
      <c r="O381" s="10"/>
      <c r="X381" s="15"/>
      <c r="AI381" s="10"/>
      <c r="AJ381" s="10"/>
      <c r="AK381" s="10"/>
    </row>
    <row r="382" spans="1:37" ht="15" customHeight="1" x14ac:dyDescent="0.2">
      <c r="B382" s="26" t="s">
        <v>304</v>
      </c>
      <c r="C382" s="15"/>
      <c r="D382" s="15"/>
      <c r="F382" s="8">
        <v>144</v>
      </c>
      <c r="G382" s="8">
        <v>62</v>
      </c>
      <c r="H382" s="50">
        <v>82</v>
      </c>
      <c r="I382" s="85">
        <f t="shared" si="249"/>
        <v>10.557184750733137</v>
      </c>
      <c r="J382" s="4">
        <f t="shared" si="250"/>
        <v>10.048622366288493</v>
      </c>
      <c r="K382" s="4">
        <f t="shared" si="251"/>
        <v>10.977242302543507</v>
      </c>
      <c r="L382" s="10"/>
      <c r="M382" s="10"/>
      <c r="N382" s="10"/>
      <c r="O382" s="10"/>
      <c r="X382" s="15"/>
      <c r="AI382" s="10"/>
      <c r="AJ382" s="10"/>
      <c r="AK382" s="10"/>
    </row>
    <row r="383" spans="1:37" ht="15" customHeight="1" x14ac:dyDescent="0.2">
      <c r="B383" s="26" t="s">
        <v>102</v>
      </c>
      <c r="C383" s="15"/>
      <c r="D383" s="15"/>
      <c r="F383" s="8">
        <v>403</v>
      </c>
      <c r="G383" s="8">
        <v>155</v>
      </c>
      <c r="H383" s="50">
        <v>248</v>
      </c>
      <c r="I383" s="85">
        <f t="shared" si="249"/>
        <v>29.545454545454547</v>
      </c>
      <c r="J383" s="4">
        <f t="shared" si="250"/>
        <v>25.121555915721235</v>
      </c>
      <c r="K383" s="4">
        <f t="shared" si="251"/>
        <v>33.19946452476573</v>
      </c>
      <c r="L383" s="10"/>
      <c r="M383" s="10"/>
      <c r="N383" s="10"/>
      <c r="O383" s="10"/>
      <c r="X383" s="15"/>
      <c r="AI383" s="10"/>
      <c r="AJ383" s="10"/>
      <c r="AK383" s="10"/>
    </row>
    <row r="384" spans="1:37" ht="15" customHeight="1" x14ac:dyDescent="0.2">
      <c r="B384" s="27" t="s">
        <v>128</v>
      </c>
      <c r="C384" s="68"/>
      <c r="D384" s="68"/>
      <c r="E384" s="28"/>
      <c r="F384" s="9">
        <v>120</v>
      </c>
      <c r="G384" s="9">
        <v>36</v>
      </c>
      <c r="H384" s="55">
        <v>84</v>
      </c>
      <c r="I384" s="87">
        <f t="shared" si="249"/>
        <v>8.7976539589442826</v>
      </c>
      <c r="J384" s="5">
        <f t="shared" si="250"/>
        <v>5.8346839546191251</v>
      </c>
      <c r="K384" s="5">
        <f t="shared" si="251"/>
        <v>11.244979919678714</v>
      </c>
      <c r="L384" s="16"/>
      <c r="M384" s="16"/>
      <c r="N384" s="16"/>
      <c r="O384" s="16"/>
      <c r="X384" s="15"/>
      <c r="AI384" s="16"/>
      <c r="AJ384" s="16"/>
      <c r="AK384" s="16"/>
    </row>
    <row r="385" spans="1:37" ht="15" customHeight="1" x14ac:dyDescent="0.2">
      <c r="B385" s="30" t="s">
        <v>1</v>
      </c>
      <c r="C385" s="59"/>
      <c r="D385" s="59"/>
      <c r="E385" s="21"/>
      <c r="F385" s="31">
        <f>SUM(F375:F384)</f>
        <v>1364</v>
      </c>
      <c r="G385" s="31">
        <f>SUM(G375:G384)</f>
        <v>617</v>
      </c>
      <c r="H385" s="51">
        <f>SUM(H375:H384)</f>
        <v>747</v>
      </c>
      <c r="I385" s="86">
        <f>IF(SUM(I375:I384)&gt;100,"－",SUM(I375:I384))</f>
        <v>100</v>
      </c>
      <c r="J385" s="6">
        <f>IF(SUM(J375:J384)&gt;100,"－",SUM(J375:J384))</f>
        <v>100</v>
      </c>
      <c r="K385" s="6">
        <f>IF(SUM(K375:K384)&gt;100,"－",SUM(K375:K384))</f>
        <v>100</v>
      </c>
      <c r="L385" s="16"/>
      <c r="M385" s="16"/>
      <c r="N385" s="16"/>
      <c r="O385" s="16"/>
      <c r="X385" s="15"/>
      <c r="AI385" s="16"/>
      <c r="AJ385" s="16"/>
      <c r="AK385" s="16"/>
    </row>
    <row r="386" spans="1:37" ht="15" customHeight="1" x14ac:dyDescent="0.2">
      <c r="B386" s="30" t="s">
        <v>635</v>
      </c>
      <c r="C386" s="59"/>
      <c r="D386" s="59"/>
      <c r="E386" s="22"/>
      <c r="F386" s="33">
        <v>8.4533762057877819</v>
      </c>
      <c r="G386" s="54">
        <v>7.4182444061962132</v>
      </c>
      <c r="H386" s="54">
        <v>9.3604826546003022</v>
      </c>
      <c r="I386" s="37"/>
      <c r="X386" s="15"/>
    </row>
    <row r="387" spans="1:37" ht="15" customHeight="1" x14ac:dyDescent="0.2">
      <c r="B387" s="30" t="s">
        <v>636</v>
      </c>
      <c r="C387" s="59"/>
      <c r="D387" s="59"/>
      <c r="E387" s="22"/>
      <c r="F387" s="33">
        <v>8.6480263157894743</v>
      </c>
      <c r="G387" s="54">
        <v>7.6148409893992932</v>
      </c>
      <c r="H387" s="54">
        <v>9.5476923076923068</v>
      </c>
      <c r="I387" s="37"/>
      <c r="X387" s="15"/>
    </row>
    <row r="388" spans="1:37" ht="15" customHeight="1" x14ac:dyDescent="0.2">
      <c r="B388" s="30" t="s">
        <v>98</v>
      </c>
      <c r="C388" s="59"/>
      <c r="D388" s="59"/>
      <c r="E388" s="22"/>
      <c r="F388" s="128">
        <v>71</v>
      </c>
      <c r="G388" s="31">
        <v>68</v>
      </c>
      <c r="H388" s="31">
        <v>71</v>
      </c>
      <c r="I388" s="10"/>
      <c r="J388" s="10"/>
      <c r="K388" s="71"/>
      <c r="X388" s="15"/>
    </row>
    <row r="389" spans="1:37" ht="15" customHeight="1" x14ac:dyDescent="0.2">
      <c r="B389" s="45"/>
      <c r="C389" s="45"/>
      <c r="D389" s="45"/>
      <c r="E389" s="36"/>
      <c r="F389" s="10"/>
      <c r="G389" s="10"/>
      <c r="H389" s="10"/>
      <c r="I389" s="10"/>
      <c r="K389" s="71"/>
      <c r="X389" s="15"/>
    </row>
    <row r="390" spans="1:37" ht="15" customHeight="1" x14ac:dyDescent="0.2">
      <c r="A390" s="35" t="s">
        <v>949</v>
      </c>
      <c r="B390" s="45"/>
      <c r="C390" s="45"/>
      <c r="D390" s="45"/>
      <c r="E390" s="36"/>
      <c r="F390" s="10"/>
      <c r="G390" s="10"/>
      <c r="H390" s="10"/>
      <c r="I390" s="10"/>
      <c r="K390" s="71"/>
      <c r="X390" s="15"/>
    </row>
    <row r="391" spans="1:37" ht="15" customHeight="1" x14ac:dyDescent="0.2">
      <c r="A391" s="1" t="s">
        <v>950</v>
      </c>
      <c r="B391" s="45"/>
      <c r="C391" s="45"/>
      <c r="D391" s="45"/>
      <c r="E391" s="36"/>
      <c r="F391" s="10"/>
      <c r="G391" s="10"/>
      <c r="H391" s="10"/>
      <c r="I391" s="10"/>
      <c r="X391" s="15"/>
    </row>
    <row r="392" spans="1:37" ht="13.75" customHeight="1" x14ac:dyDescent="0.2">
      <c r="B392" s="47"/>
      <c r="C392" s="25"/>
      <c r="D392" s="25"/>
      <c r="E392" s="25"/>
      <c r="F392" s="60"/>
      <c r="G392" s="63" t="s">
        <v>2</v>
      </c>
      <c r="H392" s="66"/>
      <c r="I392" s="82"/>
      <c r="J392" s="63" t="s">
        <v>3</v>
      </c>
      <c r="K392" s="64"/>
      <c r="X392" s="15"/>
    </row>
    <row r="393" spans="1:37" ht="19" x14ac:dyDescent="0.2">
      <c r="B393" s="58"/>
      <c r="F393" s="73" t="s">
        <v>4</v>
      </c>
      <c r="G393" s="73" t="s">
        <v>171</v>
      </c>
      <c r="H393" s="78" t="s">
        <v>173</v>
      </c>
      <c r="I393" s="81" t="s">
        <v>4</v>
      </c>
      <c r="J393" s="73" t="s">
        <v>171</v>
      </c>
      <c r="K393" s="73" t="s">
        <v>173</v>
      </c>
      <c r="X393" s="15"/>
    </row>
    <row r="394" spans="1:37" ht="12" customHeight="1" x14ac:dyDescent="0.2">
      <c r="B394" s="27"/>
      <c r="C394" s="68"/>
      <c r="D394" s="68"/>
      <c r="E394" s="28"/>
      <c r="F394" s="29"/>
      <c r="G394" s="29"/>
      <c r="H394" s="49"/>
      <c r="I394" s="83">
        <f>$I$308-$F$309-$F$316</f>
        <v>1258</v>
      </c>
      <c r="J394" s="2">
        <f>$J$308-$G$309-$G$316</f>
        <v>580</v>
      </c>
      <c r="K394" s="2">
        <f>$K$308-$H$309-$H$316</f>
        <v>678</v>
      </c>
      <c r="L394" s="69"/>
      <c r="M394" s="69"/>
      <c r="N394" s="69"/>
      <c r="O394" s="69"/>
      <c r="X394" s="15"/>
      <c r="AI394" s="69"/>
      <c r="AJ394" s="69"/>
      <c r="AK394" s="69"/>
    </row>
    <row r="395" spans="1:37" ht="15" customHeight="1" x14ac:dyDescent="0.2">
      <c r="B395" s="26" t="s">
        <v>118</v>
      </c>
      <c r="C395" s="15"/>
      <c r="D395" s="15"/>
      <c r="F395" s="8">
        <v>712</v>
      </c>
      <c r="G395" s="8">
        <v>376</v>
      </c>
      <c r="H395" s="50">
        <v>336</v>
      </c>
      <c r="I395" s="85">
        <f t="shared" ref="I395:K401" si="252">F395/I$394*100</f>
        <v>56.597774244833069</v>
      </c>
      <c r="J395" s="4">
        <f t="shared" si="252"/>
        <v>64.827586206896541</v>
      </c>
      <c r="K395" s="4">
        <f t="shared" si="252"/>
        <v>49.557522123893804</v>
      </c>
      <c r="L395" s="10"/>
      <c r="M395" s="10"/>
      <c r="N395" s="10"/>
      <c r="O395" s="10"/>
      <c r="X395" s="15"/>
      <c r="AI395" s="10"/>
      <c r="AJ395" s="10"/>
      <c r="AK395" s="10"/>
    </row>
    <row r="396" spans="1:37" ht="15" customHeight="1" x14ac:dyDescent="0.2">
      <c r="B396" s="26" t="s">
        <v>119</v>
      </c>
      <c r="C396" s="15"/>
      <c r="D396" s="15"/>
      <c r="F396" s="8">
        <v>45</v>
      </c>
      <c r="G396" s="8">
        <v>19</v>
      </c>
      <c r="H396" s="50">
        <v>26</v>
      </c>
      <c r="I396" s="85">
        <f t="shared" si="252"/>
        <v>3.5771065182829886</v>
      </c>
      <c r="J396" s="4">
        <f t="shared" si="252"/>
        <v>3.2758620689655173</v>
      </c>
      <c r="K396" s="4">
        <f t="shared" si="252"/>
        <v>3.8348082595870205</v>
      </c>
      <c r="L396" s="10"/>
      <c r="M396" s="10"/>
      <c r="N396" s="10"/>
      <c r="O396" s="10"/>
      <c r="X396" s="15"/>
      <c r="AI396" s="10"/>
      <c r="AJ396" s="10"/>
      <c r="AK396" s="10"/>
    </row>
    <row r="397" spans="1:37" ht="15" customHeight="1" x14ac:dyDescent="0.2">
      <c r="B397" s="26" t="s">
        <v>168</v>
      </c>
      <c r="C397" s="15"/>
      <c r="D397" s="15"/>
      <c r="F397" s="8">
        <v>83</v>
      </c>
      <c r="G397" s="8">
        <v>25</v>
      </c>
      <c r="H397" s="50">
        <v>58</v>
      </c>
      <c r="I397" s="85">
        <f t="shared" si="252"/>
        <v>6.5977742448330687</v>
      </c>
      <c r="J397" s="4">
        <f t="shared" si="252"/>
        <v>4.3103448275862073</v>
      </c>
      <c r="K397" s="4">
        <f t="shared" si="252"/>
        <v>8.5545722713864301</v>
      </c>
      <c r="L397" s="10"/>
      <c r="M397" s="10"/>
      <c r="N397" s="10"/>
      <c r="O397" s="10"/>
      <c r="X397" s="15"/>
      <c r="AI397" s="10"/>
      <c r="AJ397" s="10"/>
      <c r="AK397" s="10"/>
    </row>
    <row r="398" spans="1:37" ht="15" customHeight="1" x14ac:dyDescent="0.2">
      <c r="B398" s="26" t="s">
        <v>169</v>
      </c>
      <c r="C398" s="15"/>
      <c r="D398" s="15"/>
      <c r="F398" s="8">
        <v>87</v>
      </c>
      <c r="G398" s="8">
        <v>28</v>
      </c>
      <c r="H398" s="50">
        <v>59</v>
      </c>
      <c r="I398" s="85">
        <f t="shared" si="252"/>
        <v>6.9157392686804444</v>
      </c>
      <c r="J398" s="4">
        <f t="shared" si="252"/>
        <v>4.8275862068965516</v>
      </c>
      <c r="K398" s="4">
        <f t="shared" si="252"/>
        <v>8.7020648967551626</v>
      </c>
      <c r="L398" s="10"/>
      <c r="M398" s="10"/>
      <c r="N398" s="10"/>
      <c r="O398" s="10"/>
      <c r="X398" s="15"/>
      <c r="AI398" s="10"/>
      <c r="AJ398" s="10"/>
      <c r="AK398" s="10"/>
    </row>
    <row r="399" spans="1:37" ht="15" customHeight="1" x14ac:dyDescent="0.2">
      <c r="B399" s="26" t="s">
        <v>148</v>
      </c>
      <c r="C399" s="15"/>
      <c r="D399" s="15"/>
      <c r="F399" s="8">
        <v>93</v>
      </c>
      <c r="G399" s="8">
        <v>25</v>
      </c>
      <c r="H399" s="50">
        <v>68</v>
      </c>
      <c r="I399" s="85">
        <f t="shared" si="252"/>
        <v>7.3926868044515111</v>
      </c>
      <c r="J399" s="4">
        <f t="shared" si="252"/>
        <v>4.3103448275862073</v>
      </c>
      <c r="K399" s="4">
        <f t="shared" si="252"/>
        <v>10.029498525073747</v>
      </c>
      <c r="L399" s="10"/>
      <c r="M399" s="10"/>
      <c r="N399" s="10"/>
      <c r="O399" s="10"/>
      <c r="X399" s="15"/>
      <c r="AI399" s="10"/>
      <c r="AJ399" s="10"/>
      <c r="AK399" s="10"/>
    </row>
    <row r="400" spans="1:37" ht="15" customHeight="1" x14ac:dyDescent="0.2">
      <c r="B400" s="26" t="s">
        <v>140</v>
      </c>
      <c r="C400" s="15"/>
      <c r="D400" s="15"/>
      <c r="F400" s="8">
        <v>114</v>
      </c>
      <c r="G400" s="8">
        <v>58</v>
      </c>
      <c r="H400" s="50">
        <v>56</v>
      </c>
      <c r="I400" s="85">
        <f t="shared" si="252"/>
        <v>9.0620031796502385</v>
      </c>
      <c r="J400" s="4">
        <f t="shared" si="252"/>
        <v>10</v>
      </c>
      <c r="K400" s="4">
        <f t="shared" si="252"/>
        <v>8.2595870206489668</v>
      </c>
      <c r="L400" s="10"/>
      <c r="M400" s="10"/>
      <c r="N400" s="10"/>
      <c r="O400" s="10"/>
      <c r="X400" s="15"/>
      <c r="AI400" s="10"/>
      <c r="AJ400" s="10"/>
      <c r="AK400" s="10"/>
    </row>
    <row r="401" spans="1:37" ht="15" customHeight="1" x14ac:dyDescent="0.2">
      <c r="B401" s="27" t="s">
        <v>128</v>
      </c>
      <c r="C401" s="68"/>
      <c r="D401" s="68"/>
      <c r="E401" s="28"/>
      <c r="F401" s="9">
        <v>124</v>
      </c>
      <c r="G401" s="9">
        <v>49</v>
      </c>
      <c r="H401" s="55">
        <v>75</v>
      </c>
      <c r="I401" s="87">
        <f t="shared" si="252"/>
        <v>9.8569157392686808</v>
      </c>
      <c r="J401" s="5">
        <f t="shared" si="252"/>
        <v>8.4482758620689662</v>
      </c>
      <c r="K401" s="5">
        <f t="shared" si="252"/>
        <v>11.061946902654867</v>
      </c>
      <c r="L401" s="16"/>
      <c r="M401" s="16"/>
      <c r="N401" s="16"/>
      <c r="O401" s="16"/>
      <c r="X401" s="15"/>
      <c r="AI401" s="16"/>
      <c r="AJ401" s="16"/>
      <c r="AK401" s="16"/>
    </row>
    <row r="402" spans="1:37" ht="15" customHeight="1" x14ac:dyDescent="0.2">
      <c r="B402" s="30" t="s">
        <v>1</v>
      </c>
      <c r="C402" s="59"/>
      <c r="D402" s="59"/>
      <c r="E402" s="21"/>
      <c r="F402" s="31">
        <f>SUM(F395:F401)</f>
        <v>1258</v>
      </c>
      <c r="G402" s="31">
        <f>SUM(G395:G401)</f>
        <v>580</v>
      </c>
      <c r="H402" s="51">
        <f>SUM(H395:H401)</f>
        <v>678</v>
      </c>
      <c r="I402" s="86">
        <f>IF(SUM(I395:I401)&gt;100,"－",SUM(I395:I401))</f>
        <v>100</v>
      </c>
      <c r="J402" s="6">
        <f>IF(SUM(J395:J401)&gt;100,"－",SUM(J395:J401))</f>
        <v>100</v>
      </c>
      <c r="K402" s="6">
        <f>IF(SUM(K395:K401)&gt;100,"－",SUM(K395:K401))</f>
        <v>100</v>
      </c>
      <c r="L402" s="16"/>
      <c r="M402" s="16"/>
      <c r="N402" s="16"/>
      <c r="O402" s="16"/>
      <c r="X402" s="15"/>
      <c r="AI402" s="16"/>
      <c r="AJ402" s="16"/>
      <c r="AK402" s="16"/>
    </row>
    <row r="403" spans="1:37" ht="15" customHeight="1" x14ac:dyDescent="0.2">
      <c r="B403" s="30" t="s">
        <v>603</v>
      </c>
      <c r="C403" s="59"/>
      <c r="D403" s="59"/>
      <c r="E403" s="22"/>
      <c r="F403" s="33">
        <v>27.871091604151275</v>
      </c>
      <c r="G403" s="54">
        <v>22.521073272345262</v>
      </c>
      <c r="H403" s="54">
        <v>32.582301776935637</v>
      </c>
      <c r="I403" s="37"/>
      <c r="X403" s="15"/>
    </row>
    <row r="404" spans="1:37" ht="15" customHeight="1" x14ac:dyDescent="0.2">
      <c r="B404" s="30" t="s">
        <v>604</v>
      </c>
      <c r="C404" s="59"/>
      <c r="D404" s="59"/>
      <c r="E404" s="22"/>
      <c r="F404" s="33">
        <v>69.159338903955245</v>
      </c>
      <c r="G404" s="54">
        <v>70.345234750678443</v>
      </c>
      <c r="H404" s="54">
        <v>68.456891886732379</v>
      </c>
      <c r="I404" s="37"/>
      <c r="X404" s="15"/>
    </row>
    <row r="406" spans="1:37" ht="15" customHeight="1" x14ac:dyDescent="0.2">
      <c r="A406" s="35" t="s">
        <v>949</v>
      </c>
      <c r="B406" s="45"/>
      <c r="C406" s="45"/>
      <c r="D406" s="45"/>
      <c r="E406" s="36"/>
      <c r="F406" s="10"/>
      <c r="G406" s="10"/>
      <c r="H406" s="10"/>
      <c r="I406" s="10"/>
      <c r="K406" s="71"/>
      <c r="X406" s="15"/>
    </row>
    <row r="407" spans="1:37" ht="15" customHeight="1" x14ac:dyDescent="0.2">
      <c r="A407" s="1" t="s">
        <v>951</v>
      </c>
      <c r="B407" s="45"/>
      <c r="C407" s="45"/>
      <c r="D407" s="45"/>
      <c r="E407" s="36"/>
      <c r="F407" s="10"/>
      <c r="G407" s="10"/>
      <c r="H407" s="10"/>
      <c r="I407" s="10"/>
      <c r="X407" s="15"/>
    </row>
    <row r="408" spans="1:37" ht="13.75" customHeight="1" x14ac:dyDescent="0.2">
      <c r="B408" s="47"/>
      <c r="C408" s="25"/>
      <c r="D408" s="25"/>
      <c r="E408" s="25"/>
      <c r="F408" s="60"/>
      <c r="G408" s="63" t="s">
        <v>2</v>
      </c>
      <c r="H408" s="66"/>
      <c r="I408" s="82"/>
      <c r="J408" s="63" t="s">
        <v>3</v>
      </c>
      <c r="K408" s="64"/>
      <c r="X408" s="15"/>
    </row>
    <row r="409" spans="1:37" ht="19" x14ac:dyDescent="0.2">
      <c r="B409" s="58"/>
      <c r="F409" s="73" t="s">
        <v>4</v>
      </c>
      <c r="G409" s="73" t="s">
        <v>171</v>
      </c>
      <c r="H409" s="78" t="s">
        <v>173</v>
      </c>
      <c r="I409" s="81" t="s">
        <v>4</v>
      </c>
      <c r="J409" s="73" t="s">
        <v>171</v>
      </c>
      <c r="K409" s="73" t="s">
        <v>173</v>
      </c>
      <c r="X409" s="15"/>
    </row>
    <row r="410" spans="1:37" ht="12" customHeight="1" x14ac:dyDescent="0.2">
      <c r="B410" s="27"/>
      <c r="C410" s="68"/>
      <c r="D410" s="68"/>
      <c r="E410" s="28"/>
      <c r="F410" s="29"/>
      <c r="G410" s="29"/>
      <c r="H410" s="49"/>
      <c r="I410" s="83">
        <f>$I$308-$F$309-$F$316</f>
        <v>1258</v>
      </c>
      <c r="J410" s="2">
        <f>$J$308-$G$309-$G$316</f>
        <v>580</v>
      </c>
      <c r="K410" s="2">
        <f>$K$308-$H$309-$H$316</f>
        <v>678</v>
      </c>
      <c r="L410" s="69"/>
      <c r="M410" s="69"/>
      <c r="N410" s="69"/>
      <c r="O410" s="69"/>
      <c r="X410" s="15"/>
      <c r="AI410" s="69"/>
      <c r="AJ410" s="69"/>
      <c r="AK410" s="69"/>
    </row>
    <row r="411" spans="1:37" ht="15" customHeight="1" x14ac:dyDescent="0.2">
      <c r="B411" s="26" t="s">
        <v>118</v>
      </c>
      <c r="C411" s="15"/>
      <c r="D411" s="15"/>
      <c r="F411" s="8">
        <v>676</v>
      </c>
      <c r="G411" s="8">
        <v>312</v>
      </c>
      <c r="H411" s="50">
        <v>364</v>
      </c>
      <c r="I411" s="85">
        <f t="shared" ref="I411:K417" si="253">F411/I$410*100</f>
        <v>53.736089030206678</v>
      </c>
      <c r="J411" s="4">
        <f t="shared" si="253"/>
        <v>53.793103448275858</v>
      </c>
      <c r="K411" s="4">
        <f t="shared" si="253"/>
        <v>53.687315634218294</v>
      </c>
      <c r="L411" s="10"/>
      <c r="M411" s="10"/>
      <c r="N411" s="10"/>
      <c r="O411" s="10"/>
      <c r="X411" s="15"/>
      <c r="AI411" s="10"/>
      <c r="AJ411" s="10"/>
      <c r="AK411" s="10"/>
    </row>
    <row r="412" spans="1:37" ht="15" customHeight="1" x14ac:dyDescent="0.2">
      <c r="B412" s="26" t="s">
        <v>119</v>
      </c>
      <c r="C412" s="15"/>
      <c r="D412" s="15"/>
      <c r="F412" s="8">
        <v>100</v>
      </c>
      <c r="G412" s="8">
        <v>33</v>
      </c>
      <c r="H412" s="50">
        <v>67</v>
      </c>
      <c r="I412" s="85">
        <f t="shared" si="253"/>
        <v>7.9491255961844196</v>
      </c>
      <c r="J412" s="4">
        <f t="shared" si="253"/>
        <v>5.6896551724137936</v>
      </c>
      <c r="K412" s="4">
        <f t="shared" si="253"/>
        <v>9.8820058997050158</v>
      </c>
      <c r="L412" s="10"/>
      <c r="M412" s="10"/>
      <c r="N412" s="10"/>
      <c r="O412" s="10"/>
      <c r="X412" s="15"/>
      <c r="AI412" s="10"/>
      <c r="AJ412" s="10"/>
      <c r="AK412" s="10"/>
    </row>
    <row r="413" spans="1:37" ht="15" customHeight="1" x14ac:dyDescent="0.2">
      <c r="B413" s="26" t="s">
        <v>168</v>
      </c>
      <c r="C413" s="15"/>
      <c r="D413" s="15"/>
      <c r="F413" s="8">
        <v>87</v>
      </c>
      <c r="G413" s="8">
        <v>36</v>
      </c>
      <c r="H413" s="50">
        <v>51</v>
      </c>
      <c r="I413" s="85">
        <f t="shared" si="253"/>
        <v>6.9157392686804444</v>
      </c>
      <c r="J413" s="4">
        <f t="shared" si="253"/>
        <v>6.2068965517241379</v>
      </c>
      <c r="K413" s="4">
        <f t="shared" si="253"/>
        <v>7.5221238938053103</v>
      </c>
      <c r="L413" s="10"/>
      <c r="M413" s="10"/>
      <c r="N413" s="10"/>
      <c r="O413" s="10"/>
      <c r="X413" s="15"/>
      <c r="AI413" s="10"/>
      <c r="AJ413" s="10"/>
      <c r="AK413" s="10"/>
    </row>
    <row r="414" spans="1:37" ht="15" customHeight="1" x14ac:dyDescent="0.2">
      <c r="B414" s="26" t="s">
        <v>169</v>
      </c>
      <c r="C414" s="15"/>
      <c r="D414" s="15"/>
      <c r="F414" s="8">
        <v>59</v>
      </c>
      <c r="G414" s="8">
        <v>28</v>
      </c>
      <c r="H414" s="50">
        <v>31</v>
      </c>
      <c r="I414" s="85">
        <f t="shared" si="253"/>
        <v>4.6899841017488075</v>
      </c>
      <c r="J414" s="4">
        <f t="shared" si="253"/>
        <v>4.8275862068965516</v>
      </c>
      <c r="K414" s="4">
        <f t="shared" si="253"/>
        <v>4.5722713864306783</v>
      </c>
      <c r="L414" s="10"/>
      <c r="M414" s="10"/>
      <c r="N414" s="10"/>
      <c r="O414" s="10"/>
      <c r="X414" s="15"/>
      <c r="AI414" s="10"/>
      <c r="AJ414" s="10"/>
      <c r="AK414" s="10"/>
    </row>
    <row r="415" spans="1:37" ht="15" customHeight="1" x14ac:dyDescent="0.2">
      <c r="B415" s="26" t="s">
        <v>148</v>
      </c>
      <c r="C415" s="15"/>
      <c r="D415" s="15"/>
      <c r="F415" s="8">
        <v>59</v>
      </c>
      <c r="G415" s="8">
        <v>35</v>
      </c>
      <c r="H415" s="50">
        <v>24</v>
      </c>
      <c r="I415" s="85">
        <f t="shared" si="253"/>
        <v>4.6899841017488075</v>
      </c>
      <c r="J415" s="4">
        <f t="shared" si="253"/>
        <v>6.0344827586206895</v>
      </c>
      <c r="K415" s="4">
        <f t="shared" si="253"/>
        <v>3.5398230088495577</v>
      </c>
      <c r="L415" s="10"/>
      <c r="M415" s="10"/>
      <c r="N415" s="10"/>
      <c r="O415" s="10"/>
      <c r="X415" s="15"/>
      <c r="AI415" s="10"/>
      <c r="AJ415" s="10"/>
      <c r="AK415" s="10"/>
    </row>
    <row r="416" spans="1:37" ht="15" customHeight="1" x14ac:dyDescent="0.2">
      <c r="B416" s="26" t="s">
        <v>140</v>
      </c>
      <c r="C416" s="15"/>
      <c r="D416" s="15"/>
      <c r="F416" s="8">
        <v>151</v>
      </c>
      <c r="G416" s="8">
        <v>79</v>
      </c>
      <c r="H416" s="50">
        <v>72</v>
      </c>
      <c r="I416" s="85">
        <f t="shared" si="253"/>
        <v>12.003179650238474</v>
      </c>
      <c r="J416" s="4">
        <f t="shared" si="253"/>
        <v>13.620689655172413</v>
      </c>
      <c r="K416" s="4">
        <f t="shared" si="253"/>
        <v>10.619469026548673</v>
      </c>
      <c r="L416" s="10"/>
      <c r="M416" s="10"/>
      <c r="N416" s="10"/>
      <c r="O416" s="10"/>
      <c r="X416" s="15"/>
      <c r="AI416" s="10"/>
      <c r="AJ416" s="10"/>
      <c r="AK416" s="10"/>
    </row>
    <row r="417" spans="1:37" ht="15" customHeight="1" x14ac:dyDescent="0.2">
      <c r="B417" s="27" t="s">
        <v>128</v>
      </c>
      <c r="C417" s="68"/>
      <c r="D417" s="68"/>
      <c r="E417" s="28"/>
      <c r="F417" s="9">
        <v>126</v>
      </c>
      <c r="G417" s="9">
        <v>57</v>
      </c>
      <c r="H417" s="55">
        <v>69</v>
      </c>
      <c r="I417" s="87">
        <f t="shared" si="253"/>
        <v>10.01589825119237</v>
      </c>
      <c r="J417" s="5">
        <f t="shared" si="253"/>
        <v>9.8275862068965516</v>
      </c>
      <c r="K417" s="5">
        <f t="shared" si="253"/>
        <v>10.176991150442479</v>
      </c>
      <c r="L417" s="16"/>
      <c r="M417" s="16"/>
      <c r="N417" s="16"/>
      <c r="O417" s="16"/>
      <c r="X417" s="15"/>
      <c r="AI417" s="16"/>
      <c r="AJ417" s="16"/>
      <c r="AK417" s="16"/>
    </row>
    <row r="418" spans="1:37" ht="15" customHeight="1" x14ac:dyDescent="0.2">
      <c r="B418" s="30" t="s">
        <v>1</v>
      </c>
      <c r="C418" s="59"/>
      <c r="D418" s="59"/>
      <c r="E418" s="21"/>
      <c r="F418" s="31">
        <f>SUM(F411:F417)</f>
        <v>1258</v>
      </c>
      <c r="G418" s="31">
        <f>SUM(G411:G417)</f>
        <v>580</v>
      </c>
      <c r="H418" s="51">
        <f>SUM(H411:H417)</f>
        <v>678</v>
      </c>
      <c r="I418" s="86">
        <f>IF(SUM(I411:I417)&gt;100,"－",SUM(I411:I417))</f>
        <v>100</v>
      </c>
      <c r="J418" s="6">
        <f>IF(SUM(J411:J417)&gt;100,"－",SUM(J411:J417))</f>
        <v>100</v>
      </c>
      <c r="K418" s="6">
        <f>IF(SUM(K411:K417)&gt;100,"－",SUM(K411:K417))</f>
        <v>100</v>
      </c>
      <c r="L418" s="16"/>
      <c r="M418" s="16"/>
      <c r="N418" s="16"/>
      <c r="O418" s="16"/>
      <c r="X418" s="15"/>
      <c r="AI418" s="16"/>
      <c r="AJ418" s="16"/>
      <c r="AK418" s="16"/>
    </row>
    <row r="419" spans="1:37" ht="15" customHeight="1" x14ac:dyDescent="0.2">
      <c r="B419" s="30" t="s">
        <v>603</v>
      </c>
      <c r="C419" s="59"/>
      <c r="D419" s="59"/>
      <c r="E419" s="22"/>
      <c r="F419" s="33">
        <v>28.918464976766177</v>
      </c>
      <c r="G419" s="54">
        <v>30.78761620353707</v>
      </c>
      <c r="H419" s="54">
        <v>27.313266139982652</v>
      </c>
      <c r="I419" s="37"/>
      <c r="X419" s="15"/>
    </row>
    <row r="420" spans="1:37" ht="15" customHeight="1" x14ac:dyDescent="0.2">
      <c r="B420" s="30" t="s">
        <v>604</v>
      </c>
      <c r="C420" s="59"/>
      <c r="D420" s="59"/>
      <c r="E420" s="22"/>
      <c r="F420" s="33">
        <v>57.734924786065811</v>
      </c>
      <c r="G420" s="54">
        <v>64.407693097799552</v>
      </c>
      <c r="H420" s="54">
        <v>52.472489208988755</v>
      </c>
      <c r="I420" s="37"/>
      <c r="X420" s="15"/>
    </row>
    <row r="422" spans="1:37" ht="15" customHeight="1" x14ac:dyDescent="0.2">
      <c r="A422" s="35" t="s">
        <v>949</v>
      </c>
      <c r="B422" s="45"/>
      <c r="C422" s="45"/>
      <c r="D422" s="45"/>
      <c r="E422" s="36"/>
      <c r="F422" s="10"/>
      <c r="G422" s="10"/>
      <c r="H422" s="10"/>
      <c r="I422" s="10"/>
      <c r="K422" s="71"/>
      <c r="X422" s="15"/>
    </row>
    <row r="423" spans="1:37" ht="15" customHeight="1" x14ac:dyDescent="0.2">
      <c r="A423" s="1" t="s">
        <v>952</v>
      </c>
      <c r="B423" s="45"/>
      <c r="C423" s="45"/>
      <c r="D423" s="45"/>
      <c r="E423" s="36"/>
      <c r="F423" s="10"/>
      <c r="G423" s="10"/>
      <c r="H423" s="10"/>
      <c r="I423" s="10"/>
      <c r="X423" s="15"/>
    </row>
    <row r="424" spans="1:37" ht="13.75" customHeight="1" x14ac:dyDescent="0.2">
      <c r="B424" s="47"/>
      <c r="C424" s="25"/>
      <c r="D424" s="25"/>
      <c r="E424" s="25"/>
      <c r="F424" s="60"/>
      <c r="G424" s="63" t="s">
        <v>2</v>
      </c>
      <c r="H424" s="66"/>
      <c r="I424" s="82"/>
      <c r="J424" s="63" t="s">
        <v>3</v>
      </c>
      <c r="K424" s="64"/>
      <c r="X424" s="15"/>
    </row>
    <row r="425" spans="1:37" ht="19" x14ac:dyDescent="0.2">
      <c r="B425" s="58"/>
      <c r="F425" s="73" t="s">
        <v>4</v>
      </c>
      <c r="G425" s="73" t="s">
        <v>171</v>
      </c>
      <c r="H425" s="78" t="s">
        <v>173</v>
      </c>
      <c r="I425" s="81" t="s">
        <v>4</v>
      </c>
      <c r="J425" s="73" t="s">
        <v>171</v>
      </c>
      <c r="K425" s="73" t="s">
        <v>173</v>
      </c>
      <c r="X425" s="15"/>
    </row>
    <row r="426" spans="1:37" ht="12" customHeight="1" x14ac:dyDescent="0.2">
      <c r="B426" s="27"/>
      <c r="C426" s="68"/>
      <c r="D426" s="68"/>
      <c r="E426" s="28"/>
      <c r="F426" s="29"/>
      <c r="G426" s="29"/>
      <c r="H426" s="49"/>
      <c r="I426" s="83">
        <f>$I$308-$F$309-$F$316</f>
        <v>1258</v>
      </c>
      <c r="J426" s="2">
        <f>$J$308-$G$309-$G$316</f>
        <v>580</v>
      </c>
      <c r="K426" s="2">
        <f>$K$308-$H$309-$H$316</f>
        <v>678</v>
      </c>
      <c r="L426" s="69"/>
      <c r="M426" s="69"/>
      <c r="N426" s="69"/>
      <c r="O426" s="69"/>
      <c r="X426" s="15"/>
      <c r="AI426" s="69"/>
      <c r="AJ426" s="69"/>
      <c r="AK426" s="69"/>
    </row>
    <row r="427" spans="1:37" ht="15" customHeight="1" x14ac:dyDescent="0.2">
      <c r="B427" s="26" t="s">
        <v>118</v>
      </c>
      <c r="C427" s="15"/>
      <c r="D427" s="15"/>
      <c r="F427" s="8">
        <v>368</v>
      </c>
      <c r="G427" s="8">
        <v>205</v>
      </c>
      <c r="H427" s="50">
        <v>163</v>
      </c>
      <c r="I427" s="85">
        <f t="shared" ref="I427:K433" si="254">F427/I$426*100</f>
        <v>29.252782193958666</v>
      </c>
      <c r="J427" s="4">
        <f t="shared" si="254"/>
        <v>35.344827586206897</v>
      </c>
      <c r="K427" s="4">
        <f t="shared" si="254"/>
        <v>24.041297935103245</v>
      </c>
      <c r="L427" s="10"/>
      <c r="M427" s="10"/>
      <c r="N427" s="10"/>
      <c r="O427" s="10"/>
      <c r="X427" s="15"/>
      <c r="AI427" s="10"/>
      <c r="AJ427" s="10"/>
      <c r="AK427" s="10"/>
    </row>
    <row r="428" spans="1:37" ht="15" customHeight="1" x14ac:dyDescent="0.2">
      <c r="B428" s="26" t="s">
        <v>119</v>
      </c>
      <c r="C428" s="15"/>
      <c r="D428" s="15"/>
      <c r="F428" s="8">
        <v>77</v>
      </c>
      <c r="G428" s="8">
        <v>30</v>
      </c>
      <c r="H428" s="50">
        <v>47</v>
      </c>
      <c r="I428" s="85">
        <f t="shared" si="254"/>
        <v>6.120826709062003</v>
      </c>
      <c r="J428" s="4">
        <f t="shared" si="254"/>
        <v>5.1724137931034484</v>
      </c>
      <c r="K428" s="4">
        <f t="shared" si="254"/>
        <v>6.9321533923303837</v>
      </c>
      <c r="L428" s="10"/>
      <c r="M428" s="10"/>
      <c r="N428" s="10"/>
      <c r="O428" s="10"/>
      <c r="X428" s="15"/>
      <c r="AI428" s="10"/>
      <c r="AJ428" s="10"/>
      <c r="AK428" s="10"/>
    </row>
    <row r="429" spans="1:37" ht="15" customHeight="1" x14ac:dyDescent="0.2">
      <c r="B429" s="26" t="s">
        <v>168</v>
      </c>
      <c r="C429" s="15"/>
      <c r="D429" s="15"/>
      <c r="F429" s="8">
        <v>74</v>
      </c>
      <c r="G429" s="8">
        <v>28</v>
      </c>
      <c r="H429" s="50">
        <v>46</v>
      </c>
      <c r="I429" s="85">
        <f t="shared" si="254"/>
        <v>5.8823529411764701</v>
      </c>
      <c r="J429" s="4">
        <f t="shared" si="254"/>
        <v>4.8275862068965516</v>
      </c>
      <c r="K429" s="4">
        <f t="shared" si="254"/>
        <v>6.7846607669616521</v>
      </c>
      <c r="L429" s="10"/>
      <c r="M429" s="10"/>
      <c r="N429" s="10"/>
      <c r="O429" s="10"/>
      <c r="X429" s="15"/>
      <c r="AI429" s="10"/>
      <c r="AJ429" s="10"/>
      <c r="AK429" s="10"/>
    </row>
    <row r="430" spans="1:37" ht="15" customHeight="1" x14ac:dyDescent="0.2">
      <c r="B430" s="26" t="s">
        <v>169</v>
      </c>
      <c r="C430" s="15"/>
      <c r="D430" s="15"/>
      <c r="F430" s="8">
        <v>92</v>
      </c>
      <c r="G430" s="8">
        <v>37</v>
      </c>
      <c r="H430" s="50">
        <v>55</v>
      </c>
      <c r="I430" s="85">
        <f t="shared" si="254"/>
        <v>7.3131955484896665</v>
      </c>
      <c r="J430" s="4">
        <f t="shared" si="254"/>
        <v>6.3793103448275863</v>
      </c>
      <c r="K430" s="4">
        <f t="shared" si="254"/>
        <v>8.112094395280236</v>
      </c>
      <c r="L430" s="10"/>
      <c r="M430" s="10"/>
      <c r="N430" s="10"/>
      <c r="O430" s="10"/>
      <c r="X430" s="15"/>
      <c r="AI430" s="10"/>
      <c r="AJ430" s="10"/>
      <c r="AK430" s="10"/>
    </row>
    <row r="431" spans="1:37" ht="15" customHeight="1" x14ac:dyDescent="0.2">
      <c r="B431" s="26" t="s">
        <v>148</v>
      </c>
      <c r="C431" s="15"/>
      <c r="D431" s="15"/>
      <c r="F431" s="8">
        <v>102</v>
      </c>
      <c r="G431" s="8">
        <v>43</v>
      </c>
      <c r="H431" s="50">
        <v>59</v>
      </c>
      <c r="I431" s="85">
        <f t="shared" si="254"/>
        <v>8.1081081081081088</v>
      </c>
      <c r="J431" s="4">
        <f t="shared" si="254"/>
        <v>7.4137931034482758</v>
      </c>
      <c r="K431" s="4">
        <f t="shared" si="254"/>
        <v>8.7020648967551626</v>
      </c>
      <c r="L431" s="10"/>
      <c r="M431" s="10"/>
      <c r="N431" s="10"/>
      <c r="O431" s="10"/>
      <c r="X431" s="15"/>
      <c r="AI431" s="10"/>
      <c r="AJ431" s="10"/>
      <c r="AK431" s="10"/>
    </row>
    <row r="432" spans="1:37" ht="15" customHeight="1" x14ac:dyDescent="0.2">
      <c r="B432" s="26" t="s">
        <v>140</v>
      </c>
      <c r="C432" s="15"/>
      <c r="D432" s="15"/>
      <c r="F432" s="8">
        <v>371</v>
      </c>
      <c r="G432" s="8">
        <v>165</v>
      </c>
      <c r="H432" s="50">
        <v>206</v>
      </c>
      <c r="I432" s="85">
        <f t="shared" si="254"/>
        <v>29.4912559618442</v>
      </c>
      <c r="J432" s="4">
        <f t="shared" si="254"/>
        <v>28.448275862068968</v>
      </c>
      <c r="K432" s="4">
        <f t="shared" si="254"/>
        <v>30.383480825958703</v>
      </c>
      <c r="L432" s="10"/>
      <c r="M432" s="10"/>
      <c r="N432" s="10"/>
      <c r="O432" s="10"/>
      <c r="X432" s="15"/>
      <c r="AI432" s="10"/>
      <c r="AJ432" s="10"/>
      <c r="AK432" s="10"/>
    </row>
    <row r="433" spans="1:37" ht="15" customHeight="1" x14ac:dyDescent="0.2">
      <c r="B433" s="27" t="s">
        <v>128</v>
      </c>
      <c r="C433" s="68"/>
      <c r="D433" s="68"/>
      <c r="E433" s="28"/>
      <c r="F433" s="9">
        <v>174</v>
      </c>
      <c r="G433" s="9">
        <v>72</v>
      </c>
      <c r="H433" s="55">
        <v>102</v>
      </c>
      <c r="I433" s="87">
        <f t="shared" si="254"/>
        <v>13.831478537360889</v>
      </c>
      <c r="J433" s="5">
        <f t="shared" si="254"/>
        <v>12.413793103448276</v>
      </c>
      <c r="K433" s="5">
        <f t="shared" si="254"/>
        <v>15.044247787610621</v>
      </c>
      <c r="L433" s="16"/>
      <c r="M433" s="16"/>
      <c r="N433" s="16"/>
      <c r="O433" s="16"/>
      <c r="X433" s="15"/>
      <c r="AI433" s="16"/>
      <c r="AJ433" s="16"/>
      <c r="AK433" s="16"/>
    </row>
    <row r="434" spans="1:37" ht="15" customHeight="1" x14ac:dyDescent="0.2">
      <c r="B434" s="30" t="s">
        <v>1</v>
      </c>
      <c r="C434" s="59"/>
      <c r="D434" s="59"/>
      <c r="E434" s="21"/>
      <c r="F434" s="31">
        <f>SUM(F427:F433)</f>
        <v>1258</v>
      </c>
      <c r="G434" s="31">
        <f>SUM(G427:G433)</f>
        <v>580</v>
      </c>
      <c r="H434" s="51">
        <f>SUM(H427:H433)</f>
        <v>678</v>
      </c>
      <c r="I434" s="86">
        <f>IF(SUM(I427:I433)&gt;100,"－",SUM(I427:I433))</f>
        <v>100.00000000000001</v>
      </c>
      <c r="J434" s="6">
        <f>IF(SUM(J427:J433)&gt;100,"－",SUM(J427:J433))</f>
        <v>100.00000000000001</v>
      </c>
      <c r="K434" s="6">
        <f>IF(SUM(K427:K433)&gt;100,"－",SUM(K427:K433))</f>
        <v>100</v>
      </c>
      <c r="L434" s="16"/>
      <c r="M434" s="16"/>
      <c r="N434" s="16"/>
      <c r="O434" s="16"/>
      <c r="X434" s="15"/>
      <c r="AI434" s="16"/>
      <c r="AJ434" s="16"/>
      <c r="AK434" s="16"/>
    </row>
    <row r="435" spans="1:37" ht="15" customHeight="1" x14ac:dyDescent="0.2">
      <c r="B435" s="30" t="s">
        <v>603</v>
      </c>
      <c r="C435" s="59"/>
      <c r="D435" s="59"/>
      <c r="E435" s="22"/>
      <c r="F435" s="33">
        <v>54.688214800613359</v>
      </c>
      <c r="G435" s="54">
        <v>50.246936021274223</v>
      </c>
      <c r="H435" s="54">
        <v>58.605175946280511</v>
      </c>
      <c r="I435" s="37"/>
      <c r="X435" s="15"/>
    </row>
    <row r="436" spans="1:37" ht="15" customHeight="1" x14ac:dyDescent="0.2">
      <c r="B436" s="30" t="s">
        <v>604</v>
      </c>
      <c r="C436" s="59"/>
      <c r="D436" s="59"/>
      <c r="E436" s="22"/>
      <c r="F436" s="33">
        <v>77.190136515449069</v>
      </c>
      <c r="G436" s="54">
        <v>78.059460241000934</v>
      </c>
      <c r="H436" s="54">
        <v>76.545535929835765</v>
      </c>
      <c r="I436" s="37"/>
      <c r="X436" s="15"/>
    </row>
    <row r="438" spans="1:37" ht="15" customHeight="1" x14ac:dyDescent="0.2">
      <c r="A438" s="35" t="s">
        <v>949</v>
      </c>
      <c r="K438" s="65"/>
    </row>
    <row r="439" spans="1:37" ht="15" customHeight="1" x14ac:dyDescent="0.2">
      <c r="A439" s="1" t="s">
        <v>966</v>
      </c>
      <c r="B439" s="45"/>
      <c r="C439" s="45"/>
      <c r="D439" s="36"/>
      <c r="E439" s="10"/>
      <c r="F439" s="10"/>
      <c r="G439" s="10"/>
      <c r="H439" s="10"/>
      <c r="I439" s="10"/>
      <c r="J439" s="398"/>
    </row>
    <row r="440" spans="1:37" ht="33" x14ac:dyDescent="0.2">
      <c r="B440" s="30"/>
      <c r="C440" s="59" t="s">
        <v>171</v>
      </c>
      <c r="D440" s="59"/>
      <c r="E440" s="59"/>
      <c r="F440" s="22"/>
      <c r="G440" s="399" t="s">
        <v>154</v>
      </c>
      <c r="H440" s="400" t="s">
        <v>76</v>
      </c>
      <c r="I440" s="400" t="s">
        <v>295</v>
      </c>
      <c r="J440" s="400" t="s">
        <v>78</v>
      </c>
      <c r="K440" s="400" t="s">
        <v>79</v>
      </c>
      <c r="L440" s="401" t="s">
        <v>124</v>
      </c>
      <c r="M440" s="355" t="s">
        <v>125</v>
      </c>
      <c r="N440" s="355" t="s">
        <v>126</v>
      </c>
      <c r="O440" s="355" t="s">
        <v>129</v>
      </c>
      <c r="P440" s="355" t="s">
        <v>130</v>
      </c>
      <c r="Q440" s="355" t="s">
        <v>131</v>
      </c>
      <c r="R440" s="98" t="s">
        <v>140</v>
      </c>
      <c r="S440" s="355" t="s">
        <v>128</v>
      </c>
      <c r="T440" s="98" t="s">
        <v>4</v>
      </c>
      <c r="U440" s="98" t="s">
        <v>980</v>
      </c>
      <c r="V440" s="98" t="s">
        <v>981</v>
      </c>
      <c r="W440" s="10"/>
    </row>
    <row r="441" spans="1:37" ht="21" customHeight="1" x14ac:dyDescent="0.2">
      <c r="B441" s="402" t="s">
        <v>2</v>
      </c>
      <c r="C441" s="373" t="s">
        <v>55</v>
      </c>
      <c r="D441" s="403"/>
      <c r="E441" s="403"/>
      <c r="F441" s="38"/>
      <c r="G441" s="7">
        <v>72</v>
      </c>
      <c r="H441" s="7">
        <v>14</v>
      </c>
      <c r="I441" s="7">
        <v>9</v>
      </c>
      <c r="J441" s="7">
        <v>6</v>
      </c>
      <c r="K441" s="7">
        <v>5</v>
      </c>
      <c r="L441" s="7">
        <v>7</v>
      </c>
      <c r="M441" s="7">
        <v>9</v>
      </c>
      <c r="N441" s="7">
        <v>9</v>
      </c>
      <c r="O441" s="7">
        <v>10</v>
      </c>
      <c r="P441" s="7">
        <v>14</v>
      </c>
      <c r="Q441" s="7">
        <v>39</v>
      </c>
      <c r="R441" s="7">
        <v>303</v>
      </c>
      <c r="S441" s="7">
        <v>83</v>
      </c>
      <c r="T441" s="7">
        <f t="shared" ref="T441:T454" si="255">SUM(G441:S441)</f>
        <v>580</v>
      </c>
      <c r="U441" s="3">
        <v>76.208275809400533</v>
      </c>
      <c r="V441" s="3">
        <v>89.118854299463678</v>
      </c>
      <c r="W441" s="10"/>
    </row>
    <row r="442" spans="1:37" ht="21" customHeight="1" x14ac:dyDescent="0.2">
      <c r="B442" s="415"/>
      <c r="C442" s="407" t="s">
        <v>141</v>
      </c>
      <c r="D442" s="408" t="s">
        <v>610</v>
      </c>
      <c r="E442" s="409"/>
      <c r="F442" s="235"/>
      <c r="G442" s="111">
        <v>143</v>
      </c>
      <c r="H442" s="111">
        <v>55</v>
      </c>
      <c r="I442" s="111">
        <v>37</v>
      </c>
      <c r="J442" s="111">
        <v>30</v>
      </c>
      <c r="K442" s="111">
        <v>21</v>
      </c>
      <c r="L442" s="111">
        <v>17</v>
      </c>
      <c r="M442" s="111">
        <v>8</v>
      </c>
      <c r="N442" s="111">
        <v>23</v>
      </c>
      <c r="O442" s="111">
        <v>10</v>
      </c>
      <c r="P442" s="111">
        <v>18</v>
      </c>
      <c r="Q442" s="111">
        <v>13</v>
      </c>
      <c r="R442" s="111">
        <v>34</v>
      </c>
      <c r="S442" s="111">
        <v>171</v>
      </c>
      <c r="T442" s="111">
        <f t="shared" si="255"/>
        <v>580</v>
      </c>
      <c r="U442" s="114">
        <v>28.887936078821294</v>
      </c>
      <c r="V442" s="114">
        <v>44.41791675277409</v>
      </c>
      <c r="W442" s="10"/>
    </row>
    <row r="443" spans="1:37" ht="21" customHeight="1" x14ac:dyDescent="0.2">
      <c r="B443" s="415"/>
      <c r="C443" s="123"/>
      <c r="D443" s="408" t="s">
        <v>611</v>
      </c>
      <c r="E443" s="409"/>
      <c r="F443" s="235"/>
      <c r="G443" s="111">
        <v>193</v>
      </c>
      <c r="H443" s="111">
        <v>87</v>
      </c>
      <c r="I443" s="111">
        <v>40</v>
      </c>
      <c r="J443" s="111">
        <v>13</v>
      </c>
      <c r="K443" s="111">
        <v>12</v>
      </c>
      <c r="L443" s="111">
        <v>6</v>
      </c>
      <c r="M443" s="111">
        <v>3</v>
      </c>
      <c r="N443" s="111">
        <v>2</v>
      </c>
      <c r="O443" s="111">
        <v>1</v>
      </c>
      <c r="P443" s="111">
        <v>3</v>
      </c>
      <c r="Q443" s="111">
        <v>1</v>
      </c>
      <c r="R443" s="111">
        <v>15</v>
      </c>
      <c r="S443" s="111">
        <v>204</v>
      </c>
      <c r="T443" s="111">
        <f t="shared" si="255"/>
        <v>580</v>
      </c>
      <c r="U443" s="114">
        <v>11.148103929654582</v>
      </c>
      <c r="V443" s="114">
        <v>22.905393866394114</v>
      </c>
      <c r="W443" s="10"/>
    </row>
    <row r="444" spans="1:37" ht="21" customHeight="1" x14ac:dyDescent="0.2">
      <c r="B444" s="415"/>
      <c r="C444" s="123"/>
      <c r="D444" s="488" t="s">
        <v>983</v>
      </c>
      <c r="E444" s="489"/>
      <c r="F444" s="235"/>
      <c r="G444" s="111">
        <v>236</v>
      </c>
      <c r="H444" s="111">
        <v>42</v>
      </c>
      <c r="I444" s="111">
        <v>23</v>
      </c>
      <c r="J444" s="111">
        <v>6</v>
      </c>
      <c r="K444" s="111">
        <v>5</v>
      </c>
      <c r="L444" s="111">
        <v>1</v>
      </c>
      <c r="M444" s="111">
        <v>1</v>
      </c>
      <c r="N444" s="111">
        <v>0</v>
      </c>
      <c r="O444" s="111">
        <v>3</v>
      </c>
      <c r="P444" s="111">
        <v>2</v>
      </c>
      <c r="Q444" s="111">
        <v>2</v>
      </c>
      <c r="R444" s="111">
        <v>4</v>
      </c>
      <c r="S444" s="111">
        <v>255</v>
      </c>
      <c r="T444" s="111">
        <f t="shared" si="255"/>
        <v>580</v>
      </c>
      <c r="U444" s="114">
        <v>6.0046178607916181</v>
      </c>
      <c r="V444" s="114">
        <v>21.926975334351415</v>
      </c>
      <c r="W444" s="10"/>
    </row>
    <row r="445" spans="1:37" ht="21" customHeight="1" x14ac:dyDescent="0.2">
      <c r="B445" s="415"/>
      <c r="C445" s="410" t="s">
        <v>56</v>
      </c>
      <c r="D445" s="409"/>
      <c r="E445" s="409"/>
      <c r="F445" s="235"/>
      <c r="G445" s="111">
        <v>80</v>
      </c>
      <c r="H445" s="111">
        <v>18</v>
      </c>
      <c r="I445" s="111">
        <v>21</v>
      </c>
      <c r="J445" s="111">
        <v>20</v>
      </c>
      <c r="K445" s="111">
        <v>15</v>
      </c>
      <c r="L445" s="111">
        <v>20</v>
      </c>
      <c r="M445" s="111">
        <v>18</v>
      </c>
      <c r="N445" s="111">
        <v>15</v>
      </c>
      <c r="O445" s="111">
        <v>22</v>
      </c>
      <c r="P445" s="111">
        <v>30</v>
      </c>
      <c r="Q445" s="111">
        <v>29</v>
      </c>
      <c r="R445" s="111">
        <v>172</v>
      </c>
      <c r="S445" s="111">
        <v>120</v>
      </c>
      <c r="T445" s="111">
        <f t="shared" si="255"/>
        <v>580</v>
      </c>
      <c r="U445" s="114">
        <v>61.641639358430496</v>
      </c>
      <c r="V445" s="114">
        <v>74.618826591784284</v>
      </c>
      <c r="W445" s="10"/>
    </row>
    <row r="446" spans="1:37" ht="21" customHeight="1" x14ac:dyDescent="0.2">
      <c r="B446" s="415"/>
      <c r="C446" s="490" t="s">
        <v>293</v>
      </c>
      <c r="D446" s="489"/>
      <c r="E446" s="489"/>
      <c r="F446" s="235"/>
      <c r="G446" s="111">
        <v>310</v>
      </c>
      <c r="H446" s="111">
        <v>3</v>
      </c>
      <c r="I446" s="111">
        <v>4</v>
      </c>
      <c r="J446" s="111">
        <v>3</v>
      </c>
      <c r="K446" s="111">
        <v>4</v>
      </c>
      <c r="L446" s="111">
        <v>4</v>
      </c>
      <c r="M446" s="111">
        <v>0</v>
      </c>
      <c r="N446" s="111">
        <v>0</v>
      </c>
      <c r="O446" s="111">
        <v>2</v>
      </c>
      <c r="P446" s="111">
        <v>3</v>
      </c>
      <c r="Q446" s="111">
        <v>4</v>
      </c>
      <c r="R446" s="111">
        <v>19</v>
      </c>
      <c r="S446" s="111">
        <v>224</v>
      </c>
      <c r="T446" s="111">
        <f t="shared" si="255"/>
        <v>580</v>
      </c>
      <c r="U446" s="114">
        <v>8.7597494387938664</v>
      </c>
      <c r="V446" s="114">
        <v>67.792843482839487</v>
      </c>
      <c r="W446" s="10"/>
    </row>
    <row r="447" spans="1:37" ht="21" customHeight="1" x14ac:dyDescent="0.2">
      <c r="B447" s="416"/>
      <c r="C447" s="411" t="s">
        <v>294</v>
      </c>
      <c r="D447" s="412"/>
      <c r="E447" s="412"/>
      <c r="F447" s="57"/>
      <c r="G447" s="9">
        <v>307</v>
      </c>
      <c r="H447" s="9">
        <v>2</v>
      </c>
      <c r="I447" s="9">
        <v>2</v>
      </c>
      <c r="J447" s="9">
        <v>1</v>
      </c>
      <c r="K447" s="9">
        <v>1</v>
      </c>
      <c r="L447" s="9">
        <v>1</v>
      </c>
      <c r="M447" s="9">
        <v>2</v>
      </c>
      <c r="N447" s="9">
        <v>2</v>
      </c>
      <c r="O447" s="9">
        <v>1</v>
      </c>
      <c r="P447" s="9">
        <v>2</v>
      </c>
      <c r="Q447" s="9">
        <v>6</v>
      </c>
      <c r="R447" s="9">
        <v>15</v>
      </c>
      <c r="S447" s="9">
        <v>238</v>
      </c>
      <c r="T447" s="9">
        <f t="shared" si="255"/>
        <v>580</v>
      </c>
      <c r="U447" s="5">
        <v>7.8268000074868249</v>
      </c>
      <c r="V447" s="5">
        <v>76.479017216014128</v>
      </c>
      <c r="W447" s="10"/>
    </row>
    <row r="448" spans="1:37" ht="21" customHeight="1" x14ac:dyDescent="0.2">
      <c r="B448" s="402" t="s">
        <v>3</v>
      </c>
      <c r="C448" s="373" t="s">
        <v>55</v>
      </c>
      <c r="D448" s="413"/>
      <c r="E448" s="413"/>
      <c r="F448" s="13">
        <f t="shared" ref="F448:F454" si="256">T441</f>
        <v>580</v>
      </c>
      <c r="G448" s="4">
        <f t="shared" ref="G448:S448" si="257">G441/$F448*100</f>
        <v>12.413793103448276</v>
      </c>
      <c r="H448" s="4">
        <f t="shared" si="257"/>
        <v>2.4137931034482758</v>
      </c>
      <c r="I448" s="4">
        <f t="shared" si="257"/>
        <v>1.5517241379310345</v>
      </c>
      <c r="J448" s="4">
        <f t="shared" si="257"/>
        <v>1.0344827586206897</v>
      </c>
      <c r="K448" s="4">
        <f t="shared" si="257"/>
        <v>0.86206896551724133</v>
      </c>
      <c r="L448" s="4">
        <f t="shared" si="257"/>
        <v>1.2068965517241379</v>
      </c>
      <c r="M448" s="4">
        <f t="shared" si="257"/>
        <v>1.5517241379310345</v>
      </c>
      <c r="N448" s="4">
        <f t="shared" si="257"/>
        <v>1.5517241379310345</v>
      </c>
      <c r="O448" s="4">
        <f t="shared" si="257"/>
        <v>1.7241379310344827</v>
      </c>
      <c r="P448" s="4">
        <f t="shared" si="257"/>
        <v>2.4137931034482758</v>
      </c>
      <c r="Q448" s="4">
        <f t="shared" si="257"/>
        <v>6.7241379310344822</v>
      </c>
      <c r="R448" s="4">
        <f t="shared" si="257"/>
        <v>52.241379310344826</v>
      </c>
      <c r="S448" s="4">
        <f t="shared" si="257"/>
        <v>14.310344827586208</v>
      </c>
      <c r="T448" s="4">
        <f t="shared" si="255"/>
        <v>100.00000000000001</v>
      </c>
      <c r="V448" s="10"/>
      <c r="W448" s="10"/>
    </row>
    <row r="449" spans="2:23" ht="21" customHeight="1" x14ac:dyDescent="0.2">
      <c r="B449" s="415"/>
      <c r="C449" s="414" t="s">
        <v>141</v>
      </c>
      <c r="D449" s="408" t="s">
        <v>610</v>
      </c>
      <c r="E449" s="409"/>
      <c r="F449" s="239">
        <f t="shared" si="256"/>
        <v>580</v>
      </c>
      <c r="G449" s="114">
        <f t="shared" ref="G449:S449" si="258">G442/$F449*100</f>
        <v>24.655172413793103</v>
      </c>
      <c r="H449" s="114">
        <f t="shared" si="258"/>
        <v>9.4827586206896548</v>
      </c>
      <c r="I449" s="114">
        <f t="shared" si="258"/>
        <v>6.3793103448275863</v>
      </c>
      <c r="J449" s="114">
        <f t="shared" si="258"/>
        <v>5.1724137931034484</v>
      </c>
      <c r="K449" s="114">
        <f t="shared" si="258"/>
        <v>3.6206896551724141</v>
      </c>
      <c r="L449" s="114">
        <f t="shared" si="258"/>
        <v>2.9310344827586206</v>
      </c>
      <c r="M449" s="114">
        <f t="shared" si="258"/>
        <v>1.3793103448275863</v>
      </c>
      <c r="N449" s="114">
        <f t="shared" si="258"/>
        <v>3.9655172413793105</v>
      </c>
      <c r="O449" s="114">
        <f t="shared" si="258"/>
        <v>1.7241379310344827</v>
      </c>
      <c r="P449" s="114">
        <f t="shared" si="258"/>
        <v>3.103448275862069</v>
      </c>
      <c r="Q449" s="114">
        <f t="shared" si="258"/>
        <v>2.2413793103448274</v>
      </c>
      <c r="R449" s="114">
        <f t="shared" si="258"/>
        <v>5.8620689655172411</v>
      </c>
      <c r="S449" s="114">
        <f t="shared" si="258"/>
        <v>29.482758620689651</v>
      </c>
      <c r="T449" s="114">
        <f t="shared" si="255"/>
        <v>100</v>
      </c>
      <c r="V449" s="10"/>
      <c r="W449" s="10"/>
    </row>
    <row r="450" spans="2:23" ht="21" customHeight="1" x14ac:dyDescent="0.2">
      <c r="B450" s="415"/>
      <c r="C450" s="123"/>
      <c r="D450" s="408" t="s">
        <v>611</v>
      </c>
      <c r="E450" s="409"/>
      <c r="F450" s="239">
        <f t="shared" si="256"/>
        <v>580</v>
      </c>
      <c r="G450" s="114">
        <f t="shared" ref="G450:S450" si="259">G443/$F450*100</f>
        <v>33.275862068965516</v>
      </c>
      <c r="H450" s="114">
        <f t="shared" si="259"/>
        <v>15</v>
      </c>
      <c r="I450" s="114">
        <f t="shared" si="259"/>
        <v>6.8965517241379306</v>
      </c>
      <c r="J450" s="114">
        <f t="shared" si="259"/>
        <v>2.2413793103448274</v>
      </c>
      <c r="K450" s="114">
        <f t="shared" si="259"/>
        <v>2.0689655172413794</v>
      </c>
      <c r="L450" s="114">
        <f t="shared" si="259"/>
        <v>1.0344827586206897</v>
      </c>
      <c r="M450" s="114">
        <f t="shared" si="259"/>
        <v>0.51724137931034486</v>
      </c>
      <c r="N450" s="114">
        <f t="shared" si="259"/>
        <v>0.34482758620689657</v>
      </c>
      <c r="O450" s="114">
        <f t="shared" si="259"/>
        <v>0.17241379310344829</v>
      </c>
      <c r="P450" s="114">
        <f t="shared" si="259"/>
        <v>0.51724137931034486</v>
      </c>
      <c r="Q450" s="114">
        <f t="shared" si="259"/>
        <v>0.17241379310344829</v>
      </c>
      <c r="R450" s="114">
        <f t="shared" si="259"/>
        <v>2.5862068965517242</v>
      </c>
      <c r="S450" s="114">
        <f t="shared" si="259"/>
        <v>35.172413793103445</v>
      </c>
      <c r="T450" s="114">
        <f t="shared" si="255"/>
        <v>99.999999999999986</v>
      </c>
      <c r="V450" s="10"/>
      <c r="W450" s="10"/>
    </row>
    <row r="451" spans="2:23" ht="21" customHeight="1" x14ac:dyDescent="0.2">
      <c r="B451" s="415"/>
      <c r="C451" s="123"/>
      <c r="D451" s="488" t="s">
        <v>983</v>
      </c>
      <c r="E451" s="489"/>
      <c r="F451" s="239">
        <f t="shared" si="256"/>
        <v>580</v>
      </c>
      <c r="G451" s="114">
        <f t="shared" ref="G451:S451" si="260">G444/$F451*100</f>
        <v>40.689655172413794</v>
      </c>
      <c r="H451" s="114">
        <f t="shared" si="260"/>
        <v>7.2413793103448283</v>
      </c>
      <c r="I451" s="114">
        <f t="shared" si="260"/>
        <v>3.9655172413793105</v>
      </c>
      <c r="J451" s="114">
        <f t="shared" si="260"/>
        <v>1.0344827586206897</v>
      </c>
      <c r="K451" s="114">
        <f t="shared" si="260"/>
        <v>0.86206896551724133</v>
      </c>
      <c r="L451" s="114">
        <f t="shared" si="260"/>
        <v>0.17241379310344829</v>
      </c>
      <c r="M451" s="114">
        <f t="shared" si="260"/>
        <v>0.17241379310344829</v>
      </c>
      <c r="N451" s="114">
        <f t="shared" si="260"/>
        <v>0</v>
      </c>
      <c r="O451" s="114">
        <f t="shared" si="260"/>
        <v>0.51724137931034486</v>
      </c>
      <c r="P451" s="114">
        <f t="shared" si="260"/>
        <v>0.34482758620689657</v>
      </c>
      <c r="Q451" s="114">
        <f t="shared" si="260"/>
        <v>0.34482758620689657</v>
      </c>
      <c r="R451" s="114">
        <f t="shared" si="260"/>
        <v>0.68965517241379315</v>
      </c>
      <c r="S451" s="114">
        <f t="shared" si="260"/>
        <v>43.96551724137931</v>
      </c>
      <c r="T451" s="114">
        <f t="shared" si="255"/>
        <v>99.999999999999986</v>
      </c>
      <c r="V451" s="10"/>
      <c r="W451" s="10"/>
    </row>
    <row r="452" spans="2:23" ht="21" customHeight="1" x14ac:dyDescent="0.2">
      <c r="B452" s="415"/>
      <c r="C452" s="410" t="s">
        <v>56</v>
      </c>
      <c r="D452" s="409"/>
      <c r="E452" s="409"/>
      <c r="F452" s="239">
        <f t="shared" si="256"/>
        <v>580</v>
      </c>
      <c r="G452" s="114">
        <f t="shared" ref="G452:S452" si="261">G445/$F452*100</f>
        <v>13.793103448275861</v>
      </c>
      <c r="H452" s="114">
        <f t="shared" si="261"/>
        <v>3.103448275862069</v>
      </c>
      <c r="I452" s="114">
        <f t="shared" si="261"/>
        <v>3.6206896551724141</v>
      </c>
      <c r="J452" s="114">
        <f t="shared" si="261"/>
        <v>3.4482758620689653</v>
      </c>
      <c r="K452" s="114">
        <f t="shared" si="261"/>
        <v>2.5862068965517242</v>
      </c>
      <c r="L452" s="114">
        <f t="shared" si="261"/>
        <v>3.4482758620689653</v>
      </c>
      <c r="M452" s="114">
        <f t="shared" si="261"/>
        <v>3.103448275862069</v>
      </c>
      <c r="N452" s="114">
        <f t="shared" si="261"/>
        <v>2.5862068965517242</v>
      </c>
      <c r="O452" s="114">
        <f t="shared" si="261"/>
        <v>3.7931034482758621</v>
      </c>
      <c r="P452" s="114">
        <f t="shared" si="261"/>
        <v>5.1724137931034484</v>
      </c>
      <c r="Q452" s="114">
        <f t="shared" si="261"/>
        <v>5</v>
      </c>
      <c r="R452" s="114">
        <f t="shared" si="261"/>
        <v>29.655172413793103</v>
      </c>
      <c r="S452" s="114">
        <f t="shared" si="261"/>
        <v>20.689655172413794</v>
      </c>
      <c r="T452" s="114">
        <f t="shared" si="255"/>
        <v>99.999999999999986</v>
      </c>
      <c r="V452" s="10"/>
      <c r="W452" s="10"/>
    </row>
    <row r="453" spans="2:23" ht="21" customHeight="1" x14ac:dyDescent="0.2">
      <c r="B453" s="415"/>
      <c r="C453" s="490" t="s">
        <v>293</v>
      </c>
      <c r="D453" s="489"/>
      <c r="E453" s="489"/>
      <c r="F453" s="239">
        <f t="shared" si="256"/>
        <v>580</v>
      </c>
      <c r="G453" s="114">
        <f t="shared" ref="G453:S453" si="262">G446/$F453*100</f>
        <v>53.448275862068961</v>
      </c>
      <c r="H453" s="114">
        <f t="shared" si="262"/>
        <v>0.51724137931034486</v>
      </c>
      <c r="I453" s="114">
        <f t="shared" si="262"/>
        <v>0.68965517241379315</v>
      </c>
      <c r="J453" s="114">
        <f t="shared" si="262"/>
        <v>0.51724137931034486</v>
      </c>
      <c r="K453" s="114">
        <f t="shared" si="262"/>
        <v>0.68965517241379315</v>
      </c>
      <c r="L453" s="114">
        <f t="shared" si="262"/>
        <v>0.68965517241379315</v>
      </c>
      <c r="M453" s="114">
        <f t="shared" si="262"/>
        <v>0</v>
      </c>
      <c r="N453" s="114">
        <f t="shared" si="262"/>
        <v>0</v>
      </c>
      <c r="O453" s="114">
        <f t="shared" si="262"/>
        <v>0.34482758620689657</v>
      </c>
      <c r="P453" s="114">
        <f t="shared" si="262"/>
        <v>0.51724137931034486</v>
      </c>
      <c r="Q453" s="114">
        <f t="shared" si="262"/>
        <v>0.68965517241379315</v>
      </c>
      <c r="R453" s="114">
        <f t="shared" si="262"/>
        <v>3.2758620689655173</v>
      </c>
      <c r="S453" s="114">
        <f t="shared" si="262"/>
        <v>38.620689655172413</v>
      </c>
      <c r="T453" s="114">
        <f t="shared" si="255"/>
        <v>99.999999999999986</v>
      </c>
      <c r="V453" s="10"/>
      <c r="W453" s="10"/>
    </row>
    <row r="454" spans="2:23" ht="21" customHeight="1" x14ac:dyDescent="0.2">
      <c r="B454" s="416"/>
      <c r="C454" s="411" t="s">
        <v>294</v>
      </c>
      <c r="D454" s="412"/>
      <c r="E454" s="412"/>
      <c r="F454" s="14">
        <f t="shared" si="256"/>
        <v>580</v>
      </c>
      <c r="G454" s="5">
        <f t="shared" ref="G454:S454" si="263">G447/$F454*100</f>
        <v>52.931034482758619</v>
      </c>
      <c r="H454" s="5">
        <f t="shared" si="263"/>
        <v>0.34482758620689657</v>
      </c>
      <c r="I454" s="5">
        <f t="shared" si="263"/>
        <v>0.34482758620689657</v>
      </c>
      <c r="J454" s="5">
        <f t="shared" si="263"/>
        <v>0.17241379310344829</v>
      </c>
      <c r="K454" s="5">
        <f t="shared" si="263"/>
        <v>0.17241379310344829</v>
      </c>
      <c r="L454" s="5">
        <f t="shared" si="263"/>
        <v>0.17241379310344829</v>
      </c>
      <c r="M454" s="5">
        <f t="shared" si="263"/>
        <v>0.34482758620689657</v>
      </c>
      <c r="N454" s="5">
        <f t="shared" si="263"/>
        <v>0.34482758620689657</v>
      </c>
      <c r="O454" s="5">
        <f t="shared" si="263"/>
        <v>0.17241379310344829</v>
      </c>
      <c r="P454" s="5">
        <f t="shared" si="263"/>
        <v>0.34482758620689657</v>
      </c>
      <c r="Q454" s="5">
        <f t="shared" si="263"/>
        <v>1.0344827586206897</v>
      </c>
      <c r="R454" s="5">
        <f t="shared" si="263"/>
        <v>2.5862068965517242</v>
      </c>
      <c r="S454" s="5">
        <f t="shared" si="263"/>
        <v>41.03448275862069</v>
      </c>
      <c r="T454" s="5">
        <f t="shared" si="255"/>
        <v>99.999999999999986</v>
      </c>
      <c r="V454" s="10"/>
      <c r="W454" s="10"/>
    </row>
    <row r="455" spans="2:23" ht="15" customHeight="1" x14ac:dyDescent="0.2">
      <c r="B455" s="45"/>
      <c r="C455" s="45"/>
      <c r="D455" s="45"/>
      <c r="E455" s="45"/>
      <c r="F455" s="36"/>
      <c r="G455" s="10"/>
      <c r="H455" s="10"/>
      <c r="I455" s="10"/>
      <c r="J455" s="10"/>
      <c r="K455" s="10"/>
      <c r="L455" s="398"/>
      <c r="V455" s="10"/>
      <c r="W455" s="10"/>
    </row>
    <row r="456" spans="2:23" ht="33" x14ac:dyDescent="0.2">
      <c r="B456" s="30"/>
      <c r="C456" s="59" t="s">
        <v>173</v>
      </c>
      <c r="D456" s="59"/>
      <c r="E456" s="59"/>
      <c r="F456" s="22"/>
      <c r="G456" s="399" t="s">
        <v>154</v>
      </c>
      <c r="H456" s="400" t="s">
        <v>76</v>
      </c>
      <c r="I456" s="400" t="s">
        <v>295</v>
      </c>
      <c r="J456" s="400" t="s">
        <v>78</v>
      </c>
      <c r="K456" s="400" t="s">
        <v>79</v>
      </c>
      <c r="L456" s="401" t="s">
        <v>124</v>
      </c>
      <c r="M456" s="355" t="s">
        <v>125</v>
      </c>
      <c r="N456" s="355" t="s">
        <v>126</v>
      </c>
      <c r="O456" s="355" t="s">
        <v>129</v>
      </c>
      <c r="P456" s="355" t="s">
        <v>130</v>
      </c>
      <c r="Q456" s="355" t="s">
        <v>131</v>
      </c>
      <c r="R456" s="98" t="s">
        <v>140</v>
      </c>
      <c r="S456" s="355" t="s">
        <v>128</v>
      </c>
      <c r="T456" s="98" t="s">
        <v>4</v>
      </c>
      <c r="U456" s="98" t="s">
        <v>980</v>
      </c>
      <c r="V456" s="98" t="s">
        <v>981</v>
      </c>
      <c r="W456" s="10"/>
    </row>
    <row r="457" spans="2:23" ht="21" customHeight="1" x14ac:dyDescent="0.2">
      <c r="B457" s="402" t="s">
        <v>2</v>
      </c>
      <c r="C457" s="373" t="s">
        <v>55</v>
      </c>
      <c r="D457" s="403"/>
      <c r="E457" s="403"/>
      <c r="F457" s="38"/>
      <c r="G457" s="7">
        <v>44</v>
      </c>
      <c r="H457" s="7">
        <v>17</v>
      </c>
      <c r="I457" s="7">
        <v>23</v>
      </c>
      <c r="J457" s="7">
        <v>22</v>
      </c>
      <c r="K457" s="7">
        <v>24</v>
      </c>
      <c r="L457" s="7">
        <v>27</v>
      </c>
      <c r="M457" s="7">
        <v>26</v>
      </c>
      <c r="N457" s="7">
        <v>34</v>
      </c>
      <c r="O457" s="7">
        <v>21</v>
      </c>
      <c r="P457" s="7">
        <v>35</v>
      </c>
      <c r="Q457" s="7">
        <v>42</v>
      </c>
      <c r="R457" s="7">
        <v>260</v>
      </c>
      <c r="S457" s="7">
        <v>103</v>
      </c>
      <c r="T457" s="7">
        <f t="shared" ref="T457:T470" si="264">SUM(G457:S457)</f>
        <v>678</v>
      </c>
      <c r="U457" s="3">
        <v>71.415359479476194</v>
      </c>
      <c r="V457" s="3">
        <v>77.333016385496819</v>
      </c>
      <c r="W457" s="10"/>
    </row>
    <row r="458" spans="2:23" ht="21" customHeight="1" x14ac:dyDescent="0.2">
      <c r="B458" s="415"/>
      <c r="C458" s="407" t="s">
        <v>141</v>
      </c>
      <c r="D458" s="408" t="s">
        <v>610</v>
      </c>
      <c r="E458" s="409"/>
      <c r="F458" s="235"/>
      <c r="G458" s="111">
        <v>124</v>
      </c>
      <c r="H458" s="111">
        <v>67</v>
      </c>
      <c r="I458" s="111">
        <v>80</v>
      </c>
      <c r="J458" s="111">
        <v>45</v>
      </c>
      <c r="K458" s="111">
        <v>32</v>
      </c>
      <c r="L458" s="111">
        <v>34</v>
      </c>
      <c r="M458" s="111">
        <v>20</v>
      </c>
      <c r="N458" s="111">
        <v>13</v>
      </c>
      <c r="O458" s="111">
        <v>14</v>
      </c>
      <c r="P458" s="111">
        <v>13</v>
      </c>
      <c r="Q458" s="111">
        <v>19</v>
      </c>
      <c r="R458" s="111">
        <v>21</v>
      </c>
      <c r="S458" s="111">
        <v>196</v>
      </c>
      <c r="T458" s="111">
        <f t="shared" si="264"/>
        <v>678</v>
      </c>
      <c r="U458" s="114">
        <v>27.358239922608526</v>
      </c>
      <c r="V458" s="114">
        <v>36.834278331556732</v>
      </c>
      <c r="W458" s="10"/>
    </row>
    <row r="459" spans="2:23" ht="21" customHeight="1" x14ac:dyDescent="0.2">
      <c r="B459" s="415"/>
      <c r="C459" s="123"/>
      <c r="D459" s="408" t="s">
        <v>611</v>
      </c>
      <c r="E459" s="409"/>
      <c r="F459" s="235"/>
      <c r="G459" s="111">
        <v>214</v>
      </c>
      <c r="H459" s="111">
        <v>107</v>
      </c>
      <c r="I459" s="111">
        <v>44</v>
      </c>
      <c r="J459" s="111">
        <v>12</v>
      </c>
      <c r="K459" s="111">
        <v>9</v>
      </c>
      <c r="L459" s="111">
        <v>8</v>
      </c>
      <c r="M459" s="111">
        <v>10</v>
      </c>
      <c r="N459" s="111">
        <v>8</v>
      </c>
      <c r="O459" s="111">
        <v>4</v>
      </c>
      <c r="P459" s="111">
        <v>6</v>
      </c>
      <c r="Q459" s="111">
        <v>3</v>
      </c>
      <c r="R459" s="111">
        <v>6</v>
      </c>
      <c r="S459" s="111">
        <v>247</v>
      </c>
      <c r="T459" s="111">
        <f t="shared" si="264"/>
        <v>678</v>
      </c>
      <c r="U459" s="114">
        <v>11.250414999988886</v>
      </c>
      <c r="V459" s="114">
        <v>22.345294308733685</v>
      </c>
      <c r="W459" s="10"/>
    </row>
    <row r="460" spans="2:23" ht="21" customHeight="1" x14ac:dyDescent="0.2">
      <c r="B460" s="415"/>
      <c r="C460" s="123"/>
      <c r="D460" s="488" t="s">
        <v>983</v>
      </c>
      <c r="E460" s="489"/>
      <c r="F460" s="235"/>
      <c r="G460" s="111">
        <v>282</v>
      </c>
      <c r="H460" s="111">
        <v>44</v>
      </c>
      <c r="I460" s="111">
        <v>18</v>
      </c>
      <c r="J460" s="111">
        <v>10</v>
      </c>
      <c r="K460" s="111">
        <v>2</v>
      </c>
      <c r="L460" s="111">
        <v>3</v>
      </c>
      <c r="M460" s="111">
        <v>5</v>
      </c>
      <c r="N460" s="111">
        <v>7</v>
      </c>
      <c r="O460" s="111">
        <v>2</v>
      </c>
      <c r="P460" s="111">
        <v>5</v>
      </c>
      <c r="Q460" s="111">
        <v>0</v>
      </c>
      <c r="R460" s="111">
        <v>5</v>
      </c>
      <c r="S460" s="111">
        <v>295</v>
      </c>
      <c r="T460" s="111">
        <f t="shared" si="264"/>
        <v>678</v>
      </c>
      <c r="U460" s="114">
        <v>7.0672355422513684</v>
      </c>
      <c r="V460" s="114">
        <v>26.799516957250237</v>
      </c>
      <c r="W460" s="10"/>
    </row>
    <row r="461" spans="2:23" ht="21" customHeight="1" x14ac:dyDescent="0.2">
      <c r="B461" s="415"/>
      <c r="C461" s="410" t="s">
        <v>56</v>
      </c>
      <c r="D461" s="409"/>
      <c r="E461" s="409"/>
      <c r="F461" s="235"/>
      <c r="G461" s="111">
        <v>77</v>
      </c>
      <c r="H461" s="111">
        <v>16</v>
      </c>
      <c r="I461" s="111">
        <v>26</v>
      </c>
      <c r="J461" s="111">
        <v>20</v>
      </c>
      <c r="K461" s="111">
        <v>29</v>
      </c>
      <c r="L461" s="111">
        <v>36</v>
      </c>
      <c r="M461" s="111">
        <v>42</v>
      </c>
      <c r="N461" s="111">
        <v>36</v>
      </c>
      <c r="O461" s="111">
        <v>34</v>
      </c>
      <c r="P461" s="111">
        <v>49</v>
      </c>
      <c r="Q461" s="111">
        <v>48</v>
      </c>
      <c r="R461" s="111">
        <v>130</v>
      </c>
      <c r="S461" s="111">
        <v>135</v>
      </c>
      <c r="T461" s="111">
        <f t="shared" si="264"/>
        <v>678</v>
      </c>
      <c r="U461" s="114">
        <v>59.527667640820617</v>
      </c>
      <c r="V461" s="114">
        <v>69.363784396921872</v>
      </c>
      <c r="W461" s="10"/>
    </row>
    <row r="462" spans="2:23" ht="21" customHeight="1" x14ac:dyDescent="0.2">
      <c r="B462" s="415"/>
      <c r="C462" s="490" t="s">
        <v>293</v>
      </c>
      <c r="D462" s="489"/>
      <c r="E462" s="489"/>
      <c r="F462" s="235"/>
      <c r="G462" s="111">
        <v>415</v>
      </c>
      <c r="H462" s="111">
        <v>14</v>
      </c>
      <c r="I462" s="111">
        <v>7</v>
      </c>
      <c r="J462" s="111">
        <v>8</v>
      </c>
      <c r="K462" s="111">
        <v>5</v>
      </c>
      <c r="L462" s="111">
        <v>2</v>
      </c>
      <c r="M462" s="111">
        <v>4</v>
      </c>
      <c r="N462" s="111">
        <v>5</v>
      </c>
      <c r="O462" s="111">
        <v>3</v>
      </c>
      <c r="P462" s="111">
        <v>4</v>
      </c>
      <c r="Q462" s="111">
        <v>2</v>
      </c>
      <c r="R462" s="111">
        <v>17</v>
      </c>
      <c r="S462" s="111">
        <v>192</v>
      </c>
      <c r="T462" s="111">
        <f t="shared" si="264"/>
        <v>678</v>
      </c>
      <c r="U462" s="114">
        <v>7.3817643821218821</v>
      </c>
      <c r="V462" s="114">
        <v>50.528697038186401</v>
      </c>
      <c r="W462" s="10"/>
    </row>
    <row r="463" spans="2:23" ht="21" customHeight="1" x14ac:dyDescent="0.2">
      <c r="B463" s="416"/>
      <c r="C463" s="411" t="s">
        <v>294</v>
      </c>
      <c r="D463" s="412"/>
      <c r="E463" s="412"/>
      <c r="F463" s="57"/>
      <c r="G463" s="9">
        <v>334</v>
      </c>
      <c r="H463" s="9">
        <v>39</v>
      </c>
      <c r="I463" s="9">
        <v>4</v>
      </c>
      <c r="J463" s="9">
        <v>6</v>
      </c>
      <c r="K463" s="9">
        <v>3</v>
      </c>
      <c r="L463" s="9">
        <v>4</v>
      </c>
      <c r="M463" s="9">
        <v>7</v>
      </c>
      <c r="N463" s="9">
        <v>11</v>
      </c>
      <c r="O463" s="9">
        <v>8</v>
      </c>
      <c r="P463" s="9">
        <v>4</v>
      </c>
      <c r="Q463" s="9">
        <v>6</v>
      </c>
      <c r="R463" s="9">
        <v>8</v>
      </c>
      <c r="S463" s="9">
        <v>244</v>
      </c>
      <c r="T463" s="9">
        <f t="shared" si="264"/>
        <v>678</v>
      </c>
      <c r="U463" s="5">
        <v>9.2297513483322433</v>
      </c>
      <c r="V463" s="5">
        <v>40.057120851761937</v>
      </c>
      <c r="W463" s="10"/>
    </row>
    <row r="464" spans="2:23" ht="21" customHeight="1" x14ac:dyDescent="0.2">
      <c r="B464" s="402" t="s">
        <v>3</v>
      </c>
      <c r="C464" s="373" t="s">
        <v>55</v>
      </c>
      <c r="D464" s="413"/>
      <c r="E464" s="413"/>
      <c r="F464" s="13">
        <f t="shared" ref="F464:F470" si="265">T457</f>
        <v>678</v>
      </c>
      <c r="G464" s="4">
        <f t="shared" ref="G464:S464" si="266">G457/$F464*100</f>
        <v>6.4896755162241888</v>
      </c>
      <c r="H464" s="4">
        <f t="shared" si="266"/>
        <v>2.5073746312684366</v>
      </c>
      <c r="I464" s="4">
        <f t="shared" si="266"/>
        <v>3.3923303834808261</v>
      </c>
      <c r="J464" s="4">
        <f t="shared" si="266"/>
        <v>3.2448377581120944</v>
      </c>
      <c r="K464" s="4">
        <f t="shared" si="266"/>
        <v>3.5398230088495577</v>
      </c>
      <c r="L464" s="4">
        <f t="shared" si="266"/>
        <v>3.9823008849557522</v>
      </c>
      <c r="M464" s="4">
        <f t="shared" si="266"/>
        <v>3.8348082595870205</v>
      </c>
      <c r="N464" s="4">
        <f t="shared" si="266"/>
        <v>5.0147492625368733</v>
      </c>
      <c r="O464" s="4">
        <f t="shared" si="266"/>
        <v>3.0973451327433628</v>
      </c>
      <c r="P464" s="4">
        <f t="shared" si="266"/>
        <v>5.1622418879056049</v>
      </c>
      <c r="Q464" s="4">
        <f t="shared" si="266"/>
        <v>6.1946902654867255</v>
      </c>
      <c r="R464" s="4">
        <f t="shared" si="266"/>
        <v>38.34808259587021</v>
      </c>
      <c r="S464" s="4">
        <f t="shared" si="266"/>
        <v>15.191740412979351</v>
      </c>
      <c r="T464" s="4">
        <f t="shared" si="264"/>
        <v>100.00000000000001</v>
      </c>
      <c r="V464" s="10"/>
      <c r="W464" s="10"/>
    </row>
    <row r="465" spans="1:24" ht="21" customHeight="1" x14ac:dyDescent="0.2">
      <c r="B465" s="415"/>
      <c r="C465" s="414" t="s">
        <v>141</v>
      </c>
      <c r="D465" s="408" t="s">
        <v>610</v>
      </c>
      <c r="E465" s="409"/>
      <c r="F465" s="239">
        <f t="shared" si="265"/>
        <v>678</v>
      </c>
      <c r="G465" s="114">
        <f t="shared" ref="G465:S465" si="267">G458/$F465*100</f>
        <v>18.289085545722713</v>
      </c>
      <c r="H465" s="114">
        <f t="shared" si="267"/>
        <v>9.8820058997050158</v>
      </c>
      <c r="I465" s="114">
        <f t="shared" si="267"/>
        <v>11.799410029498524</v>
      </c>
      <c r="J465" s="114">
        <f t="shared" si="267"/>
        <v>6.6371681415929213</v>
      </c>
      <c r="K465" s="114">
        <f t="shared" si="267"/>
        <v>4.71976401179941</v>
      </c>
      <c r="L465" s="114">
        <f t="shared" si="267"/>
        <v>5.0147492625368733</v>
      </c>
      <c r="M465" s="114">
        <f t="shared" si="267"/>
        <v>2.9498525073746311</v>
      </c>
      <c r="N465" s="114">
        <f t="shared" si="267"/>
        <v>1.9174041297935103</v>
      </c>
      <c r="O465" s="114">
        <f t="shared" si="267"/>
        <v>2.0648967551622417</v>
      </c>
      <c r="P465" s="114">
        <f t="shared" si="267"/>
        <v>1.9174041297935103</v>
      </c>
      <c r="Q465" s="114">
        <f t="shared" si="267"/>
        <v>2.8023598820058995</v>
      </c>
      <c r="R465" s="114">
        <f t="shared" si="267"/>
        <v>3.0973451327433628</v>
      </c>
      <c r="S465" s="114">
        <f t="shared" si="267"/>
        <v>28.908554572271388</v>
      </c>
      <c r="T465" s="114">
        <f t="shared" si="264"/>
        <v>100</v>
      </c>
      <c r="V465" s="10"/>
      <c r="W465" s="10"/>
    </row>
    <row r="466" spans="1:24" ht="21" customHeight="1" x14ac:dyDescent="0.2">
      <c r="B466" s="415"/>
      <c r="C466" s="123"/>
      <c r="D466" s="408" t="s">
        <v>611</v>
      </c>
      <c r="E466" s="409"/>
      <c r="F466" s="239">
        <f t="shared" si="265"/>
        <v>678</v>
      </c>
      <c r="G466" s="114">
        <f t="shared" ref="G466:S466" si="268">G459/$F466*100</f>
        <v>31.563421828908556</v>
      </c>
      <c r="H466" s="114">
        <f t="shared" si="268"/>
        <v>15.781710914454278</v>
      </c>
      <c r="I466" s="114">
        <f t="shared" si="268"/>
        <v>6.4896755162241888</v>
      </c>
      <c r="J466" s="114">
        <f t="shared" si="268"/>
        <v>1.7699115044247788</v>
      </c>
      <c r="K466" s="114">
        <f t="shared" si="268"/>
        <v>1.3274336283185841</v>
      </c>
      <c r="L466" s="114">
        <f t="shared" si="268"/>
        <v>1.1799410029498525</v>
      </c>
      <c r="M466" s="114">
        <f t="shared" si="268"/>
        <v>1.4749262536873156</v>
      </c>
      <c r="N466" s="114">
        <f t="shared" si="268"/>
        <v>1.1799410029498525</v>
      </c>
      <c r="O466" s="114">
        <f t="shared" si="268"/>
        <v>0.58997050147492625</v>
      </c>
      <c r="P466" s="114">
        <f t="shared" si="268"/>
        <v>0.88495575221238942</v>
      </c>
      <c r="Q466" s="114">
        <f t="shared" si="268"/>
        <v>0.44247787610619471</v>
      </c>
      <c r="R466" s="114">
        <f t="shared" si="268"/>
        <v>0.88495575221238942</v>
      </c>
      <c r="S466" s="114">
        <f t="shared" si="268"/>
        <v>36.430678466076692</v>
      </c>
      <c r="T466" s="114">
        <f t="shared" si="264"/>
        <v>100</v>
      </c>
      <c r="V466" s="10"/>
      <c r="W466" s="10"/>
    </row>
    <row r="467" spans="1:24" ht="21" customHeight="1" x14ac:dyDescent="0.2">
      <c r="B467" s="415"/>
      <c r="C467" s="123"/>
      <c r="D467" s="488" t="s">
        <v>983</v>
      </c>
      <c r="E467" s="489"/>
      <c r="F467" s="239">
        <f t="shared" si="265"/>
        <v>678</v>
      </c>
      <c r="G467" s="114">
        <f t="shared" ref="G467:S467" si="269">G460/$F467*100</f>
        <v>41.592920353982301</v>
      </c>
      <c r="H467" s="114">
        <f t="shared" si="269"/>
        <v>6.4896755162241888</v>
      </c>
      <c r="I467" s="114">
        <f t="shared" si="269"/>
        <v>2.6548672566371683</v>
      </c>
      <c r="J467" s="114">
        <f t="shared" si="269"/>
        <v>1.4749262536873156</v>
      </c>
      <c r="K467" s="114">
        <f t="shared" si="269"/>
        <v>0.29498525073746312</v>
      </c>
      <c r="L467" s="114">
        <f t="shared" si="269"/>
        <v>0.44247787610619471</v>
      </c>
      <c r="M467" s="114">
        <f t="shared" si="269"/>
        <v>0.73746312684365778</v>
      </c>
      <c r="N467" s="114">
        <f t="shared" si="269"/>
        <v>1.0324483775811208</v>
      </c>
      <c r="O467" s="114">
        <f t="shared" si="269"/>
        <v>0.29498525073746312</v>
      </c>
      <c r="P467" s="114">
        <f t="shared" si="269"/>
        <v>0.73746312684365778</v>
      </c>
      <c r="Q467" s="114">
        <f t="shared" si="269"/>
        <v>0</v>
      </c>
      <c r="R467" s="114">
        <f t="shared" si="269"/>
        <v>0.73746312684365778</v>
      </c>
      <c r="S467" s="114">
        <f t="shared" si="269"/>
        <v>43.510324483775811</v>
      </c>
      <c r="T467" s="114">
        <f t="shared" si="264"/>
        <v>100</v>
      </c>
      <c r="V467" s="10"/>
      <c r="W467" s="10"/>
    </row>
    <row r="468" spans="1:24" ht="21" customHeight="1" x14ac:dyDescent="0.2">
      <c r="B468" s="415"/>
      <c r="C468" s="410" t="s">
        <v>56</v>
      </c>
      <c r="D468" s="409"/>
      <c r="E468" s="409"/>
      <c r="F468" s="239">
        <f t="shared" si="265"/>
        <v>678</v>
      </c>
      <c r="G468" s="114">
        <f t="shared" ref="G468:S468" si="270">G461/$F468*100</f>
        <v>11.35693215339233</v>
      </c>
      <c r="H468" s="114">
        <f t="shared" si="270"/>
        <v>2.359882005899705</v>
      </c>
      <c r="I468" s="114">
        <f t="shared" si="270"/>
        <v>3.8348082595870205</v>
      </c>
      <c r="J468" s="114">
        <f t="shared" si="270"/>
        <v>2.9498525073746311</v>
      </c>
      <c r="K468" s="114">
        <f t="shared" si="270"/>
        <v>4.277286135693215</v>
      </c>
      <c r="L468" s="114">
        <f t="shared" si="270"/>
        <v>5.3097345132743365</v>
      </c>
      <c r="M468" s="114">
        <f t="shared" si="270"/>
        <v>6.1946902654867255</v>
      </c>
      <c r="N468" s="114">
        <f t="shared" si="270"/>
        <v>5.3097345132743365</v>
      </c>
      <c r="O468" s="114">
        <f t="shared" si="270"/>
        <v>5.0147492625368733</v>
      </c>
      <c r="P468" s="114">
        <f t="shared" si="270"/>
        <v>7.227138643067847</v>
      </c>
      <c r="Q468" s="114">
        <f t="shared" si="270"/>
        <v>7.0796460176991154</v>
      </c>
      <c r="R468" s="114">
        <f t="shared" si="270"/>
        <v>19.174041297935105</v>
      </c>
      <c r="S468" s="114">
        <f t="shared" si="270"/>
        <v>19.911504424778762</v>
      </c>
      <c r="T468" s="114">
        <f t="shared" si="264"/>
        <v>100</v>
      </c>
      <c r="V468" s="10"/>
      <c r="W468" s="10"/>
    </row>
    <row r="469" spans="1:24" ht="21" customHeight="1" x14ac:dyDescent="0.2">
      <c r="B469" s="415"/>
      <c r="C469" s="490" t="s">
        <v>293</v>
      </c>
      <c r="D469" s="489"/>
      <c r="E469" s="489"/>
      <c r="F469" s="239">
        <f t="shared" si="265"/>
        <v>678</v>
      </c>
      <c r="G469" s="114">
        <f t="shared" ref="G469:S469" si="271">G462/$F469*100</f>
        <v>61.209439528023601</v>
      </c>
      <c r="H469" s="114">
        <f t="shared" si="271"/>
        <v>2.0648967551622417</v>
      </c>
      <c r="I469" s="114">
        <f t="shared" si="271"/>
        <v>1.0324483775811208</v>
      </c>
      <c r="J469" s="114">
        <f t="shared" si="271"/>
        <v>1.1799410029498525</v>
      </c>
      <c r="K469" s="114">
        <f t="shared" si="271"/>
        <v>0.73746312684365778</v>
      </c>
      <c r="L469" s="114">
        <f t="shared" si="271"/>
        <v>0.29498525073746312</v>
      </c>
      <c r="M469" s="114">
        <f t="shared" si="271"/>
        <v>0.58997050147492625</v>
      </c>
      <c r="N469" s="114">
        <f t="shared" si="271"/>
        <v>0.73746312684365778</v>
      </c>
      <c r="O469" s="114">
        <f t="shared" si="271"/>
        <v>0.44247787610619471</v>
      </c>
      <c r="P469" s="114">
        <f t="shared" si="271"/>
        <v>0.58997050147492625</v>
      </c>
      <c r="Q469" s="114">
        <f t="shared" si="271"/>
        <v>0.29498525073746312</v>
      </c>
      <c r="R469" s="114">
        <f t="shared" si="271"/>
        <v>2.5073746312684366</v>
      </c>
      <c r="S469" s="114">
        <f t="shared" si="271"/>
        <v>28.318584070796462</v>
      </c>
      <c r="T469" s="114">
        <f t="shared" si="264"/>
        <v>100.00000000000001</v>
      </c>
      <c r="V469" s="10"/>
      <c r="W469" s="10"/>
    </row>
    <row r="470" spans="1:24" ht="21" customHeight="1" x14ac:dyDescent="0.2">
      <c r="B470" s="416"/>
      <c r="C470" s="411" t="s">
        <v>294</v>
      </c>
      <c r="D470" s="412"/>
      <c r="E470" s="412"/>
      <c r="F470" s="14">
        <f t="shared" si="265"/>
        <v>678</v>
      </c>
      <c r="G470" s="5">
        <f t="shared" ref="G470:S470" si="272">G463/$F470*100</f>
        <v>49.262536873156343</v>
      </c>
      <c r="H470" s="5">
        <f t="shared" si="272"/>
        <v>5.7522123893805306</v>
      </c>
      <c r="I470" s="5">
        <f t="shared" si="272"/>
        <v>0.58997050147492625</v>
      </c>
      <c r="J470" s="5">
        <f t="shared" si="272"/>
        <v>0.88495575221238942</v>
      </c>
      <c r="K470" s="5">
        <f t="shared" si="272"/>
        <v>0.44247787610619471</v>
      </c>
      <c r="L470" s="5">
        <f t="shared" si="272"/>
        <v>0.58997050147492625</v>
      </c>
      <c r="M470" s="5">
        <f t="shared" si="272"/>
        <v>1.0324483775811208</v>
      </c>
      <c r="N470" s="5">
        <f t="shared" si="272"/>
        <v>1.6224188790560472</v>
      </c>
      <c r="O470" s="5">
        <f t="shared" si="272"/>
        <v>1.1799410029498525</v>
      </c>
      <c r="P470" s="5">
        <f t="shared" si="272"/>
        <v>0.58997050147492625</v>
      </c>
      <c r="Q470" s="5">
        <f t="shared" si="272"/>
        <v>0.88495575221238942</v>
      </c>
      <c r="R470" s="5">
        <f t="shared" si="272"/>
        <v>1.1799410029498525</v>
      </c>
      <c r="S470" s="5">
        <f t="shared" si="272"/>
        <v>35.988200589970504</v>
      </c>
      <c r="T470" s="5">
        <f t="shared" si="264"/>
        <v>100</v>
      </c>
      <c r="V470" s="10"/>
      <c r="W470" s="10"/>
    </row>
    <row r="471" spans="1:24" ht="15" customHeight="1" x14ac:dyDescent="0.2">
      <c r="B471" s="15"/>
      <c r="C471" s="413"/>
      <c r="D471" s="413"/>
      <c r="E471" s="413"/>
      <c r="F471" s="413"/>
      <c r="G471" s="37"/>
      <c r="H471" s="10"/>
      <c r="I471" s="10"/>
      <c r="J471" s="10"/>
      <c r="K471" s="10"/>
      <c r="L471" s="10"/>
      <c r="M471" s="10"/>
      <c r="N471" s="10"/>
      <c r="O471" s="10"/>
      <c r="P471" s="10"/>
      <c r="Q471" s="10"/>
      <c r="R471" s="10"/>
      <c r="S471" s="10"/>
      <c r="T471" s="10"/>
      <c r="U471" s="10"/>
      <c r="W471" s="10"/>
      <c r="X471" s="10"/>
    </row>
    <row r="472" spans="1:24" ht="15" customHeight="1" x14ac:dyDescent="0.2">
      <c r="A472" s="35" t="s">
        <v>949</v>
      </c>
      <c r="W472" s="10"/>
      <c r="X472" s="10"/>
    </row>
    <row r="473" spans="1:24" ht="15" customHeight="1" x14ac:dyDescent="0.2">
      <c r="A473" s="1" t="s">
        <v>967</v>
      </c>
      <c r="B473" s="45"/>
      <c r="C473" s="45"/>
      <c r="D473" s="45"/>
      <c r="E473" s="45"/>
      <c r="F473" s="45"/>
      <c r="G473" s="36"/>
      <c r="H473" s="10"/>
      <c r="I473" s="10"/>
      <c r="J473" s="10"/>
      <c r="K473" s="10"/>
      <c r="L473" s="10"/>
      <c r="M473" s="398"/>
    </row>
    <row r="474" spans="1:24" ht="33" x14ac:dyDescent="0.2">
      <c r="B474" s="30"/>
      <c r="C474" s="59" t="s">
        <v>171</v>
      </c>
      <c r="D474" s="59"/>
      <c r="E474" s="59"/>
      <c r="F474" s="22"/>
      <c r="G474" s="399" t="s">
        <v>154</v>
      </c>
      <c r="H474" s="400" t="s">
        <v>76</v>
      </c>
      <c r="I474" s="400" t="s">
        <v>295</v>
      </c>
      <c r="J474" s="400" t="s">
        <v>78</v>
      </c>
      <c r="K474" s="400" t="s">
        <v>79</v>
      </c>
      <c r="L474" s="401" t="s">
        <v>124</v>
      </c>
      <c r="M474" s="355" t="s">
        <v>125</v>
      </c>
      <c r="N474" s="355" t="s">
        <v>126</v>
      </c>
      <c r="O474" s="355" t="s">
        <v>129</v>
      </c>
      <c r="P474" s="355" t="s">
        <v>130</v>
      </c>
      <c r="Q474" s="355" t="s">
        <v>131</v>
      </c>
      <c r="R474" s="98" t="s">
        <v>140</v>
      </c>
      <c r="S474" s="355" t="s">
        <v>128</v>
      </c>
      <c r="T474" s="98" t="s">
        <v>4</v>
      </c>
      <c r="U474" s="98" t="s">
        <v>980</v>
      </c>
      <c r="V474" s="98" t="s">
        <v>981</v>
      </c>
    </row>
    <row r="475" spans="1:24" ht="21" customHeight="1" x14ac:dyDescent="0.2">
      <c r="B475" s="402" t="s">
        <v>2</v>
      </c>
      <c r="C475" s="373" t="s">
        <v>55</v>
      </c>
      <c r="D475" s="413"/>
      <c r="E475" s="403"/>
      <c r="F475" s="38"/>
      <c r="G475" s="7">
        <v>176</v>
      </c>
      <c r="H475" s="7">
        <v>5</v>
      </c>
      <c r="I475" s="7">
        <v>4</v>
      </c>
      <c r="J475" s="7">
        <v>4</v>
      </c>
      <c r="K475" s="7">
        <v>1</v>
      </c>
      <c r="L475" s="7">
        <v>4</v>
      </c>
      <c r="M475" s="7">
        <v>8</v>
      </c>
      <c r="N475" s="7">
        <v>3</v>
      </c>
      <c r="O475" s="7">
        <v>11</v>
      </c>
      <c r="P475" s="7">
        <v>12</v>
      </c>
      <c r="Q475" s="7">
        <v>33</v>
      </c>
      <c r="R475" s="7">
        <v>151</v>
      </c>
      <c r="S475" s="7">
        <v>168</v>
      </c>
      <c r="T475" s="7">
        <f t="shared" ref="T475:T486" si="273">SUM(G475:S475)</f>
        <v>580</v>
      </c>
      <c r="U475" s="3">
        <v>51.213514510528221</v>
      </c>
      <c r="V475" s="3">
        <v>89.40664397600689</v>
      </c>
      <c r="W475" s="10"/>
    </row>
    <row r="476" spans="1:24" ht="21" customHeight="1" x14ac:dyDescent="0.2">
      <c r="B476" s="415"/>
      <c r="C476" s="414" t="s">
        <v>141</v>
      </c>
      <c r="D476" s="408" t="s">
        <v>610</v>
      </c>
      <c r="E476" s="409"/>
      <c r="F476" s="235"/>
      <c r="G476" s="111">
        <v>266</v>
      </c>
      <c r="H476" s="111">
        <v>10</v>
      </c>
      <c r="I476" s="111">
        <v>6</v>
      </c>
      <c r="J476" s="111">
        <v>5</v>
      </c>
      <c r="K476" s="111">
        <v>1</v>
      </c>
      <c r="L476" s="111">
        <v>3</v>
      </c>
      <c r="M476" s="111">
        <v>0</v>
      </c>
      <c r="N476" s="111">
        <v>7</v>
      </c>
      <c r="O476" s="111">
        <v>5</v>
      </c>
      <c r="P476" s="111">
        <v>8</v>
      </c>
      <c r="Q476" s="111">
        <v>7</v>
      </c>
      <c r="R476" s="111">
        <v>10</v>
      </c>
      <c r="S476" s="111">
        <v>252</v>
      </c>
      <c r="T476" s="111">
        <f t="shared" si="273"/>
        <v>580</v>
      </c>
      <c r="U476" s="114">
        <v>10.934287724821884</v>
      </c>
      <c r="V476" s="114">
        <v>57.845909253896416</v>
      </c>
      <c r="W476" s="10"/>
    </row>
    <row r="477" spans="1:24" ht="21" customHeight="1" x14ac:dyDescent="0.2">
      <c r="B477" s="415"/>
      <c r="C477" s="123"/>
      <c r="D477" s="408" t="s">
        <v>611</v>
      </c>
      <c r="E477" s="409"/>
      <c r="F477" s="235"/>
      <c r="G477" s="111">
        <v>270</v>
      </c>
      <c r="H477" s="111">
        <v>21</v>
      </c>
      <c r="I477" s="111">
        <v>8</v>
      </c>
      <c r="J477" s="111">
        <v>4</v>
      </c>
      <c r="K477" s="111">
        <v>2</v>
      </c>
      <c r="L477" s="111">
        <v>3</v>
      </c>
      <c r="M477" s="111">
        <v>1</v>
      </c>
      <c r="N477" s="111">
        <v>1</v>
      </c>
      <c r="O477" s="111">
        <v>0</v>
      </c>
      <c r="P477" s="111">
        <v>1</v>
      </c>
      <c r="Q477" s="111">
        <v>0</v>
      </c>
      <c r="R477" s="111">
        <v>6</v>
      </c>
      <c r="S477" s="111">
        <v>263</v>
      </c>
      <c r="T477" s="111">
        <f t="shared" si="273"/>
        <v>580</v>
      </c>
      <c r="U477" s="114">
        <v>4.1398057838729159</v>
      </c>
      <c r="V477" s="114">
        <v>27.921668797610945</v>
      </c>
      <c r="W477" s="10"/>
    </row>
    <row r="478" spans="1:24" ht="21" customHeight="1" x14ac:dyDescent="0.2">
      <c r="B478" s="415"/>
      <c r="C478" s="410" t="s">
        <v>56</v>
      </c>
      <c r="D478" s="409"/>
      <c r="E478" s="409"/>
      <c r="F478" s="235"/>
      <c r="G478" s="111">
        <v>176</v>
      </c>
      <c r="H478" s="111">
        <v>3</v>
      </c>
      <c r="I478" s="111">
        <v>7</v>
      </c>
      <c r="J478" s="111">
        <v>6</v>
      </c>
      <c r="K478" s="111">
        <v>5</v>
      </c>
      <c r="L478" s="111">
        <v>9</v>
      </c>
      <c r="M478" s="111">
        <v>7</v>
      </c>
      <c r="N478" s="111">
        <v>8</v>
      </c>
      <c r="O478" s="111">
        <v>17</v>
      </c>
      <c r="P478" s="111">
        <v>22</v>
      </c>
      <c r="Q478" s="111">
        <v>20</v>
      </c>
      <c r="R478" s="111">
        <v>113</v>
      </c>
      <c r="S478" s="111">
        <v>187</v>
      </c>
      <c r="T478" s="111">
        <f t="shared" si="273"/>
        <v>580</v>
      </c>
      <c r="U478" s="114">
        <v>46.002891793622481</v>
      </c>
      <c r="V478" s="114">
        <v>83.313992971860074</v>
      </c>
      <c r="W478" s="10"/>
    </row>
    <row r="479" spans="1:24" ht="21" customHeight="1" x14ac:dyDescent="0.2">
      <c r="B479" s="415"/>
      <c r="C479" s="490" t="s">
        <v>293</v>
      </c>
      <c r="D479" s="489"/>
      <c r="E479" s="489"/>
      <c r="F479" s="235"/>
      <c r="G479" s="111">
        <v>318</v>
      </c>
      <c r="H479" s="111">
        <v>1</v>
      </c>
      <c r="I479" s="111">
        <v>0</v>
      </c>
      <c r="J479" s="111">
        <v>3</v>
      </c>
      <c r="K479" s="111">
        <v>3</v>
      </c>
      <c r="L479" s="111">
        <v>3</v>
      </c>
      <c r="M479" s="111">
        <v>0</v>
      </c>
      <c r="N479" s="111">
        <v>0</v>
      </c>
      <c r="O479" s="111">
        <v>1</v>
      </c>
      <c r="P479" s="111">
        <v>2</v>
      </c>
      <c r="Q479" s="111">
        <v>1</v>
      </c>
      <c r="R479" s="111">
        <v>15</v>
      </c>
      <c r="S479" s="111">
        <v>233</v>
      </c>
      <c r="T479" s="111">
        <f t="shared" si="273"/>
        <v>580</v>
      </c>
      <c r="U479" s="114">
        <v>6.1485199949104317</v>
      </c>
      <c r="V479" s="114">
        <v>73.570222008066196</v>
      </c>
      <c r="W479" s="10"/>
    </row>
    <row r="480" spans="1:24" ht="21" customHeight="1" x14ac:dyDescent="0.2">
      <c r="B480" s="416"/>
      <c r="C480" s="411" t="s">
        <v>294</v>
      </c>
      <c r="D480" s="412"/>
      <c r="E480" s="412"/>
      <c r="F480" s="57"/>
      <c r="G480" s="9">
        <v>321</v>
      </c>
      <c r="H480" s="9">
        <v>0</v>
      </c>
      <c r="I480" s="9">
        <v>0</v>
      </c>
      <c r="J480" s="9">
        <v>0</v>
      </c>
      <c r="K480" s="9">
        <v>1</v>
      </c>
      <c r="L480" s="9">
        <v>1</v>
      </c>
      <c r="M480" s="9">
        <v>1</v>
      </c>
      <c r="N480" s="9">
        <v>1</v>
      </c>
      <c r="O480" s="9">
        <v>0</v>
      </c>
      <c r="P480" s="9">
        <v>1</v>
      </c>
      <c r="Q480" s="9">
        <v>1</v>
      </c>
      <c r="R480" s="9">
        <v>10</v>
      </c>
      <c r="S480" s="9">
        <v>243</v>
      </c>
      <c r="T480" s="9">
        <f t="shared" si="273"/>
        <v>580</v>
      </c>
      <c r="U480" s="5">
        <v>4.1017696317946202</v>
      </c>
      <c r="V480" s="5">
        <v>86.393522869674186</v>
      </c>
      <c r="W480" s="10"/>
    </row>
    <row r="481" spans="2:23" ht="21" customHeight="1" x14ac:dyDescent="0.2">
      <c r="B481" s="402" t="s">
        <v>3</v>
      </c>
      <c r="C481" s="373" t="s">
        <v>55</v>
      </c>
      <c r="D481" s="413"/>
      <c r="E481" s="403"/>
      <c r="F481" s="13">
        <f t="shared" ref="F481:F486" si="274">T475</f>
        <v>580</v>
      </c>
      <c r="G481" s="4">
        <f t="shared" ref="G481:S481" si="275">G475/$F481*100</f>
        <v>30.344827586206897</v>
      </c>
      <c r="H481" s="4">
        <f t="shared" si="275"/>
        <v>0.86206896551724133</v>
      </c>
      <c r="I481" s="4">
        <f t="shared" si="275"/>
        <v>0.68965517241379315</v>
      </c>
      <c r="J481" s="4">
        <f t="shared" si="275"/>
        <v>0.68965517241379315</v>
      </c>
      <c r="K481" s="4">
        <f t="shared" si="275"/>
        <v>0.17241379310344829</v>
      </c>
      <c r="L481" s="4">
        <f t="shared" si="275"/>
        <v>0.68965517241379315</v>
      </c>
      <c r="M481" s="4">
        <f t="shared" si="275"/>
        <v>1.3793103448275863</v>
      </c>
      <c r="N481" s="4">
        <f t="shared" si="275"/>
        <v>0.51724137931034486</v>
      </c>
      <c r="O481" s="4">
        <f t="shared" si="275"/>
        <v>1.896551724137931</v>
      </c>
      <c r="P481" s="4">
        <f t="shared" si="275"/>
        <v>2.0689655172413794</v>
      </c>
      <c r="Q481" s="4">
        <f t="shared" si="275"/>
        <v>5.6896551724137936</v>
      </c>
      <c r="R481" s="4">
        <f t="shared" si="275"/>
        <v>26.03448275862069</v>
      </c>
      <c r="S481" s="4">
        <f t="shared" si="275"/>
        <v>28.965517241379313</v>
      </c>
      <c r="T481" s="4">
        <f t="shared" si="273"/>
        <v>100</v>
      </c>
    </row>
    <row r="482" spans="2:23" ht="21" customHeight="1" x14ac:dyDescent="0.2">
      <c r="B482" s="415"/>
      <c r="C482" s="414" t="s">
        <v>141</v>
      </c>
      <c r="D482" s="408" t="s">
        <v>610</v>
      </c>
      <c r="E482" s="409"/>
      <c r="F482" s="239">
        <f t="shared" si="274"/>
        <v>580</v>
      </c>
      <c r="G482" s="114">
        <f t="shared" ref="G482:S482" si="276">G476/$F482*100</f>
        <v>45.862068965517238</v>
      </c>
      <c r="H482" s="114">
        <f t="shared" si="276"/>
        <v>1.7241379310344827</v>
      </c>
      <c r="I482" s="114">
        <f t="shared" si="276"/>
        <v>1.0344827586206897</v>
      </c>
      <c r="J482" s="114">
        <f t="shared" si="276"/>
        <v>0.86206896551724133</v>
      </c>
      <c r="K482" s="114">
        <f t="shared" si="276"/>
        <v>0.17241379310344829</v>
      </c>
      <c r="L482" s="114">
        <f t="shared" si="276"/>
        <v>0.51724137931034486</v>
      </c>
      <c r="M482" s="114">
        <f t="shared" si="276"/>
        <v>0</v>
      </c>
      <c r="N482" s="114">
        <f t="shared" si="276"/>
        <v>1.2068965517241379</v>
      </c>
      <c r="O482" s="114">
        <f t="shared" si="276"/>
        <v>0.86206896551724133</v>
      </c>
      <c r="P482" s="114">
        <f t="shared" si="276"/>
        <v>1.3793103448275863</v>
      </c>
      <c r="Q482" s="114">
        <f t="shared" si="276"/>
        <v>1.2068965517241379</v>
      </c>
      <c r="R482" s="114">
        <f t="shared" si="276"/>
        <v>1.7241379310344827</v>
      </c>
      <c r="S482" s="114">
        <f t="shared" si="276"/>
        <v>43.448275862068961</v>
      </c>
      <c r="T482" s="114">
        <f t="shared" si="273"/>
        <v>99.999999999999972</v>
      </c>
    </row>
    <row r="483" spans="2:23" ht="21" customHeight="1" x14ac:dyDescent="0.2">
      <c r="B483" s="415"/>
      <c r="C483" s="123"/>
      <c r="D483" s="408" t="s">
        <v>611</v>
      </c>
      <c r="E483" s="409"/>
      <c r="F483" s="239">
        <f t="shared" si="274"/>
        <v>580</v>
      </c>
      <c r="G483" s="114">
        <f t="shared" ref="G483:S483" si="277">G477/$F483*100</f>
        <v>46.551724137931032</v>
      </c>
      <c r="H483" s="114">
        <f t="shared" si="277"/>
        <v>3.6206896551724141</v>
      </c>
      <c r="I483" s="114">
        <f t="shared" si="277"/>
        <v>1.3793103448275863</v>
      </c>
      <c r="J483" s="114">
        <f t="shared" si="277"/>
        <v>0.68965517241379315</v>
      </c>
      <c r="K483" s="114">
        <f t="shared" si="277"/>
        <v>0.34482758620689657</v>
      </c>
      <c r="L483" s="114">
        <f t="shared" si="277"/>
        <v>0.51724137931034486</v>
      </c>
      <c r="M483" s="114">
        <f t="shared" si="277"/>
        <v>0.17241379310344829</v>
      </c>
      <c r="N483" s="114">
        <f t="shared" si="277"/>
        <v>0.17241379310344829</v>
      </c>
      <c r="O483" s="114">
        <f t="shared" si="277"/>
        <v>0</v>
      </c>
      <c r="P483" s="114">
        <f t="shared" si="277"/>
        <v>0.17241379310344829</v>
      </c>
      <c r="Q483" s="114">
        <f t="shared" si="277"/>
        <v>0</v>
      </c>
      <c r="R483" s="114">
        <f t="shared" si="277"/>
        <v>1.0344827586206897</v>
      </c>
      <c r="S483" s="114">
        <f t="shared" si="277"/>
        <v>45.344827586206897</v>
      </c>
      <c r="T483" s="114">
        <f t="shared" si="273"/>
        <v>99.999999999999986</v>
      </c>
    </row>
    <row r="484" spans="2:23" ht="21" customHeight="1" x14ac:dyDescent="0.2">
      <c r="B484" s="415"/>
      <c r="C484" s="410" t="s">
        <v>56</v>
      </c>
      <c r="D484" s="409"/>
      <c r="E484" s="409"/>
      <c r="F484" s="239">
        <f t="shared" si="274"/>
        <v>580</v>
      </c>
      <c r="G484" s="114">
        <f t="shared" ref="G484:S484" si="278">G478/$F484*100</f>
        <v>30.344827586206897</v>
      </c>
      <c r="H484" s="114">
        <f t="shared" si="278"/>
        <v>0.51724137931034486</v>
      </c>
      <c r="I484" s="114">
        <f t="shared" si="278"/>
        <v>1.2068965517241379</v>
      </c>
      <c r="J484" s="114">
        <f t="shared" si="278"/>
        <v>1.0344827586206897</v>
      </c>
      <c r="K484" s="114">
        <f t="shared" si="278"/>
        <v>0.86206896551724133</v>
      </c>
      <c r="L484" s="114">
        <f t="shared" si="278"/>
        <v>1.5517241379310345</v>
      </c>
      <c r="M484" s="114">
        <f t="shared" si="278"/>
        <v>1.2068965517241379</v>
      </c>
      <c r="N484" s="114">
        <f t="shared" si="278"/>
        <v>1.3793103448275863</v>
      </c>
      <c r="O484" s="114">
        <f t="shared" si="278"/>
        <v>2.9310344827586206</v>
      </c>
      <c r="P484" s="114">
        <f t="shared" si="278"/>
        <v>3.7931034482758621</v>
      </c>
      <c r="Q484" s="114">
        <f t="shared" si="278"/>
        <v>3.4482758620689653</v>
      </c>
      <c r="R484" s="114">
        <f t="shared" si="278"/>
        <v>19.482758620689655</v>
      </c>
      <c r="S484" s="114">
        <f t="shared" si="278"/>
        <v>32.241379310344826</v>
      </c>
      <c r="T484" s="114">
        <f t="shared" si="273"/>
        <v>100</v>
      </c>
    </row>
    <row r="485" spans="2:23" ht="21" customHeight="1" x14ac:dyDescent="0.2">
      <c r="B485" s="415"/>
      <c r="C485" s="490" t="s">
        <v>293</v>
      </c>
      <c r="D485" s="489"/>
      <c r="E485" s="489"/>
      <c r="F485" s="239">
        <f t="shared" si="274"/>
        <v>580</v>
      </c>
      <c r="G485" s="114">
        <f t="shared" ref="G485:S485" si="279">G479/$F485*100</f>
        <v>54.827586206896548</v>
      </c>
      <c r="H485" s="114">
        <f t="shared" si="279"/>
        <v>0.17241379310344829</v>
      </c>
      <c r="I485" s="114">
        <f t="shared" si="279"/>
        <v>0</v>
      </c>
      <c r="J485" s="114">
        <f t="shared" si="279"/>
        <v>0.51724137931034486</v>
      </c>
      <c r="K485" s="114">
        <f t="shared" si="279"/>
        <v>0.51724137931034486</v>
      </c>
      <c r="L485" s="114">
        <f t="shared" si="279"/>
        <v>0.51724137931034486</v>
      </c>
      <c r="M485" s="114">
        <f t="shared" si="279"/>
        <v>0</v>
      </c>
      <c r="N485" s="114">
        <f t="shared" si="279"/>
        <v>0</v>
      </c>
      <c r="O485" s="114">
        <f t="shared" si="279"/>
        <v>0.17241379310344829</v>
      </c>
      <c r="P485" s="114">
        <f t="shared" si="279"/>
        <v>0.34482758620689657</v>
      </c>
      <c r="Q485" s="114">
        <f t="shared" si="279"/>
        <v>0.17241379310344829</v>
      </c>
      <c r="R485" s="114">
        <f t="shared" si="279"/>
        <v>2.5862068965517242</v>
      </c>
      <c r="S485" s="114">
        <f t="shared" si="279"/>
        <v>40.172413793103452</v>
      </c>
      <c r="T485" s="114">
        <f t="shared" si="273"/>
        <v>99.999999999999972</v>
      </c>
    </row>
    <row r="486" spans="2:23" ht="21" customHeight="1" x14ac:dyDescent="0.2">
      <c r="B486" s="416"/>
      <c r="C486" s="411" t="s">
        <v>294</v>
      </c>
      <c r="D486" s="412"/>
      <c r="E486" s="412"/>
      <c r="F486" s="14">
        <f t="shared" si="274"/>
        <v>580</v>
      </c>
      <c r="G486" s="5">
        <f t="shared" ref="G486:S486" si="280">G480/$F486*100</f>
        <v>55.344827586206904</v>
      </c>
      <c r="H486" s="5">
        <f t="shared" si="280"/>
        <v>0</v>
      </c>
      <c r="I486" s="5">
        <f t="shared" si="280"/>
        <v>0</v>
      </c>
      <c r="J486" s="5">
        <f t="shared" si="280"/>
        <v>0</v>
      </c>
      <c r="K486" s="5">
        <f t="shared" si="280"/>
        <v>0.17241379310344829</v>
      </c>
      <c r="L486" s="5">
        <f t="shared" si="280"/>
        <v>0.17241379310344829</v>
      </c>
      <c r="M486" s="5">
        <f t="shared" si="280"/>
        <v>0.17241379310344829</v>
      </c>
      <c r="N486" s="5">
        <f t="shared" si="280"/>
        <v>0.17241379310344829</v>
      </c>
      <c r="O486" s="5">
        <f t="shared" si="280"/>
        <v>0</v>
      </c>
      <c r="P486" s="5">
        <f t="shared" si="280"/>
        <v>0.17241379310344829</v>
      </c>
      <c r="Q486" s="5">
        <f t="shared" si="280"/>
        <v>0.17241379310344829</v>
      </c>
      <c r="R486" s="5">
        <f t="shared" si="280"/>
        <v>1.7241379310344827</v>
      </c>
      <c r="S486" s="5">
        <f t="shared" si="280"/>
        <v>41.896551724137929</v>
      </c>
      <c r="T486" s="5">
        <f t="shared" si="273"/>
        <v>99.999999999999986</v>
      </c>
    </row>
    <row r="487" spans="2:23" ht="15" customHeight="1" x14ac:dyDescent="0.2">
      <c r="B487" s="45"/>
      <c r="C487" s="45"/>
      <c r="D487" s="45"/>
      <c r="E487" s="45"/>
      <c r="F487" s="36"/>
      <c r="G487" s="10"/>
      <c r="H487" s="10"/>
      <c r="I487" s="10"/>
      <c r="J487" s="10"/>
      <c r="K487" s="10"/>
      <c r="L487" s="398"/>
    </row>
    <row r="488" spans="2:23" ht="33" x14ac:dyDescent="0.2">
      <c r="B488" s="30"/>
      <c r="C488" s="59" t="s">
        <v>173</v>
      </c>
      <c r="D488" s="59"/>
      <c r="E488" s="59"/>
      <c r="F488" s="22"/>
      <c r="G488" s="399" t="s">
        <v>154</v>
      </c>
      <c r="H488" s="400" t="s">
        <v>76</v>
      </c>
      <c r="I488" s="400" t="s">
        <v>295</v>
      </c>
      <c r="J488" s="400" t="s">
        <v>78</v>
      </c>
      <c r="K488" s="400" t="s">
        <v>79</v>
      </c>
      <c r="L488" s="401" t="s">
        <v>124</v>
      </c>
      <c r="M488" s="355" t="s">
        <v>125</v>
      </c>
      <c r="N488" s="355" t="s">
        <v>126</v>
      </c>
      <c r="O488" s="355" t="s">
        <v>129</v>
      </c>
      <c r="P488" s="355" t="s">
        <v>130</v>
      </c>
      <c r="Q488" s="355" t="s">
        <v>131</v>
      </c>
      <c r="R488" s="98" t="s">
        <v>140</v>
      </c>
      <c r="S488" s="355" t="s">
        <v>128</v>
      </c>
      <c r="T488" s="98" t="s">
        <v>4</v>
      </c>
      <c r="U488" s="98" t="s">
        <v>980</v>
      </c>
      <c r="V488" s="98" t="s">
        <v>981</v>
      </c>
    </row>
    <row r="489" spans="2:23" ht="21" customHeight="1" x14ac:dyDescent="0.2">
      <c r="B489" s="402" t="s">
        <v>2</v>
      </c>
      <c r="C489" s="373" t="s">
        <v>55</v>
      </c>
      <c r="D489" s="413"/>
      <c r="E489" s="403"/>
      <c r="F489" s="38"/>
      <c r="G489" s="7">
        <v>199</v>
      </c>
      <c r="H489" s="7">
        <v>10</v>
      </c>
      <c r="I489" s="7">
        <v>11</v>
      </c>
      <c r="J489" s="7">
        <v>8</v>
      </c>
      <c r="K489" s="7">
        <v>12</v>
      </c>
      <c r="L489" s="7">
        <v>7</v>
      </c>
      <c r="M489" s="7">
        <v>13</v>
      </c>
      <c r="N489" s="7">
        <v>13</v>
      </c>
      <c r="O489" s="7">
        <v>11</v>
      </c>
      <c r="P489" s="7">
        <v>31</v>
      </c>
      <c r="Q489" s="7">
        <v>36</v>
      </c>
      <c r="R489" s="7">
        <v>153</v>
      </c>
      <c r="S489" s="7">
        <v>174</v>
      </c>
      <c r="T489" s="7">
        <f t="shared" ref="T489:T500" si="281">SUM(G489:S489)</f>
        <v>678</v>
      </c>
      <c r="U489" s="3">
        <v>49.194482025124366</v>
      </c>
      <c r="V489" s="3">
        <v>81.291865379221903</v>
      </c>
      <c r="W489" s="10"/>
    </row>
    <row r="490" spans="2:23" ht="21" customHeight="1" x14ac:dyDescent="0.2">
      <c r="B490" s="415"/>
      <c r="C490" s="414" t="s">
        <v>141</v>
      </c>
      <c r="D490" s="408" t="s">
        <v>610</v>
      </c>
      <c r="E490" s="409"/>
      <c r="F490" s="235"/>
      <c r="G490" s="111">
        <v>319</v>
      </c>
      <c r="H490" s="111">
        <v>14</v>
      </c>
      <c r="I490" s="111">
        <v>14</v>
      </c>
      <c r="J490" s="111">
        <v>12</v>
      </c>
      <c r="K490" s="111">
        <v>14</v>
      </c>
      <c r="L490" s="111">
        <v>10</v>
      </c>
      <c r="M490" s="111">
        <v>3</v>
      </c>
      <c r="N490" s="111">
        <v>3</v>
      </c>
      <c r="O490" s="111">
        <v>6</v>
      </c>
      <c r="P490" s="111">
        <v>5</v>
      </c>
      <c r="Q490" s="111">
        <v>8</v>
      </c>
      <c r="R490" s="111">
        <v>7</v>
      </c>
      <c r="S490" s="111">
        <v>263</v>
      </c>
      <c r="T490" s="111">
        <f t="shared" si="281"/>
        <v>678</v>
      </c>
      <c r="U490" s="114">
        <v>10.087036884158929</v>
      </c>
      <c r="V490" s="114">
        <v>43.605419863812038</v>
      </c>
      <c r="W490" s="10"/>
    </row>
    <row r="491" spans="2:23" ht="21" customHeight="1" x14ac:dyDescent="0.2">
      <c r="B491" s="415"/>
      <c r="C491" s="123"/>
      <c r="D491" s="408" t="s">
        <v>611</v>
      </c>
      <c r="E491" s="409"/>
      <c r="F491" s="235"/>
      <c r="G491" s="111">
        <v>309</v>
      </c>
      <c r="H491" s="111">
        <v>24</v>
      </c>
      <c r="I491" s="111">
        <v>10</v>
      </c>
      <c r="J491" s="111">
        <v>5</v>
      </c>
      <c r="K491" s="111">
        <v>5</v>
      </c>
      <c r="L491" s="111">
        <v>4</v>
      </c>
      <c r="M491" s="111">
        <v>9</v>
      </c>
      <c r="N491" s="111">
        <v>7</v>
      </c>
      <c r="O491" s="111">
        <v>4</v>
      </c>
      <c r="P491" s="111">
        <v>4</v>
      </c>
      <c r="Q491" s="111">
        <v>2</v>
      </c>
      <c r="R491" s="111">
        <v>2</v>
      </c>
      <c r="S491" s="111">
        <v>293</v>
      </c>
      <c r="T491" s="111">
        <f t="shared" si="281"/>
        <v>678</v>
      </c>
      <c r="U491" s="114">
        <v>7.0107343423926389</v>
      </c>
      <c r="V491" s="114">
        <v>35.514904234489023</v>
      </c>
      <c r="W491" s="10"/>
    </row>
    <row r="492" spans="2:23" ht="21" customHeight="1" x14ac:dyDescent="0.2">
      <c r="B492" s="415"/>
      <c r="C492" s="410" t="s">
        <v>56</v>
      </c>
      <c r="D492" s="409"/>
      <c r="E492" s="409"/>
      <c r="F492" s="235"/>
      <c r="G492" s="111">
        <v>210</v>
      </c>
      <c r="H492" s="111">
        <v>11</v>
      </c>
      <c r="I492" s="111">
        <v>9</v>
      </c>
      <c r="J492" s="111">
        <v>15</v>
      </c>
      <c r="K492" s="111">
        <v>15</v>
      </c>
      <c r="L492" s="111">
        <v>24</v>
      </c>
      <c r="M492" s="111">
        <v>21</v>
      </c>
      <c r="N492" s="111">
        <v>28</v>
      </c>
      <c r="O492" s="111">
        <v>21</v>
      </c>
      <c r="P492" s="111">
        <v>33</v>
      </c>
      <c r="Q492" s="111">
        <v>21</v>
      </c>
      <c r="R492" s="111">
        <v>69</v>
      </c>
      <c r="S492" s="111">
        <v>201</v>
      </c>
      <c r="T492" s="111">
        <f t="shared" si="281"/>
        <v>678</v>
      </c>
      <c r="U492" s="114">
        <v>38.484299016751578</v>
      </c>
      <c r="V492" s="114">
        <v>68.752848805207876</v>
      </c>
      <c r="W492" s="10"/>
    </row>
    <row r="493" spans="2:23" ht="21" customHeight="1" x14ac:dyDescent="0.2">
      <c r="B493" s="415"/>
      <c r="C493" s="490" t="s">
        <v>293</v>
      </c>
      <c r="D493" s="489"/>
      <c r="E493" s="489"/>
      <c r="F493" s="235"/>
      <c r="G493" s="111">
        <v>428</v>
      </c>
      <c r="H493" s="111">
        <v>5</v>
      </c>
      <c r="I493" s="111">
        <v>5</v>
      </c>
      <c r="J493" s="111">
        <v>6</v>
      </c>
      <c r="K493" s="111">
        <v>5</v>
      </c>
      <c r="L493" s="111">
        <v>4</v>
      </c>
      <c r="M493" s="111">
        <v>3</v>
      </c>
      <c r="N493" s="111">
        <v>4</v>
      </c>
      <c r="O493" s="111">
        <v>2</v>
      </c>
      <c r="P493" s="111">
        <v>3</v>
      </c>
      <c r="Q493" s="111">
        <v>3</v>
      </c>
      <c r="R493" s="111">
        <v>15</v>
      </c>
      <c r="S493" s="111">
        <v>195</v>
      </c>
      <c r="T493" s="111">
        <f t="shared" si="281"/>
        <v>678</v>
      </c>
      <c r="U493" s="114">
        <v>6.6129782739155569</v>
      </c>
      <c r="V493" s="114">
        <v>58.073972841840252</v>
      </c>
      <c r="W493" s="10"/>
    </row>
    <row r="494" spans="2:23" ht="21" customHeight="1" x14ac:dyDescent="0.2">
      <c r="B494" s="416"/>
      <c r="C494" s="411" t="s">
        <v>294</v>
      </c>
      <c r="D494" s="412"/>
      <c r="E494" s="412"/>
      <c r="F494" s="57"/>
      <c r="G494" s="9">
        <v>355</v>
      </c>
      <c r="H494" s="9">
        <v>29</v>
      </c>
      <c r="I494" s="9">
        <v>1</v>
      </c>
      <c r="J494" s="9">
        <v>4</v>
      </c>
      <c r="K494" s="9">
        <v>3</v>
      </c>
      <c r="L494" s="9">
        <v>2</v>
      </c>
      <c r="M494" s="9">
        <v>4</v>
      </c>
      <c r="N494" s="9">
        <v>7</v>
      </c>
      <c r="O494" s="9">
        <v>3</v>
      </c>
      <c r="P494" s="9">
        <v>3</v>
      </c>
      <c r="Q494" s="9">
        <v>6</v>
      </c>
      <c r="R494" s="9">
        <v>3</v>
      </c>
      <c r="S494" s="9">
        <v>258</v>
      </c>
      <c r="T494" s="9">
        <f t="shared" si="281"/>
        <v>678</v>
      </c>
      <c r="U494" s="5">
        <v>5.6892344567769726</v>
      </c>
      <c r="V494" s="5">
        <v>36.761207259174284</v>
      </c>
      <c r="W494" s="10"/>
    </row>
    <row r="495" spans="2:23" ht="21" customHeight="1" x14ac:dyDescent="0.2">
      <c r="B495" s="402" t="s">
        <v>3</v>
      </c>
      <c r="C495" s="373" t="s">
        <v>55</v>
      </c>
      <c r="D495" s="413"/>
      <c r="E495" s="403"/>
      <c r="F495" s="13">
        <f t="shared" ref="F495:F500" si="282">T489</f>
        <v>678</v>
      </c>
      <c r="G495" s="4">
        <f t="shared" ref="G495:S495" si="283">G489/$F495*100</f>
        <v>29.35103244837758</v>
      </c>
      <c r="H495" s="4">
        <f t="shared" si="283"/>
        <v>1.4749262536873156</v>
      </c>
      <c r="I495" s="4">
        <f t="shared" si="283"/>
        <v>1.6224188790560472</v>
      </c>
      <c r="J495" s="4">
        <f t="shared" si="283"/>
        <v>1.1799410029498525</v>
      </c>
      <c r="K495" s="4">
        <f t="shared" si="283"/>
        <v>1.7699115044247788</v>
      </c>
      <c r="L495" s="4">
        <f t="shared" si="283"/>
        <v>1.0324483775811208</v>
      </c>
      <c r="M495" s="4">
        <f t="shared" si="283"/>
        <v>1.9174041297935103</v>
      </c>
      <c r="N495" s="4">
        <f t="shared" si="283"/>
        <v>1.9174041297935103</v>
      </c>
      <c r="O495" s="4">
        <f t="shared" si="283"/>
        <v>1.6224188790560472</v>
      </c>
      <c r="P495" s="4">
        <f t="shared" si="283"/>
        <v>4.5722713864306783</v>
      </c>
      <c r="Q495" s="4">
        <f t="shared" si="283"/>
        <v>5.3097345132743365</v>
      </c>
      <c r="R495" s="4">
        <f t="shared" si="283"/>
        <v>22.566371681415927</v>
      </c>
      <c r="S495" s="4">
        <f t="shared" si="283"/>
        <v>25.663716814159294</v>
      </c>
      <c r="T495" s="4">
        <f t="shared" si="281"/>
        <v>100</v>
      </c>
    </row>
    <row r="496" spans="2:23" ht="21" customHeight="1" x14ac:dyDescent="0.2">
      <c r="B496" s="415"/>
      <c r="C496" s="414" t="s">
        <v>141</v>
      </c>
      <c r="D496" s="408" t="s">
        <v>610</v>
      </c>
      <c r="E496" s="409"/>
      <c r="F496" s="239">
        <f t="shared" si="282"/>
        <v>678</v>
      </c>
      <c r="G496" s="114">
        <f t="shared" ref="G496:S496" si="284">G490/$F496*100</f>
        <v>47.050147492625364</v>
      </c>
      <c r="H496" s="114">
        <f t="shared" si="284"/>
        <v>2.0648967551622417</v>
      </c>
      <c r="I496" s="114">
        <f t="shared" si="284"/>
        <v>2.0648967551622417</v>
      </c>
      <c r="J496" s="114">
        <f t="shared" si="284"/>
        <v>1.7699115044247788</v>
      </c>
      <c r="K496" s="114">
        <f t="shared" si="284"/>
        <v>2.0648967551622417</v>
      </c>
      <c r="L496" s="114">
        <f t="shared" si="284"/>
        <v>1.4749262536873156</v>
      </c>
      <c r="M496" s="114">
        <f t="shared" si="284"/>
        <v>0.44247787610619471</v>
      </c>
      <c r="N496" s="114">
        <f t="shared" si="284"/>
        <v>0.44247787610619471</v>
      </c>
      <c r="O496" s="114">
        <f t="shared" si="284"/>
        <v>0.88495575221238942</v>
      </c>
      <c r="P496" s="114">
        <f t="shared" si="284"/>
        <v>0.73746312684365778</v>
      </c>
      <c r="Q496" s="114">
        <f t="shared" si="284"/>
        <v>1.1799410029498525</v>
      </c>
      <c r="R496" s="114">
        <f t="shared" si="284"/>
        <v>1.0324483775811208</v>
      </c>
      <c r="S496" s="114">
        <f t="shared" si="284"/>
        <v>38.790560471976399</v>
      </c>
      <c r="T496" s="114">
        <f t="shared" si="281"/>
        <v>100</v>
      </c>
    </row>
    <row r="497" spans="1:36" ht="21" customHeight="1" x14ac:dyDescent="0.2">
      <c r="B497" s="415"/>
      <c r="C497" s="123"/>
      <c r="D497" s="408" t="s">
        <v>611</v>
      </c>
      <c r="E497" s="409"/>
      <c r="F497" s="239">
        <f t="shared" si="282"/>
        <v>678</v>
      </c>
      <c r="G497" s="114">
        <f t="shared" ref="G497:S497" si="285">G491/$F497*100</f>
        <v>45.575221238938049</v>
      </c>
      <c r="H497" s="114">
        <f t="shared" si="285"/>
        <v>3.5398230088495577</v>
      </c>
      <c r="I497" s="114">
        <f t="shared" si="285"/>
        <v>1.4749262536873156</v>
      </c>
      <c r="J497" s="114">
        <f t="shared" si="285"/>
        <v>0.73746312684365778</v>
      </c>
      <c r="K497" s="114">
        <f t="shared" si="285"/>
        <v>0.73746312684365778</v>
      </c>
      <c r="L497" s="114">
        <f t="shared" si="285"/>
        <v>0.58997050147492625</v>
      </c>
      <c r="M497" s="114">
        <f t="shared" si="285"/>
        <v>1.3274336283185841</v>
      </c>
      <c r="N497" s="114">
        <f t="shared" si="285"/>
        <v>1.0324483775811208</v>
      </c>
      <c r="O497" s="114">
        <f t="shared" si="285"/>
        <v>0.58997050147492625</v>
      </c>
      <c r="P497" s="114">
        <f t="shared" si="285"/>
        <v>0.58997050147492625</v>
      </c>
      <c r="Q497" s="114">
        <f t="shared" si="285"/>
        <v>0.29498525073746312</v>
      </c>
      <c r="R497" s="114">
        <f t="shared" si="285"/>
        <v>0.29498525073746312</v>
      </c>
      <c r="S497" s="114">
        <f t="shared" si="285"/>
        <v>43.21533923303835</v>
      </c>
      <c r="T497" s="114">
        <f t="shared" si="281"/>
        <v>99.999999999999986</v>
      </c>
    </row>
    <row r="498" spans="1:36" ht="21" customHeight="1" x14ac:dyDescent="0.2">
      <c r="B498" s="415"/>
      <c r="C498" s="410" t="s">
        <v>56</v>
      </c>
      <c r="D498" s="409"/>
      <c r="E498" s="409"/>
      <c r="F498" s="239">
        <f t="shared" si="282"/>
        <v>678</v>
      </c>
      <c r="G498" s="114">
        <f t="shared" ref="G498:S498" si="286">G492/$F498*100</f>
        <v>30.973451327433626</v>
      </c>
      <c r="H498" s="114">
        <f t="shared" si="286"/>
        <v>1.6224188790560472</v>
      </c>
      <c r="I498" s="114">
        <f t="shared" si="286"/>
        <v>1.3274336283185841</v>
      </c>
      <c r="J498" s="114">
        <f t="shared" si="286"/>
        <v>2.2123893805309733</v>
      </c>
      <c r="K498" s="114">
        <f t="shared" si="286"/>
        <v>2.2123893805309733</v>
      </c>
      <c r="L498" s="114">
        <f t="shared" si="286"/>
        <v>3.5398230088495577</v>
      </c>
      <c r="M498" s="114">
        <f t="shared" si="286"/>
        <v>3.0973451327433628</v>
      </c>
      <c r="N498" s="114">
        <f t="shared" si="286"/>
        <v>4.1297935103244834</v>
      </c>
      <c r="O498" s="114">
        <f t="shared" si="286"/>
        <v>3.0973451327433628</v>
      </c>
      <c r="P498" s="114">
        <f t="shared" si="286"/>
        <v>4.8672566371681416</v>
      </c>
      <c r="Q498" s="114">
        <f t="shared" si="286"/>
        <v>3.0973451327433628</v>
      </c>
      <c r="R498" s="114">
        <f t="shared" si="286"/>
        <v>10.176991150442479</v>
      </c>
      <c r="S498" s="114">
        <f t="shared" si="286"/>
        <v>29.646017699115045</v>
      </c>
      <c r="T498" s="114">
        <f t="shared" si="281"/>
        <v>100</v>
      </c>
    </row>
    <row r="499" spans="1:36" ht="21" customHeight="1" x14ac:dyDescent="0.2">
      <c r="B499" s="415"/>
      <c r="C499" s="490" t="s">
        <v>293</v>
      </c>
      <c r="D499" s="489"/>
      <c r="E499" s="489"/>
      <c r="F499" s="239">
        <f t="shared" si="282"/>
        <v>678</v>
      </c>
      <c r="G499" s="114">
        <f t="shared" ref="G499:S499" si="287">G493/$F499*100</f>
        <v>63.126843657817112</v>
      </c>
      <c r="H499" s="114">
        <f t="shared" si="287"/>
        <v>0.73746312684365778</v>
      </c>
      <c r="I499" s="114">
        <f t="shared" si="287"/>
        <v>0.73746312684365778</v>
      </c>
      <c r="J499" s="114">
        <f t="shared" si="287"/>
        <v>0.88495575221238942</v>
      </c>
      <c r="K499" s="114">
        <f t="shared" si="287"/>
        <v>0.73746312684365778</v>
      </c>
      <c r="L499" s="114">
        <f t="shared" si="287"/>
        <v>0.58997050147492625</v>
      </c>
      <c r="M499" s="114">
        <f t="shared" si="287"/>
        <v>0.44247787610619471</v>
      </c>
      <c r="N499" s="114">
        <f t="shared" si="287"/>
        <v>0.58997050147492625</v>
      </c>
      <c r="O499" s="114">
        <f t="shared" si="287"/>
        <v>0.29498525073746312</v>
      </c>
      <c r="P499" s="114">
        <f t="shared" si="287"/>
        <v>0.44247787610619471</v>
      </c>
      <c r="Q499" s="114">
        <f t="shared" si="287"/>
        <v>0.44247787610619471</v>
      </c>
      <c r="R499" s="114">
        <f t="shared" si="287"/>
        <v>2.2123893805309733</v>
      </c>
      <c r="S499" s="114">
        <f t="shared" si="287"/>
        <v>28.761061946902654</v>
      </c>
      <c r="T499" s="114">
        <f t="shared" si="281"/>
        <v>100.00000000000003</v>
      </c>
    </row>
    <row r="500" spans="1:36" ht="21" customHeight="1" x14ac:dyDescent="0.2">
      <c r="B500" s="416"/>
      <c r="C500" s="411" t="s">
        <v>294</v>
      </c>
      <c r="D500" s="412"/>
      <c r="E500" s="412"/>
      <c r="F500" s="14">
        <f t="shared" si="282"/>
        <v>678</v>
      </c>
      <c r="G500" s="5">
        <f t="shared" ref="G500:S500" si="288">G494/$F500*100</f>
        <v>52.359882005899706</v>
      </c>
      <c r="H500" s="5">
        <f t="shared" si="288"/>
        <v>4.277286135693215</v>
      </c>
      <c r="I500" s="5">
        <f t="shared" si="288"/>
        <v>0.14749262536873156</v>
      </c>
      <c r="J500" s="5">
        <f t="shared" si="288"/>
        <v>0.58997050147492625</v>
      </c>
      <c r="K500" s="5">
        <f t="shared" si="288"/>
        <v>0.44247787610619471</v>
      </c>
      <c r="L500" s="5">
        <f t="shared" si="288"/>
        <v>0.29498525073746312</v>
      </c>
      <c r="M500" s="5">
        <f t="shared" si="288"/>
        <v>0.58997050147492625</v>
      </c>
      <c r="N500" s="5">
        <f t="shared" si="288"/>
        <v>1.0324483775811208</v>
      </c>
      <c r="O500" s="5">
        <f t="shared" si="288"/>
        <v>0.44247787610619471</v>
      </c>
      <c r="P500" s="5">
        <f t="shared" si="288"/>
        <v>0.44247787610619471</v>
      </c>
      <c r="Q500" s="5">
        <f t="shared" si="288"/>
        <v>0.88495575221238942</v>
      </c>
      <c r="R500" s="5">
        <f t="shared" si="288"/>
        <v>0.44247787610619471</v>
      </c>
      <c r="S500" s="5">
        <f t="shared" si="288"/>
        <v>38.053097345132741</v>
      </c>
      <c r="T500" s="5">
        <f t="shared" si="281"/>
        <v>100</v>
      </c>
      <c r="U500" s="254"/>
      <c r="AE500" s="254"/>
      <c r="AJ500" s="254"/>
    </row>
    <row r="501" spans="1:36" ht="15" customHeight="1" x14ac:dyDescent="0.2">
      <c r="B501" s="15"/>
      <c r="C501" s="413"/>
      <c r="D501" s="413"/>
      <c r="E501" s="413"/>
      <c r="F501" s="37"/>
      <c r="G501" s="10"/>
      <c r="H501" s="10"/>
      <c r="I501" s="10"/>
      <c r="J501" s="10"/>
      <c r="K501" s="10"/>
      <c r="L501" s="10"/>
      <c r="M501" s="10"/>
      <c r="N501" s="10"/>
      <c r="O501" s="10"/>
      <c r="P501" s="10"/>
      <c r="Q501" s="10"/>
      <c r="R501" s="10"/>
      <c r="S501" s="10"/>
      <c r="T501" s="10"/>
    </row>
    <row r="502" spans="1:36" ht="15" customHeight="1" x14ac:dyDescent="0.2">
      <c r="A502" s="35" t="s">
        <v>970</v>
      </c>
    </row>
    <row r="503" spans="1:36" ht="15" customHeight="1" x14ac:dyDescent="0.2">
      <c r="A503" s="1" t="s">
        <v>968</v>
      </c>
      <c r="B503" s="45"/>
      <c r="C503" s="45"/>
      <c r="D503" s="45"/>
      <c r="E503" s="45"/>
      <c r="F503" s="36"/>
      <c r="G503" s="10"/>
      <c r="H503" s="10"/>
      <c r="I503" s="10"/>
      <c r="J503" s="10"/>
      <c r="K503" s="10"/>
      <c r="L503" s="398"/>
    </row>
    <row r="504" spans="1:36" ht="33" x14ac:dyDescent="0.2">
      <c r="B504" s="30"/>
      <c r="C504" s="59" t="s">
        <v>171</v>
      </c>
      <c r="D504" s="59"/>
      <c r="E504" s="59"/>
      <c r="F504" s="22"/>
      <c r="G504" s="399" t="s">
        <v>154</v>
      </c>
      <c r="H504" s="400" t="s">
        <v>76</v>
      </c>
      <c r="I504" s="400" t="s">
        <v>295</v>
      </c>
      <c r="J504" s="400" t="s">
        <v>78</v>
      </c>
      <c r="K504" s="400" t="s">
        <v>79</v>
      </c>
      <c r="L504" s="401" t="s">
        <v>124</v>
      </c>
      <c r="M504" s="355" t="s">
        <v>125</v>
      </c>
      <c r="N504" s="355" t="s">
        <v>126</v>
      </c>
      <c r="O504" s="355" t="s">
        <v>129</v>
      </c>
      <c r="P504" s="355" t="s">
        <v>130</v>
      </c>
      <c r="Q504" s="355" t="s">
        <v>131</v>
      </c>
      <c r="R504" s="98" t="s">
        <v>140</v>
      </c>
      <c r="S504" s="355" t="s">
        <v>128</v>
      </c>
      <c r="T504" s="98" t="s">
        <v>4</v>
      </c>
      <c r="U504" s="98" t="s">
        <v>980</v>
      </c>
      <c r="V504" s="98" t="s">
        <v>981</v>
      </c>
    </row>
    <row r="505" spans="1:36" ht="21" customHeight="1" x14ac:dyDescent="0.2">
      <c r="B505" s="402" t="s">
        <v>2</v>
      </c>
      <c r="C505" s="373" t="s">
        <v>55</v>
      </c>
      <c r="D505" s="413"/>
      <c r="E505" s="403"/>
      <c r="F505" s="38"/>
      <c r="G505" s="7">
        <v>10</v>
      </c>
      <c r="H505" s="7">
        <v>2</v>
      </c>
      <c r="I505" s="7">
        <v>2</v>
      </c>
      <c r="J505" s="7">
        <v>0</v>
      </c>
      <c r="K505" s="7">
        <v>1</v>
      </c>
      <c r="L505" s="7">
        <v>3</v>
      </c>
      <c r="M505" s="7">
        <v>3</v>
      </c>
      <c r="N505" s="7">
        <v>1</v>
      </c>
      <c r="O505" s="7">
        <v>3</v>
      </c>
      <c r="P505" s="7">
        <v>3</v>
      </c>
      <c r="Q505" s="7">
        <v>7</v>
      </c>
      <c r="R505" s="7">
        <v>38</v>
      </c>
      <c r="S505" s="7">
        <v>13</v>
      </c>
      <c r="T505" s="7">
        <f t="shared" ref="T505:T516" si="289">SUM(G505:S505)</f>
        <v>86</v>
      </c>
      <c r="U505" s="3">
        <v>73.585781833552915</v>
      </c>
      <c r="V505" s="3">
        <v>85.266064664275589</v>
      </c>
      <c r="W505" s="10"/>
    </row>
    <row r="506" spans="1:36" ht="21" customHeight="1" x14ac:dyDescent="0.2">
      <c r="B506" s="415"/>
      <c r="C506" s="414" t="s">
        <v>141</v>
      </c>
      <c r="D506" s="408" t="s">
        <v>610</v>
      </c>
      <c r="E506" s="409"/>
      <c r="F506" s="235"/>
      <c r="G506" s="111">
        <v>7</v>
      </c>
      <c r="H506" s="111">
        <v>3</v>
      </c>
      <c r="I506" s="111">
        <v>2</v>
      </c>
      <c r="J506" s="111">
        <v>3</v>
      </c>
      <c r="K506" s="111">
        <v>0</v>
      </c>
      <c r="L506" s="111">
        <v>3</v>
      </c>
      <c r="M506" s="111">
        <v>0</v>
      </c>
      <c r="N506" s="111">
        <v>2</v>
      </c>
      <c r="O506" s="111">
        <v>2</v>
      </c>
      <c r="P506" s="111">
        <v>5</v>
      </c>
      <c r="Q506" s="111">
        <v>3</v>
      </c>
      <c r="R506" s="111">
        <v>6</v>
      </c>
      <c r="S506" s="111">
        <v>8</v>
      </c>
      <c r="T506" s="111">
        <f t="shared" si="289"/>
        <v>44</v>
      </c>
      <c r="U506" s="114">
        <v>50.872991140734051</v>
      </c>
      <c r="V506" s="114">
        <v>63.152678657462957</v>
      </c>
      <c r="W506" s="10"/>
    </row>
    <row r="507" spans="1:36" ht="21" customHeight="1" x14ac:dyDescent="0.2">
      <c r="B507" s="415"/>
      <c r="C507" s="123"/>
      <c r="D507" s="408" t="s">
        <v>611</v>
      </c>
      <c r="E507" s="409"/>
      <c r="F507" s="235"/>
      <c r="G507" s="111">
        <v>14</v>
      </c>
      <c r="H507" s="111">
        <v>7</v>
      </c>
      <c r="I507" s="111">
        <v>5</v>
      </c>
      <c r="J507" s="111">
        <v>1</v>
      </c>
      <c r="K507" s="111">
        <v>1</v>
      </c>
      <c r="L507" s="111">
        <v>1</v>
      </c>
      <c r="M507" s="111">
        <v>0</v>
      </c>
      <c r="N507" s="111">
        <v>1</v>
      </c>
      <c r="O507" s="111">
        <v>0</v>
      </c>
      <c r="P507" s="111">
        <v>0</v>
      </c>
      <c r="Q507" s="111">
        <v>0</v>
      </c>
      <c r="R507" s="111">
        <v>3</v>
      </c>
      <c r="S507" s="111">
        <v>11</v>
      </c>
      <c r="T507" s="111">
        <f t="shared" si="289"/>
        <v>44</v>
      </c>
      <c r="U507" s="114">
        <v>17.507632800053749</v>
      </c>
      <c r="V507" s="114">
        <v>30.407993810619672</v>
      </c>
      <c r="W507" s="10"/>
    </row>
    <row r="508" spans="1:36" ht="21" customHeight="1" x14ac:dyDescent="0.2">
      <c r="B508" s="415"/>
      <c r="C508" s="410" t="s">
        <v>56</v>
      </c>
      <c r="D508" s="409"/>
      <c r="E508" s="409"/>
      <c r="F508" s="235"/>
      <c r="G508" s="111">
        <v>6</v>
      </c>
      <c r="H508" s="111">
        <v>0</v>
      </c>
      <c r="I508" s="111">
        <v>2</v>
      </c>
      <c r="J508" s="111">
        <v>1</v>
      </c>
      <c r="K508" s="111">
        <v>1</v>
      </c>
      <c r="L508" s="111">
        <v>4</v>
      </c>
      <c r="M508" s="111">
        <v>2</v>
      </c>
      <c r="N508" s="111">
        <v>4</v>
      </c>
      <c r="O508" s="111">
        <v>7</v>
      </c>
      <c r="P508" s="111">
        <v>6</v>
      </c>
      <c r="Q508" s="111">
        <v>7</v>
      </c>
      <c r="R508" s="111">
        <v>29</v>
      </c>
      <c r="S508" s="111">
        <v>12</v>
      </c>
      <c r="T508" s="111">
        <f t="shared" si="289"/>
        <v>81</v>
      </c>
      <c r="U508" s="114">
        <v>75.675205091877885</v>
      </c>
      <c r="V508" s="114">
        <v>82.882367481580545</v>
      </c>
      <c r="W508" s="10"/>
    </row>
    <row r="509" spans="1:36" ht="21" customHeight="1" x14ac:dyDescent="0.2">
      <c r="B509" s="415"/>
      <c r="C509" s="490" t="s">
        <v>293</v>
      </c>
      <c r="D509" s="489"/>
      <c r="E509" s="489"/>
      <c r="F509" s="235"/>
      <c r="G509" s="111">
        <v>2</v>
      </c>
      <c r="H509" s="111">
        <v>0</v>
      </c>
      <c r="I509" s="111">
        <v>0</v>
      </c>
      <c r="J509" s="111">
        <v>1</v>
      </c>
      <c r="K509" s="111">
        <v>3</v>
      </c>
      <c r="L509" s="111">
        <v>1</v>
      </c>
      <c r="M509" s="111">
        <v>0</v>
      </c>
      <c r="N509" s="111">
        <v>0</v>
      </c>
      <c r="O509" s="111">
        <v>0</v>
      </c>
      <c r="P509" s="111">
        <v>0</v>
      </c>
      <c r="Q509" s="111">
        <v>0</v>
      </c>
      <c r="R509" s="111">
        <v>2</v>
      </c>
      <c r="S509" s="111">
        <v>1</v>
      </c>
      <c r="T509" s="111">
        <f t="shared" si="289"/>
        <v>10</v>
      </c>
      <c r="U509" s="114">
        <v>39.49074074074074</v>
      </c>
      <c r="V509" s="114">
        <v>50.773809523809526</v>
      </c>
      <c r="W509" s="10"/>
    </row>
    <row r="510" spans="1:36" ht="21" customHeight="1" x14ac:dyDescent="0.2">
      <c r="B510" s="416"/>
      <c r="C510" s="411" t="s">
        <v>294</v>
      </c>
      <c r="D510" s="412"/>
      <c r="E510" s="412"/>
      <c r="F510" s="57"/>
      <c r="G510" s="9">
        <v>4</v>
      </c>
      <c r="H510" s="9">
        <v>0</v>
      </c>
      <c r="I510" s="9">
        <v>0</v>
      </c>
      <c r="J510" s="9">
        <v>0</v>
      </c>
      <c r="K510" s="9">
        <v>0</v>
      </c>
      <c r="L510" s="9">
        <v>1</v>
      </c>
      <c r="M510" s="9">
        <v>0</v>
      </c>
      <c r="N510" s="9">
        <v>0</v>
      </c>
      <c r="O510" s="9">
        <v>0</v>
      </c>
      <c r="P510" s="9">
        <v>0</v>
      </c>
      <c r="Q510" s="9">
        <v>0</v>
      </c>
      <c r="R510" s="9">
        <v>4</v>
      </c>
      <c r="S510" s="9">
        <v>3</v>
      </c>
      <c r="T510" s="9">
        <f t="shared" si="289"/>
        <v>12</v>
      </c>
      <c r="U510" s="5">
        <v>49.444444444444443</v>
      </c>
      <c r="V510" s="5">
        <v>89</v>
      </c>
      <c r="W510" s="10"/>
    </row>
    <row r="511" spans="1:36" ht="21" customHeight="1" x14ac:dyDescent="0.2">
      <c r="B511" s="402" t="s">
        <v>3</v>
      </c>
      <c r="C511" s="373" t="s">
        <v>55</v>
      </c>
      <c r="D511" s="413"/>
      <c r="E511" s="413"/>
      <c r="F511" s="13">
        <f t="shared" ref="F511:F516" si="290">T505</f>
        <v>86</v>
      </c>
      <c r="G511" s="4">
        <f t="shared" ref="G511:S511" si="291">G505/$F511*100</f>
        <v>11.627906976744185</v>
      </c>
      <c r="H511" s="4">
        <f t="shared" si="291"/>
        <v>2.3255813953488373</v>
      </c>
      <c r="I511" s="4">
        <f t="shared" si="291"/>
        <v>2.3255813953488373</v>
      </c>
      <c r="J511" s="4">
        <f t="shared" si="291"/>
        <v>0</v>
      </c>
      <c r="K511" s="4">
        <f t="shared" si="291"/>
        <v>1.1627906976744187</v>
      </c>
      <c r="L511" s="4">
        <f t="shared" si="291"/>
        <v>3.4883720930232558</v>
      </c>
      <c r="M511" s="4">
        <f t="shared" si="291"/>
        <v>3.4883720930232558</v>
      </c>
      <c r="N511" s="4">
        <f t="shared" si="291"/>
        <v>1.1627906976744187</v>
      </c>
      <c r="O511" s="4">
        <f t="shared" si="291"/>
        <v>3.4883720930232558</v>
      </c>
      <c r="P511" s="4">
        <f t="shared" si="291"/>
        <v>3.4883720930232558</v>
      </c>
      <c r="Q511" s="4">
        <f t="shared" si="291"/>
        <v>8.1395348837209305</v>
      </c>
      <c r="R511" s="4">
        <f t="shared" si="291"/>
        <v>44.186046511627907</v>
      </c>
      <c r="S511" s="4">
        <f t="shared" si="291"/>
        <v>15.11627906976744</v>
      </c>
      <c r="T511" s="4">
        <f t="shared" si="289"/>
        <v>100</v>
      </c>
    </row>
    <row r="512" spans="1:36" ht="21" customHeight="1" x14ac:dyDescent="0.2">
      <c r="B512" s="415"/>
      <c r="C512" s="414" t="s">
        <v>141</v>
      </c>
      <c r="D512" s="408" t="s">
        <v>610</v>
      </c>
      <c r="E512" s="409"/>
      <c r="F512" s="239">
        <f t="shared" si="290"/>
        <v>44</v>
      </c>
      <c r="G512" s="114">
        <f t="shared" ref="G512:S512" si="292">G506/$F512*100</f>
        <v>15.909090909090908</v>
      </c>
      <c r="H512" s="114">
        <f t="shared" si="292"/>
        <v>6.8181818181818175</v>
      </c>
      <c r="I512" s="114">
        <f t="shared" si="292"/>
        <v>4.5454545454545459</v>
      </c>
      <c r="J512" s="114">
        <f t="shared" si="292"/>
        <v>6.8181818181818175</v>
      </c>
      <c r="K512" s="114">
        <f t="shared" si="292"/>
        <v>0</v>
      </c>
      <c r="L512" s="114">
        <f t="shared" si="292"/>
        <v>6.8181818181818175</v>
      </c>
      <c r="M512" s="114">
        <f t="shared" si="292"/>
        <v>0</v>
      </c>
      <c r="N512" s="114">
        <f t="shared" si="292"/>
        <v>4.5454545454545459</v>
      </c>
      <c r="O512" s="114">
        <f t="shared" si="292"/>
        <v>4.5454545454545459</v>
      </c>
      <c r="P512" s="114">
        <f t="shared" si="292"/>
        <v>11.363636363636363</v>
      </c>
      <c r="Q512" s="114">
        <f t="shared" si="292"/>
        <v>6.8181818181818175</v>
      </c>
      <c r="R512" s="114">
        <f t="shared" si="292"/>
        <v>13.636363636363635</v>
      </c>
      <c r="S512" s="114">
        <f t="shared" si="292"/>
        <v>18.181818181818183</v>
      </c>
      <c r="T512" s="114">
        <f t="shared" si="289"/>
        <v>100.00000000000001</v>
      </c>
    </row>
    <row r="513" spans="2:23" ht="21" customHeight="1" x14ac:dyDescent="0.2">
      <c r="B513" s="415"/>
      <c r="C513" s="123"/>
      <c r="D513" s="408" t="s">
        <v>611</v>
      </c>
      <c r="E513" s="409"/>
      <c r="F513" s="239">
        <f t="shared" si="290"/>
        <v>44</v>
      </c>
      <c r="G513" s="114">
        <f t="shared" ref="G513:S513" si="293">G507/$F513*100</f>
        <v>31.818181818181817</v>
      </c>
      <c r="H513" s="114">
        <f t="shared" si="293"/>
        <v>15.909090909090908</v>
      </c>
      <c r="I513" s="114">
        <f t="shared" si="293"/>
        <v>11.363636363636363</v>
      </c>
      <c r="J513" s="114">
        <f t="shared" si="293"/>
        <v>2.2727272727272729</v>
      </c>
      <c r="K513" s="114">
        <f t="shared" si="293"/>
        <v>2.2727272727272729</v>
      </c>
      <c r="L513" s="114">
        <f t="shared" si="293"/>
        <v>2.2727272727272729</v>
      </c>
      <c r="M513" s="114">
        <f t="shared" si="293"/>
        <v>0</v>
      </c>
      <c r="N513" s="114">
        <f t="shared" si="293"/>
        <v>2.2727272727272729</v>
      </c>
      <c r="O513" s="114">
        <f t="shared" si="293"/>
        <v>0</v>
      </c>
      <c r="P513" s="114">
        <f t="shared" si="293"/>
        <v>0</v>
      </c>
      <c r="Q513" s="114">
        <f t="shared" si="293"/>
        <v>0</v>
      </c>
      <c r="R513" s="114">
        <f t="shared" si="293"/>
        <v>6.8181818181818175</v>
      </c>
      <c r="S513" s="114">
        <f t="shared" si="293"/>
        <v>25</v>
      </c>
      <c r="T513" s="114">
        <f t="shared" si="289"/>
        <v>99.999999999999986</v>
      </c>
    </row>
    <row r="514" spans="2:23" ht="21" customHeight="1" x14ac:dyDescent="0.2">
      <c r="B514" s="415"/>
      <c r="C514" s="410" t="s">
        <v>56</v>
      </c>
      <c r="D514" s="409"/>
      <c r="E514" s="409"/>
      <c r="F514" s="239">
        <f t="shared" si="290"/>
        <v>81</v>
      </c>
      <c r="G514" s="114">
        <f t="shared" ref="G514:S514" si="294">G508/$F514*100</f>
        <v>7.4074074074074066</v>
      </c>
      <c r="H514" s="114">
        <f t="shared" si="294"/>
        <v>0</v>
      </c>
      <c r="I514" s="114">
        <f t="shared" si="294"/>
        <v>2.4691358024691357</v>
      </c>
      <c r="J514" s="114">
        <f t="shared" si="294"/>
        <v>1.2345679012345678</v>
      </c>
      <c r="K514" s="114">
        <f t="shared" si="294"/>
        <v>1.2345679012345678</v>
      </c>
      <c r="L514" s="114">
        <f t="shared" si="294"/>
        <v>4.9382716049382713</v>
      </c>
      <c r="M514" s="114">
        <f t="shared" si="294"/>
        <v>2.4691358024691357</v>
      </c>
      <c r="N514" s="114">
        <f t="shared" si="294"/>
        <v>4.9382716049382713</v>
      </c>
      <c r="O514" s="114">
        <f t="shared" si="294"/>
        <v>8.6419753086419746</v>
      </c>
      <c r="P514" s="114">
        <f t="shared" si="294"/>
        <v>7.4074074074074066</v>
      </c>
      <c r="Q514" s="114">
        <f t="shared" si="294"/>
        <v>8.6419753086419746</v>
      </c>
      <c r="R514" s="114">
        <f t="shared" si="294"/>
        <v>35.802469135802468</v>
      </c>
      <c r="S514" s="114">
        <f t="shared" si="294"/>
        <v>14.814814814814813</v>
      </c>
      <c r="T514" s="114">
        <f t="shared" si="289"/>
        <v>99.999999999999986</v>
      </c>
    </row>
    <row r="515" spans="2:23" ht="21" customHeight="1" x14ac:dyDescent="0.2">
      <c r="B515" s="415"/>
      <c r="C515" s="490" t="s">
        <v>293</v>
      </c>
      <c r="D515" s="489"/>
      <c r="E515" s="489"/>
      <c r="F515" s="239">
        <f t="shared" si="290"/>
        <v>10</v>
      </c>
      <c r="G515" s="114">
        <f t="shared" ref="G515:S515" si="295">G509/$F515*100</f>
        <v>20</v>
      </c>
      <c r="H515" s="114">
        <f t="shared" si="295"/>
        <v>0</v>
      </c>
      <c r="I515" s="114">
        <f t="shared" si="295"/>
        <v>0</v>
      </c>
      <c r="J515" s="114">
        <f t="shared" si="295"/>
        <v>10</v>
      </c>
      <c r="K515" s="114">
        <f t="shared" si="295"/>
        <v>30</v>
      </c>
      <c r="L515" s="114">
        <f t="shared" si="295"/>
        <v>10</v>
      </c>
      <c r="M515" s="114">
        <f t="shared" si="295"/>
        <v>0</v>
      </c>
      <c r="N515" s="114">
        <f t="shared" si="295"/>
        <v>0</v>
      </c>
      <c r="O515" s="114">
        <f t="shared" si="295"/>
        <v>0</v>
      </c>
      <c r="P515" s="114">
        <f t="shared" si="295"/>
        <v>0</v>
      </c>
      <c r="Q515" s="114">
        <f t="shared" si="295"/>
        <v>0</v>
      </c>
      <c r="R515" s="114">
        <f t="shared" si="295"/>
        <v>20</v>
      </c>
      <c r="S515" s="114">
        <f t="shared" si="295"/>
        <v>10</v>
      </c>
      <c r="T515" s="114">
        <f t="shared" si="289"/>
        <v>100</v>
      </c>
    </row>
    <row r="516" spans="2:23" ht="21" customHeight="1" x14ac:dyDescent="0.2">
      <c r="B516" s="416"/>
      <c r="C516" s="411" t="s">
        <v>294</v>
      </c>
      <c r="D516" s="412"/>
      <c r="E516" s="412"/>
      <c r="F516" s="14">
        <f t="shared" si="290"/>
        <v>12</v>
      </c>
      <c r="G516" s="5">
        <f t="shared" ref="G516:S516" si="296">G510/$F516*100</f>
        <v>33.333333333333329</v>
      </c>
      <c r="H516" s="5">
        <f t="shared" si="296"/>
        <v>0</v>
      </c>
      <c r="I516" s="5">
        <f t="shared" si="296"/>
        <v>0</v>
      </c>
      <c r="J516" s="5">
        <f t="shared" si="296"/>
        <v>0</v>
      </c>
      <c r="K516" s="5">
        <f t="shared" si="296"/>
        <v>0</v>
      </c>
      <c r="L516" s="5">
        <f t="shared" si="296"/>
        <v>8.3333333333333321</v>
      </c>
      <c r="M516" s="5">
        <f t="shared" si="296"/>
        <v>0</v>
      </c>
      <c r="N516" s="5">
        <f t="shared" si="296"/>
        <v>0</v>
      </c>
      <c r="O516" s="5">
        <f t="shared" si="296"/>
        <v>0</v>
      </c>
      <c r="P516" s="5">
        <f t="shared" si="296"/>
        <v>0</v>
      </c>
      <c r="Q516" s="5">
        <f t="shared" si="296"/>
        <v>0</v>
      </c>
      <c r="R516" s="5">
        <f t="shared" si="296"/>
        <v>33.333333333333329</v>
      </c>
      <c r="S516" s="5">
        <f t="shared" si="296"/>
        <v>25</v>
      </c>
      <c r="T516" s="5">
        <f t="shared" si="289"/>
        <v>99.999999999999986</v>
      </c>
    </row>
    <row r="517" spans="2:23" ht="15" customHeight="1" x14ac:dyDescent="0.2">
      <c r="B517" s="45"/>
      <c r="C517" s="45"/>
      <c r="D517" s="45"/>
      <c r="E517" s="45"/>
      <c r="F517" s="36"/>
      <c r="G517" s="10"/>
      <c r="H517" s="10"/>
      <c r="I517" s="10"/>
      <c r="J517" s="10"/>
      <c r="K517" s="10"/>
      <c r="L517" s="398"/>
    </row>
    <row r="518" spans="2:23" ht="33" x14ac:dyDescent="0.2">
      <c r="B518" s="30"/>
      <c r="C518" s="59" t="s">
        <v>173</v>
      </c>
      <c r="D518" s="59"/>
      <c r="E518" s="59"/>
      <c r="F518" s="22"/>
      <c r="G518" s="399" t="s">
        <v>154</v>
      </c>
      <c r="H518" s="400" t="s">
        <v>76</v>
      </c>
      <c r="I518" s="400" t="s">
        <v>295</v>
      </c>
      <c r="J518" s="400" t="s">
        <v>78</v>
      </c>
      <c r="K518" s="400" t="s">
        <v>79</v>
      </c>
      <c r="L518" s="401" t="s">
        <v>124</v>
      </c>
      <c r="M518" s="355" t="s">
        <v>125</v>
      </c>
      <c r="N518" s="355" t="s">
        <v>126</v>
      </c>
      <c r="O518" s="355" t="s">
        <v>129</v>
      </c>
      <c r="P518" s="355" t="s">
        <v>130</v>
      </c>
      <c r="Q518" s="355" t="s">
        <v>131</v>
      </c>
      <c r="R518" s="98" t="s">
        <v>140</v>
      </c>
      <c r="S518" s="355" t="s">
        <v>128</v>
      </c>
      <c r="T518" s="98" t="s">
        <v>4</v>
      </c>
      <c r="U518" s="98" t="s">
        <v>980</v>
      </c>
      <c r="V518" s="98" t="s">
        <v>981</v>
      </c>
    </row>
    <row r="519" spans="2:23" ht="21" customHeight="1" x14ac:dyDescent="0.2">
      <c r="B519" s="402" t="s">
        <v>2</v>
      </c>
      <c r="C519" s="373" t="s">
        <v>55</v>
      </c>
      <c r="D519" s="413"/>
      <c r="E519" s="403"/>
      <c r="F519" s="38"/>
      <c r="G519" s="7">
        <v>10</v>
      </c>
      <c r="H519" s="7">
        <v>4</v>
      </c>
      <c r="I519" s="7">
        <v>2</v>
      </c>
      <c r="J519" s="7">
        <v>4</v>
      </c>
      <c r="K519" s="7">
        <v>3</v>
      </c>
      <c r="L519" s="7">
        <v>5</v>
      </c>
      <c r="M519" s="7">
        <v>7</v>
      </c>
      <c r="N519" s="7">
        <v>8</v>
      </c>
      <c r="O519" s="7">
        <v>4</v>
      </c>
      <c r="P519" s="7">
        <v>16</v>
      </c>
      <c r="Q519" s="7">
        <v>15</v>
      </c>
      <c r="R519" s="7">
        <v>51</v>
      </c>
      <c r="S519" s="7">
        <v>17</v>
      </c>
      <c r="T519" s="7">
        <f t="shared" ref="T519:T530" si="297">SUM(G519:S519)</f>
        <v>146</v>
      </c>
      <c r="U519" s="3">
        <v>73.795315492739732</v>
      </c>
      <c r="V519" s="3">
        <v>79.996602508936348</v>
      </c>
      <c r="W519" s="10"/>
    </row>
    <row r="520" spans="2:23" ht="21" customHeight="1" x14ac:dyDescent="0.2">
      <c r="B520" s="415"/>
      <c r="C520" s="414" t="s">
        <v>141</v>
      </c>
      <c r="D520" s="408" t="s">
        <v>610</v>
      </c>
      <c r="E520" s="409"/>
      <c r="F520" s="235"/>
      <c r="G520" s="111">
        <v>9</v>
      </c>
      <c r="H520" s="111">
        <v>4</v>
      </c>
      <c r="I520" s="111">
        <v>9</v>
      </c>
      <c r="J520" s="111">
        <v>3</v>
      </c>
      <c r="K520" s="111">
        <v>2</v>
      </c>
      <c r="L520" s="111">
        <v>5</v>
      </c>
      <c r="M520" s="111">
        <v>3</v>
      </c>
      <c r="N520" s="111">
        <v>2</v>
      </c>
      <c r="O520" s="111">
        <v>2</v>
      </c>
      <c r="P520" s="111">
        <v>5</v>
      </c>
      <c r="Q520" s="111">
        <v>3</v>
      </c>
      <c r="R520" s="111">
        <v>3</v>
      </c>
      <c r="S520" s="111">
        <v>18</v>
      </c>
      <c r="T520" s="111">
        <f t="shared" si="297"/>
        <v>68</v>
      </c>
      <c r="U520" s="114">
        <v>39.324574676369885</v>
      </c>
      <c r="V520" s="114">
        <v>47.956798385816931</v>
      </c>
      <c r="W520" s="10"/>
    </row>
    <row r="521" spans="2:23" ht="21" customHeight="1" x14ac:dyDescent="0.2">
      <c r="B521" s="415"/>
      <c r="C521" s="123"/>
      <c r="D521" s="408" t="s">
        <v>611</v>
      </c>
      <c r="E521" s="409"/>
      <c r="F521" s="235"/>
      <c r="G521" s="111">
        <v>20</v>
      </c>
      <c r="H521" s="111">
        <v>13</v>
      </c>
      <c r="I521" s="111">
        <v>4</v>
      </c>
      <c r="J521" s="111">
        <v>1</v>
      </c>
      <c r="K521" s="111">
        <v>2</v>
      </c>
      <c r="L521" s="111">
        <v>1</v>
      </c>
      <c r="M521" s="111">
        <v>0</v>
      </c>
      <c r="N521" s="111">
        <v>0</v>
      </c>
      <c r="O521" s="111">
        <v>0</v>
      </c>
      <c r="P521" s="111">
        <v>0</v>
      </c>
      <c r="Q521" s="111">
        <v>1</v>
      </c>
      <c r="R521" s="111">
        <v>1</v>
      </c>
      <c r="S521" s="111">
        <v>25</v>
      </c>
      <c r="T521" s="111">
        <f t="shared" si="297"/>
        <v>68</v>
      </c>
      <c r="U521" s="114">
        <v>10.349397208583007</v>
      </c>
      <c r="V521" s="114">
        <v>19.348873042133444</v>
      </c>
      <c r="W521" s="10"/>
    </row>
    <row r="522" spans="2:23" ht="21" customHeight="1" x14ac:dyDescent="0.2">
      <c r="B522" s="415"/>
      <c r="C522" s="410" t="s">
        <v>56</v>
      </c>
      <c r="D522" s="409"/>
      <c r="E522" s="409"/>
      <c r="F522" s="235"/>
      <c r="G522" s="111">
        <v>6</v>
      </c>
      <c r="H522" s="111">
        <v>4</v>
      </c>
      <c r="I522" s="111">
        <v>2</v>
      </c>
      <c r="J522" s="111">
        <v>8</v>
      </c>
      <c r="K522" s="111">
        <v>8</v>
      </c>
      <c r="L522" s="111">
        <v>14</v>
      </c>
      <c r="M522" s="111">
        <v>7</v>
      </c>
      <c r="N522" s="111">
        <v>11</v>
      </c>
      <c r="O522" s="111">
        <v>11</v>
      </c>
      <c r="P522" s="111">
        <v>13</v>
      </c>
      <c r="Q522" s="111">
        <v>8</v>
      </c>
      <c r="R522" s="111">
        <v>17</v>
      </c>
      <c r="S522" s="111">
        <v>18</v>
      </c>
      <c r="T522" s="111">
        <f t="shared" si="297"/>
        <v>127</v>
      </c>
      <c r="U522" s="114">
        <v>60.802003895895353</v>
      </c>
      <c r="V522" s="114">
        <v>64.343868200510613</v>
      </c>
      <c r="W522" s="10"/>
    </row>
    <row r="523" spans="2:23" ht="21" customHeight="1" x14ac:dyDescent="0.2">
      <c r="B523" s="415"/>
      <c r="C523" s="490" t="s">
        <v>293</v>
      </c>
      <c r="D523" s="489"/>
      <c r="E523" s="489"/>
      <c r="F523" s="235"/>
      <c r="G523" s="111">
        <v>8</v>
      </c>
      <c r="H523" s="111">
        <v>3</v>
      </c>
      <c r="I523" s="111">
        <v>4</v>
      </c>
      <c r="J523" s="111">
        <v>4</v>
      </c>
      <c r="K523" s="111">
        <v>1</v>
      </c>
      <c r="L523" s="111">
        <v>1</v>
      </c>
      <c r="M523" s="111">
        <v>0</v>
      </c>
      <c r="N523" s="111">
        <v>1</v>
      </c>
      <c r="O523" s="111">
        <v>0</v>
      </c>
      <c r="P523" s="111">
        <v>0</v>
      </c>
      <c r="Q523" s="111">
        <v>0</v>
      </c>
      <c r="R523" s="111">
        <v>4</v>
      </c>
      <c r="S523" s="111">
        <v>4</v>
      </c>
      <c r="T523" s="111">
        <f t="shared" si="297"/>
        <v>30</v>
      </c>
      <c r="U523" s="114">
        <v>26.95240732627412</v>
      </c>
      <c r="V523" s="114">
        <v>38.931255026840397</v>
      </c>
      <c r="W523" s="10"/>
    </row>
    <row r="524" spans="2:23" ht="21" customHeight="1" x14ac:dyDescent="0.2">
      <c r="B524" s="416"/>
      <c r="C524" s="411" t="s">
        <v>294</v>
      </c>
      <c r="D524" s="412"/>
      <c r="E524" s="412"/>
      <c r="F524" s="57"/>
      <c r="G524" s="9">
        <v>1</v>
      </c>
      <c r="H524" s="9">
        <v>1</v>
      </c>
      <c r="I524" s="9">
        <v>1</v>
      </c>
      <c r="J524" s="9">
        <v>2</v>
      </c>
      <c r="K524" s="9">
        <v>2</v>
      </c>
      <c r="L524" s="9">
        <v>0</v>
      </c>
      <c r="M524" s="9">
        <v>2</v>
      </c>
      <c r="N524" s="9">
        <v>5</v>
      </c>
      <c r="O524" s="9">
        <v>0</v>
      </c>
      <c r="P524" s="9">
        <v>1</v>
      </c>
      <c r="Q524" s="9">
        <v>2</v>
      </c>
      <c r="R524" s="9">
        <v>1</v>
      </c>
      <c r="S524" s="9">
        <v>5</v>
      </c>
      <c r="T524" s="9">
        <f t="shared" si="297"/>
        <v>23</v>
      </c>
      <c r="U524" s="5">
        <v>52.647358710973286</v>
      </c>
      <c r="V524" s="5">
        <v>55.744262164559949</v>
      </c>
      <c r="W524" s="10"/>
    </row>
    <row r="525" spans="2:23" ht="21" customHeight="1" x14ac:dyDescent="0.2">
      <c r="B525" s="402" t="s">
        <v>3</v>
      </c>
      <c r="C525" s="373" t="s">
        <v>55</v>
      </c>
      <c r="D525" s="413"/>
      <c r="E525" s="413"/>
      <c r="F525" s="13">
        <f t="shared" ref="F525:F530" si="298">T519</f>
        <v>146</v>
      </c>
      <c r="G525" s="4">
        <f t="shared" ref="G525:S525" si="299">G519/$F525*100</f>
        <v>6.8493150684931505</v>
      </c>
      <c r="H525" s="4">
        <f t="shared" si="299"/>
        <v>2.7397260273972601</v>
      </c>
      <c r="I525" s="4">
        <f t="shared" si="299"/>
        <v>1.3698630136986301</v>
      </c>
      <c r="J525" s="4">
        <f t="shared" si="299"/>
        <v>2.7397260273972601</v>
      </c>
      <c r="K525" s="4">
        <f t="shared" si="299"/>
        <v>2.054794520547945</v>
      </c>
      <c r="L525" s="4">
        <f t="shared" si="299"/>
        <v>3.4246575342465753</v>
      </c>
      <c r="M525" s="4">
        <f t="shared" si="299"/>
        <v>4.7945205479452051</v>
      </c>
      <c r="N525" s="4">
        <f t="shared" si="299"/>
        <v>5.4794520547945202</v>
      </c>
      <c r="O525" s="4">
        <f t="shared" si="299"/>
        <v>2.7397260273972601</v>
      </c>
      <c r="P525" s="4">
        <f t="shared" si="299"/>
        <v>10.95890410958904</v>
      </c>
      <c r="Q525" s="4">
        <f t="shared" si="299"/>
        <v>10.273972602739725</v>
      </c>
      <c r="R525" s="4">
        <f t="shared" si="299"/>
        <v>34.93150684931507</v>
      </c>
      <c r="S525" s="4">
        <f t="shared" si="299"/>
        <v>11.643835616438356</v>
      </c>
      <c r="T525" s="4">
        <f t="shared" si="297"/>
        <v>99.999999999999986</v>
      </c>
    </row>
    <row r="526" spans="2:23" ht="21" customHeight="1" x14ac:dyDescent="0.2">
      <c r="B526" s="415"/>
      <c r="C526" s="414" t="s">
        <v>141</v>
      </c>
      <c r="D526" s="408" t="s">
        <v>610</v>
      </c>
      <c r="E526" s="409"/>
      <c r="F526" s="239">
        <f t="shared" si="298"/>
        <v>68</v>
      </c>
      <c r="G526" s="114">
        <f t="shared" ref="G526:S526" si="300">G520/$F526*100</f>
        <v>13.23529411764706</v>
      </c>
      <c r="H526" s="114">
        <f t="shared" si="300"/>
        <v>5.8823529411764701</v>
      </c>
      <c r="I526" s="114">
        <f t="shared" si="300"/>
        <v>13.23529411764706</v>
      </c>
      <c r="J526" s="114">
        <f t="shared" si="300"/>
        <v>4.4117647058823533</v>
      </c>
      <c r="K526" s="114">
        <f t="shared" si="300"/>
        <v>2.9411764705882351</v>
      </c>
      <c r="L526" s="114">
        <f t="shared" si="300"/>
        <v>7.3529411764705888</v>
      </c>
      <c r="M526" s="114">
        <f t="shared" si="300"/>
        <v>4.4117647058823533</v>
      </c>
      <c r="N526" s="114">
        <f t="shared" si="300"/>
        <v>2.9411764705882351</v>
      </c>
      <c r="O526" s="114">
        <f t="shared" si="300"/>
        <v>2.9411764705882351</v>
      </c>
      <c r="P526" s="114">
        <f t="shared" si="300"/>
        <v>7.3529411764705888</v>
      </c>
      <c r="Q526" s="114">
        <f t="shared" si="300"/>
        <v>4.4117647058823533</v>
      </c>
      <c r="R526" s="114">
        <f t="shared" si="300"/>
        <v>4.4117647058823533</v>
      </c>
      <c r="S526" s="114">
        <f t="shared" si="300"/>
        <v>26.47058823529412</v>
      </c>
      <c r="T526" s="114">
        <f t="shared" si="297"/>
        <v>99.999999999999986</v>
      </c>
    </row>
    <row r="527" spans="2:23" ht="21" customHeight="1" x14ac:dyDescent="0.2">
      <c r="B527" s="415"/>
      <c r="C527" s="123"/>
      <c r="D527" s="408" t="s">
        <v>611</v>
      </c>
      <c r="E527" s="409"/>
      <c r="F527" s="239">
        <f t="shared" si="298"/>
        <v>68</v>
      </c>
      <c r="G527" s="114">
        <f t="shared" ref="G527:S527" si="301">G521/$F527*100</f>
        <v>29.411764705882355</v>
      </c>
      <c r="H527" s="114">
        <f t="shared" si="301"/>
        <v>19.117647058823529</v>
      </c>
      <c r="I527" s="114">
        <f t="shared" si="301"/>
        <v>5.8823529411764701</v>
      </c>
      <c r="J527" s="114">
        <f t="shared" si="301"/>
        <v>1.4705882352941175</v>
      </c>
      <c r="K527" s="114">
        <f t="shared" si="301"/>
        <v>2.9411764705882351</v>
      </c>
      <c r="L527" s="114">
        <f t="shared" si="301"/>
        <v>1.4705882352941175</v>
      </c>
      <c r="M527" s="114">
        <f t="shared" si="301"/>
        <v>0</v>
      </c>
      <c r="N527" s="114">
        <f t="shared" si="301"/>
        <v>0</v>
      </c>
      <c r="O527" s="114">
        <f t="shared" si="301"/>
        <v>0</v>
      </c>
      <c r="P527" s="114">
        <f t="shared" si="301"/>
        <v>0</v>
      </c>
      <c r="Q527" s="114">
        <f t="shared" si="301"/>
        <v>1.4705882352941175</v>
      </c>
      <c r="R527" s="114">
        <f t="shared" si="301"/>
        <v>1.4705882352941175</v>
      </c>
      <c r="S527" s="114">
        <f t="shared" si="301"/>
        <v>36.764705882352942</v>
      </c>
      <c r="T527" s="114">
        <f t="shared" si="297"/>
        <v>100</v>
      </c>
    </row>
    <row r="528" spans="2:23" ht="21" customHeight="1" x14ac:dyDescent="0.2">
      <c r="B528" s="415"/>
      <c r="C528" s="410" t="s">
        <v>56</v>
      </c>
      <c r="D528" s="409"/>
      <c r="E528" s="409"/>
      <c r="F528" s="239">
        <f t="shared" si="298"/>
        <v>127</v>
      </c>
      <c r="G528" s="114">
        <f t="shared" ref="G528:S528" si="302">G522/$F528*100</f>
        <v>4.7244094488188972</v>
      </c>
      <c r="H528" s="114">
        <f t="shared" si="302"/>
        <v>3.1496062992125982</v>
      </c>
      <c r="I528" s="114">
        <f t="shared" si="302"/>
        <v>1.5748031496062991</v>
      </c>
      <c r="J528" s="114">
        <f t="shared" si="302"/>
        <v>6.2992125984251963</v>
      </c>
      <c r="K528" s="114">
        <f t="shared" si="302"/>
        <v>6.2992125984251963</v>
      </c>
      <c r="L528" s="114">
        <f t="shared" si="302"/>
        <v>11.023622047244094</v>
      </c>
      <c r="M528" s="114">
        <f t="shared" si="302"/>
        <v>5.5118110236220472</v>
      </c>
      <c r="N528" s="114">
        <f t="shared" si="302"/>
        <v>8.6614173228346463</v>
      </c>
      <c r="O528" s="114">
        <f t="shared" si="302"/>
        <v>8.6614173228346463</v>
      </c>
      <c r="P528" s="114">
        <f t="shared" si="302"/>
        <v>10.236220472440944</v>
      </c>
      <c r="Q528" s="114">
        <f t="shared" si="302"/>
        <v>6.2992125984251963</v>
      </c>
      <c r="R528" s="114">
        <f t="shared" si="302"/>
        <v>13.385826771653544</v>
      </c>
      <c r="S528" s="114">
        <f t="shared" si="302"/>
        <v>14.173228346456693</v>
      </c>
      <c r="T528" s="114">
        <f t="shared" si="297"/>
        <v>100</v>
      </c>
    </row>
    <row r="529" spans="1:22" ht="21" customHeight="1" x14ac:dyDescent="0.2">
      <c r="B529" s="415"/>
      <c r="C529" s="490" t="s">
        <v>293</v>
      </c>
      <c r="D529" s="489"/>
      <c r="E529" s="489"/>
      <c r="F529" s="239">
        <f t="shared" si="298"/>
        <v>30</v>
      </c>
      <c r="G529" s="114">
        <f t="shared" ref="G529:S529" si="303">G523/$F529*100</f>
        <v>26.666666666666668</v>
      </c>
      <c r="H529" s="114">
        <f t="shared" si="303"/>
        <v>10</v>
      </c>
      <c r="I529" s="114">
        <f t="shared" si="303"/>
        <v>13.333333333333334</v>
      </c>
      <c r="J529" s="114">
        <f t="shared" si="303"/>
        <v>13.333333333333334</v>
      </c>
      <c r="K529" s="114">
        <f t="shared" si="303"/>
        <v>3.3333333333333335</v>
      </c>
      <c r="L529" s="114">
        <f t="shared" si="303"/>
        <v>3.3333333333333335</v>
      </c>
      <c r="M529" s="114">
        <f t="shared" si="303"/>
        <v>0</v>
      </c>
      <c r="N529" s="114">
        <f t="shared" si="303"/>
        <v>3.3333333333333335</v>
      </c>
      <c r="O529" s="114">
        <f t="shared" si="303"/>
        <v>0</v>
      </c>
      <c r="P529" s="114">
        <f t="shared" si="303"/>
        <v>0</v>
      </c>
      <c r="Q529" s="114">
        <f t="shared" si="303"/>
        <v>0</v>
      </c>
      <c r="R529" s="114">
        <f t="shared" si="303"/>
        <v>13.333333333333334</v>
      </c>
      <c r="S529" s="114">
        <f t="shared" si="303"/>
        <v>13.333333333333334</v>
      </c>
      <c r="T529" s="114">
        <f t="shared" si="297"/>
        <v>99.999999999999986</v>
      </c>
    </row>
    <row r="530" spans="1:22" ht="21" customHeight="1" x14ac:dyDescent="0.2">
      <c r="B530" s="416"/>
      <c r="C530" s="411" t="s">
        <v>294</v>
      </c>
      <c r="D530" s="412"/>
      <c r="E530" s="412"/>
      <c r="F530" s="14">
        <f t="shared" si="298"/>
        <v>23</v>
      </c>
      <c r="G530" s="5">
        <f t="shared" ref="G530:S530" si="304">G524/$F530*100</f>
        <v>4.3478260869565215</v>
      </c>
      <c r="H530" s="5">
        <f t="shared" si="304"/>
        <v>4.3478260869565215</v>
      </c>
      <c r="I530" s="5">
        <f t="shared" si="304"/>
        <v>4.3478260869565215</v>
      </c>
      <c r="J530" s="5">
        <f t="shared" si="304"/>
        <v>8.695652173913043</v>
      </c>
      <c r="K530" s="5">
        <f t="shared" si="304"/>
        <v>8.695652173913043</v>
      </c>
      <c r="L530" s="5">
        <f t="shared" si="304"/>
        <v>0</v>
      </c>
      <c r="M530" s="5">
        <f t="shared" si="304"/>
        <v>8.695652173913043</v>
      </c>
      <c r="N530" s="5">
        <f t="shared" si="304"/>
        <v>21.739130434782609</v>
      </c>
      <c r="O530" s="5">
        <f t="shared" si="304"/>
        <v>0</v>
      </c>
      <c r="P530" s="5">
        <f t="shared" si="304"/>
        <v>4.3478260869565215</v>
      </c>
      <c r="Q530" s="5">
        <f t="shared" si="304"/>
        <v>8.695652173913043</v>
      </c>
      <c r="R530" s="5">
        <f t="shared" si="304"/>
        <v>4.3478260869565215</v>
      </c>
      <c r="S530" s="5">
        <f t="shared" si="304"/>
        <v>21.739130434782609</v>
      </c>
      <c r="T530" s="5">
        <f t="shared" si="297"/>
        <v>100</v>
      </c>
    </row>
    <row r="531" spans="1:22" ht="15" customHeight="1" x14ac:dyDescent="0.2">
      <c r="B531" s="15"/>
      <c r="C531" s="413"/>
      <c r="D531" s="413"/>
      <c r="E531" s="413"/>
      <c r="F531" s="37"/>
      <c r="G531" s="10"/>
      <c r="H531" s="10"/>
      <c r="I531" s="10"/>
      <c r="J531" s="10"/>
      <c r="K531" s="10"/>
      <c r="L531" s="10"/>
      <c r="M531" s="10"/>
      <c r="N531" s="10"/>
      <c r="O531" s="10"/>
      <c r="P531" s="10"/>
      <c r="Q531" s="10"/>
      <c r="R531" s="10"/>
      <c r="S531" s="10"/>
      <c r="T531" s="10"/>
    </row>
    <row r="532" spans="1:22" ht="15" customHeight="1" x14ac:dyDescent="0.2">
      <c r="A532" s="35" t="s">
        <v>953</v>
      </c>
    </row>
    <row r="533" spans="1:22" ht="15" customHeight="1" x14ac:dyDescent="0.2">
      <c r="A533" s="1" t="s">
        <v>969</v>
      </c>
      <c r="B533" s="45"/>
      <c r="C533" s="45"/>
      <c r="D533" s="45"/>
      <c r="E533" s="45"/>
      <c r="F533" s="36"/>
      <c r="G533" s="10"/>
      <c r="H533" s="10"/>
      <c r="I533" s="10"/>
      <c r="J533" s="10"/>
      <c r="K533" s="10"/>
      <c r="L533" s="398"/>
    </row>
    <row r="534" spans="1:22" ht="33" x14ac:dyDescent="0.2">
      <c r="B534" s="30"/>
      <c r="C534" s="59" t="s">
        <v>171</v>
      </c>
      <c r="D534" s="59"/>
      <c r="E534" s="59"/>
      <c r="F534" s="22"/>
      <c r="G534" s="399" t="s">
        <v>154</v>
      </c>
      <c r="H534" s="400" t="s">
        <v>76</v>
      </c>
      <c r="I534" s="400" t="s">
        <v>295</v>
      </c>
      <c r="J534" s="400" t="s">
        <v>78</v>
      </c>
      <c r="K534" s="400" t="s">
        <v>79</v>
      </c>
      <c r="L534" s="401" t="s">
        <v>124</v>
      </c>
      <c r="M534" s="355" t="s">
        <v>125</v>
      </c>
      <c r="N534" s="355" t="s">
        <v>126</v>
      </c>
      <c r="O534" s="355" t="s">
        <v>129</v>
      </c>
      <c r="P534" s="355" t="s">
        <v>130</v>
      </c>
      <c r="Q534" s="355" t="s">
        <v>131</v>
      </c>
      <c r="R534" s="98" t="s">
        <v>140</v>
      </c>
      <c r="S534" s="355" t="s">
        <v>128</v>
      </c>
      <c r="T534" s="98" t="s">
        <v>4</v>
      </c>
      <c r="U534" s="98" t="s">
        <v>980</v>
      </c>
      <c r="V534" s="98" t="s">
        <v>981</v>
      </c>
    </row>
    <row r="535" spans="1:22" ht="21" customHeight="1" x14ac:dyDescent="0.2">
      <c r="B535" s="402" t="s">
        <v>2</v>
      </c>
      <c r="C535" s="373" t="s">
        <v>55</v>
      </c>
      <c r="D535" s="413"/>
      <c r="E535" s="403"/>
      <c r="F535" s="38"/>
      <c r="G535" s="7">
        <v>254</v>
      </c>
      <c r="H535" s="7">
        <v>15</v>
      </c>
      <c r="I535" s="7">
        <v>12</v>
      </c>
      <c r="J535" s="7">
        <v>5</v>
      </c>
      <c r="K535" s="7">
        <v>2</v>
      </c>
      <c r="L535" s="7">
        <v>7</v>
      </c>
      <c r="M535" s="7">
        <v>5</v>
      </c>
      <c r="N535" s="7">
        <v>6</v>
      </c>
      <c r="O535" s="7">
        <v>3</v>
      </c>
      <c r="P535" s="7">
        <v>3</v>
      </c>
      <c r="Q535" s="7">
        <v>8</v>
      </c>
      <c r="R535" s="7">
        <v>79</v>
      </c>
      <c r="S535" s="7">
        <v>181</v>
      </c>
      <c r="T535" s="7">
        <f t="shared" ref="T535:T546" si="305">SUM(G535:S535)</f>
        <v>580</v>
      </c>
      <c r="U535" s="3">
        <v>26.422568340351535</v>
      </c>
      <c r="V535" s="3">
        <v>72.707619088277681</v>
      </c>
    </row>
    <row r="536" spans="1:22" ht="21" customHeight="1" x14ac:dyDescent="0.2">
      <c r="B536" s="415"/>
      <c r="C536" s="414" t="s">
        <v>141</v>
      </c>
      <c r="D536" s="408" t="s">
        <v>610</v>
      </c>
      <c r="E536" s="409"/>
      <c r="F536" s="235"/>
      <c r="G536" s="111">
        <v>242</v>
      </c>
      <c r="H536" s="111">
        <v>26</v>
      </c>
      <c r="I536" s="111">
        <v>20</v>
      </c>
      <c r="J536" s="111">
        <v>14</v>
      </c>
      <c r="K536" s="111">
        <v>9</v>
      </c>
      <c r="L536" s="111">
        <v>2</v>
      </c>
      <c r="M536" s="111">
        <v>3</v>
      </c>
      <c r="N536" s="111">
        <v>8</v>
      </c>
      <c r="O536" s="111">
        <v>6</v>
      </c>
      <c r="P536" s="111">
        <v>4</v>
      </c>
      <c r="Q536" s="111">
        <v>4</v>
      </c>
      <c r="R536" s="111">
        <v>7</v>
      </c>
      <c r="S536" s="111">
        <v>235</v>
      </c>
      <c r="T536" s="111">
        <f t="shared" si="305"/>
        <v>580</v>
      </c>
      <c r="U536" s="114">
        <v>10.768058493880389</v>
      </c>
      <c r="V536" s="114">
        <v>36.067768741638197</v>
      </c>
    </row>
    <row r="537" spans="1:22" ht="21" customHeight="1" x14ac:dyDescent="0.2">
      <c r="B537" s="415"/>
      <c r="C537" s="123"/>
      <c r="D537" s="408" t="s">
        <v>611</v>
      </c>
      <c r="E537" s="409"/>
      <c r="F537" s="235"/>
      <c r="G537" s="111">
        <v>258</v>
      </c>
      <c r="H537" s="111">
        <v>42</v>
      </c>
      <c r="I537" s="111">
        <v>10</v>
      </c>
      <c r="J537" s="111">
        <v>3</v>
      </c>
      <c r="K537" s="111">
        <v>4</v>
      </c>
      <c r="L537" s="111">
        <v>2</v>
      </c>
      <c r="M537" s="111">
        <v>1</v>
      </c>
      <c r="N537" s="111">
        <v>0</v>
      </c>
      <c r="O537" s="111">
        <v>0</v>
      </c>
      <c r="P537" s="111">
        <v>0</v>
      </c>
      <c r="Q537" s="111">
        <v>1</v>
      </c>
      <c r="R537" s="111">
        <v>2</v>
      </c>
      <c r="S537" s="111">
        <v>257</v>
      </c>
      <c r="T537" s="111">
        <f t="shared" si="305"/>
        <v>580</v>
      </c>
      <c r="U537" s="114">
        <v>3.0813650809186224</v>
      </c>
      <c r="V537" s="114">
        <v>15.312014171334077</v>
      </c>
    </row>
    <row r="538" spans="1:22" ht="21" customHeight="1" x14ac:dyDescent="0.2">
      <c r="B538" s="415"/>
      <c r="C538" s="410" t="s">
        <v>56</v>
      </c>
      <c r="D538" s="409"/>
      <c r="E538" s="409"/>
      <c r="F538" s="235"/>
      <c r="G538" s="111">
        <v>214</v>
      </c>
      <c r="H538" s="111">
        <v>34</v>
      </c>
      <c r="I538" s="111">
        <v>33</v>
      </c>
      <c r="J538" s="111">
        <v>16</v>
      </c>
      <c r="K538" s="111">
        <v>17</v>
      </c>
      <c r="L538" s="111">
        <v>12</v>
      </c>
      <c r="M538" s="111">
        <v>7</v>
      </c>
      <c r="N538" s="111">
        <v>7</v>
      </c>
      <c r="O538" s="111">
        <v>7</v>
      </c>
      <c r="P538" s="111">
        <v>4</v>
      </c>
      <c r="Q538" s="111">
        <v>3</v>
      </c>
      <c r="R538" s="111">
        <v>14</v>
      </c>
      <c r="S538" s="111">
        <v>212</v>
      </c>
      <c r="T538" s="111">
        <f t="shared" si="305"/>
        <v>580</v>
      </c>
      <c r="U538" s="114">
        <v>14.850213423701362</v>
      </c>
      <c r="V538" s="114">
        <v>35.486224285208451</v>
      </c>
    </row>
    <row r="539" spans="1:22" ht="21" customHeight="1" x14ac:dyDescent="0.2">
      <c r="B539" s="415"/>
      <c r="C539" s="490" t="s">
        <v>293</v>
      </c>
      <c r="D539" s="489"/>
      <c r="E539" s="489"/>
      <c r="F539" s="235"/>
      <c r="G539" s="111">
        <v>327</v>
      </c>
      <c r="H539" s="111">
        <v>1</v>
      </c>
      <c r="I539" s="111">
        <v>3</v>
      </c>
      <c r="J539" s="111">
        <v>0</v>
      </c>
      <c r="K539" s="111">
        <v>0</v>
      </c>
      <c r="L539" s="111">
        <v>1</v>
      </c>
      <c r="M539" s="111">
        <v>0</v>
      </c>
      <c r="N539" s="111">
        <v>0</v>
      </c>
      <c r="O539" s="111">
        <v>1</v>
      </c>
      <c r="P539" s="111">
        <v>1</v>
      </c>
      <c r="Q539" s="111">
        <v>0</v>
      </c>
      <c r="R539" s="111">
        <v>2</v>
      </c>
      <c r="S539" s="111">
        <v>244</v>
      </c>
      <c r="T539" s="111">
        <f t="shared" si="305"/>
        <v>580</v>
      </c>
      <c r="U539" s="114">
        <v>1.3551924266209978</v>
      </c>
      <c r="V539" s="114">
        <v>50.59385059385059</v>
      </c>
    </row>
    <row r="540" spans="1:22" ht="21" customHeight="1" x14ac:dyDescent="0.2">
      <c r="B540" s="416"/>
      <c r="C540" s="411" t="s">
        <v>294</v>
      </c>
      <c r="D540" s="412"/>
      <c r="E540" s="412"/>
      <c r="F540" s="57"/>
      <c r="G540" s="9">
        <v>322</v>
      </c>
      <c r="H540" s="9">
        <v>1</v>
      </c>
      <c r="I540" s="9">
        <v>1</v>
      </c>
      <c r="J540" s="9">
        <v>1</v>
      </c>
      <c r="K540" s="9">
        <v>0</v>
      </c>
      <c r="L540" s="9">
        <v>0</v>
      </c>
      <c r="M540" s="9">
        <v>0</v>
      </c>
      <c r="N540" s="9">
        <v>1</v>
      </c>
      <c r="O540" s="9">
        <v>2</v>
      </c>
      <c r="P540" s="9">
        <v>1</v>
      </c>
      <c r="Q540" s="9">
        <v>5</v>
      </c>
      <c r="R540" s="9">
        <v>3</v>
      </c>
      <c r="S540" s="9">
        <v>243</v>
      </c>
      <c r="T540" s="9">
        <f t="shared" si="305"/>
        <v>580</v>
      </c>
      <c r="U540" s="5">
        <v>3.2399321746502756</v>
      </c>
      <c r="V540" s="5">
        <v>72.790476190476198</v>
      </c>
    </row>
    <row r="541" spans="1:22" ht="21" customHeight="1" x14ac:dyDescent="0.2">
      <c r="B541" s="402" t="s">
        <v>3</v>
      </c>
      <c r="C541" s="373" t="s">
        <v>55</v>
      </c>
      <c r="D541" s="413"/>
      <c r="E541" s="413"/>
      <c r="F541" s="13">
        <f t="shared" ref="F541:F546" si="306">F481</f>
        <v>580</v>
      </c>
      <c r="G541" s="4">
        <f t="shared" ref="G541:S541" si="307">G535/$F541*100</f>
        <v>43.793103448275858</v>
      </c>
      <c r="H541" s="4">
        <f t="shared" si="307"/>
        <v>2.5862068965517242</v>
      </c>
      <c r="I541" s="4">
        <f t="shared" si="307"/>
        <v>2.0689655172413794</v>
      </c>
      <c r="J541" s="4">
        <f t="shared" si="307"/>
        <v>0.86206896551724133</v>
      </c>
      <c r="K541" s="4">
        <f t="shared" si="307"/>
        <v>0.34482758620689657</v>
      </c>
      <c r="L541" s="4">
        <f t="shared" si="307"/>
        <v>1.2068965517241379</v>
      </c>
      <c r="M541" s="4">
        <f t="shared" si="307"/>
        <v>0.86206896551724133</v>
      </c>
      <c r="N541" s="4">
        <f t="shared" si="307"/>
        <v>1.0344827586206897</v>
      </c>
      <c r="O541" s="4">
        <f t="shared" si="307"/>
        <v>0.51724137931034486</v>
      </c>
      <c r="P541" s="4">
        <f t="shared" si="307"/>
        <v>0.51724137931034486</v>
      </c>
      <c r="Q541" s="4">
        <f t="shared" si="307"/>
        <v>1.3793103448275863</v>
      </c>
      <c r="R541" s="4">
        <f t="shared" si="307"/>
        <v>13.620689655172413</v>
      </c>
      <c r="S541" s="4">
        <f t="shared" si="307"/>
        <v>31.206896551724139</v>
      </c>
      <c r="T541" s="4">
        <f t="shared" si="305"/>
        <v>99.999999999999986</v>
      </c>
    </row>
    <row r="542" spans="1:22" ht="21" customHeight="1" x14ac:dyDescent="0.2">
      <c r="B542" s="415"/>
      <c r="C542" s="414" t="s">
        <v>141</v>
      </c>
      <c r="D542" s="408" t="s">
        <v>610</v>
      </c>
      <c r="E542" s="409"/>
      <c r="F542" s="239">
        <f t="shared" si="306"/>
        <v>580</v>
      </c>
      <c r="G542" s="114">
        <f t="shared" ref="G542:S542" si="308">G536/$F542*100</f>
        <v>41.724137931034484</v>
      </c>
      <c r="H542" s="114">
        <f t="shared" si="308"/>
        <v>4.4827586206896548</v>
      </c>
      <c r="I542" s="114">
        <f t="shared" si="308"/>
        <v>3.4482758620689653</v>
      </c>
      <c r="J542" s="114">
        <f t="shared" si="308"/>
        <v>2.4137931034482758</v>
      </c>
      <c r="K542" s="114">
        <f t="shared" si="308"/>
        <v>1.5517241379310345</v>
      </c>
      <c r="L542" s="114">
        <f t="shared" si="308"/>
        <v>0.34482758620689657</v>
      </c>
      <c r="M542" s="114">
        <f t="shared" si="308"/>
        <v>0.51724137931034486</v>
      </c>
      <c r="N542" s="114">
        <f t="shared" si="308"/>
        <v>1.3793103448275863</v>
      </c>
      <c r="O542" s="114">
        <f t="shared" si="308"/>
        <v>1.0344827586206897</v>
      </c>
      <c r="P542" s="114">
        <f t="shared" si="308"/>
        <v>0.68965517241379315</v>
      </c>
      <c r="Q542" s="114">
        <f t="shared" si="308"/>
        <v>0.68965517241379315</v>
      </c>
      <c r="R542" s="114">
        <f t="shared" si="308"/>
        <v>1.2068965517241379</v>
      </c>
      <c r="S542" s="114">
        <f t="shared" si="308"/>
        <v>40.517241379310342</v>
      </c>
      <c r="T542" s="114">
        <f t="shared" si="305"/>
        <v>100</v>
      </c>
    </row>
    <row r="543" spans="1:22" ht="21" customHeight="1" x14ac:dyDescent="0.2">
      <c r="B543" s="415"/>
      <c r="C543" s="123"/>
      <c r="D543" s="408" t="s">
        <v>611</v>
      </c>
      <c r="E543" s="409"/>
      <c r="F543" s="239">
        <f t="shared" si="306"/>
        <v>580</v>
      </c>
      <c r="G543" s="114">
        <f t="shared" ref="G543:S543" si="309">G537/$F543*100</f>
        <v>44.482758620689658</v>
      </c>
      <c r="H543" s="114">
        <f t="shared" si="309"/>
        <v>7.2413793103448283</v>
      </c>
      <c r="I543" s="114">
        <f t="shared" si="309"/>
        <v>1.7241379310344827</v>
      </c>
      <c r="J543" s="114">
        <f t="shared" si="309"/>
        <v>0.51724137931034486</v>
      </c>
      <c r="K543" s="114">
        <f t="shared" si="309"/>
        <v>0.68965517241379315</v>
      </c>
      <c r="L543" s="114">
        <f t="shared" si="309"/>
        <v>0.34482758620689657</v>
      </c>
      <c r="M543" s="114">
        <f t="shared" si="309"/>
        <v>0.17241379310344829</v>
      </c>
      <c r="N543" s="114">
        <f t="shared" si="309"/>
        <v>0</v>
      </c>
      <c r="O543" s="114">
        <f t="shared" si="309"/>
        <v>0</v>
      </c>
      <c r="P543" s="114">
        <f t="shared" si="309"/>
        <v>0</v>
      </c>
      <c r="Q543" s="114">
        <f t="shared" si="309"/>
        <v>0.17241379310344829</v>
      </c>
      <c r="R543" s="114">
        <f t="shared" si="309"/>
        <v>0.34482758620689657</v>
      </c>
      <c r="S543" s="114">
        <f t="shared" si="309"/>
        <v>44.310344827586206</v>
      </c>
      <c r="T543" s="114">
        <f t="shared" si="305"/>
        <v>100</v>
      </c>
    </row>
    <row r="544" spans="1:22" ht="21" customHeight="1" x14ac:dyDescent="0.2">
      <c r="B544" s="415"/>
      <c r="C544" s="410" t="s">
        <v>56</v>
      </c>
      <c r="D544" s="409"/>
      <c r="E544" s="409"/>
      <c r="F544" s="239">
        <f t="shared" si="306"/>
        <v>580</v>
      </c>
      <c r="G544" s="114">
        <f t="shared" ref="G544:S544" si="310">G538/$F544*100</f>
        <v>36.896551724137936</v>
      </c>
      <c r="H544" s="114">
        <f t="shared" si="310"/>
        <v>5.8620689655172411</v>
      </c>
      <c r="I544" s="114">
        <f t="shared" si="310"/>
        <v>5.6896551724137936</v>
      </c>
      <c r="J544" s="114">
        <f t="shared" si="310"/>
        <v>2.7586206896551726</v>
      </c>
      <c r="K544" s="114">
        <f t="shared" si="310"/>
        <v>2.9310344827586206</v>
      </c>
      <c r="L544" s="114">
        <f t="shared" si="310"/>
        <v>2.0689655172413794</v>
      </c>
      <c r="M544" s="114">
        <f t="shared" si="310"/>
        <v>1.2068965517241379</v>
      </c>
      <c r="N544" s="114">
        <f t="shared" si="310"/>
        <v>1.2068965517241379</v>
      </c>
      <c r="O544" s="114">
        <f t="shared" si="310"/>
        <v>1.2068965517241379</v>
      </c>
      <c r="P544" s="114">
        <f t="shared" si="310"/>
        <v>0.68965517241379315</v>
      </c>
      <c r="Q544" s="114">
        <f t="shared" si="310"/>
        <v>0.51724137931034486</v>
      </c>
      <c r="R544" s="114">
        <f t="shared" si="310"/>
        <v>2.4137931034482758</v>
      </c>
      <c r="S544" s="114">
        <f t="shared" si="310"/>
        <v>36.551724137931032</v>
      </c>
      <c r="T544" s="114">
        <f t="shared" si="305"/>
        <v>100</v>
      </c>
    </row>
    <row r="545" spans="2:22" ht="21" customHeight="1" x14ac:dyDescent="0.2">
      <c r="B545" s="415"/>
      <c r="C545" s="490" t="s">
        <v>293</v>
      </c>
      <c r="D545" s="489"/>
      <c r="E545" s="489"/>
      <c r="F545" s="239">
        <f t="shared" si="306"/>
        <v>580</v>
      </c>
      <c r="G545" s="114">
        <f t="shared" ref="G545:S545" si="311">G539/$F545*100</f>
        <v>56.37931034482758</v>
      </c>
      <c r="H545" s="114">
        <f t="shared" si="311"/>
        <v>0.17241379310344829</v>
      </c>
      <c r="I545" s="114">
        <f t="shared" si="311"/>
        <v>0.51724137931034486</v>
      </c>
      <c r="J545" s="114">
        <f t="shared" si="311"/>
        <v>0</v>
      </c>
      <c r="K545" s="114">
        <f t="shared" si="311"/>
        <v>0</v>
      </c>
      <c r="L545" s="114">
        <f t="shared" si="311"/>
        <v>0.17241379310344829</v>
      </c>
      <c r="M545" s="114">
        <f t="shared" si="311"/>
        <v>0</v>
      </c>
      <c r="N545" s="114">
        <f t="shared" si="311"/>
        <v>0</v>
      </c>
      <c r="O545" s="114">
        <f t="shared" si="311"/>
        <v>0.17241379310344829</v>
      </c>
      <c r="P545" s="114">
        <f t="shared" si="311"/>
        <v>0.17241379310344829</v>
      </c>
      <c r="Q545" s="114">
        <f t="shared" si="311"/>
        <v>0</v>
      </c>
      <c r="R545" s="114">
        <f t="shared" si="311"/>
        <v>0.34482758620689657</v>
      </c>
      <c r="S545" s="114">
        <f t="shared" si="311"/>
        <v>42.068965517241381</v>
      </c>
      <c r="T545" s="114">
        <f t="shared" si="305"/>
        <v>99.999999999999972</v>
      </c>
    </row>
    <row r="546" spans="2:22" ht="21" customHeight="1" x14ac:dyDescent="0.2">
      <c r="B546" s="416"/>
      <c r="C546" s="411" t="s">
        <v>294</v>
      </c>
      <c r="D546" s="412"/>
      <c r="E546" s="412"/>
      <c r="F546" s="14">
        <f t="shared" si="306"/>
        <v>580</v>
      </c>
      <c r="G546" s="5">
        <f t="shared" ref="G546:S546" si="312">G540/$F546*100</f>
        <v>55.517241379310342</v>
      </c>
      <c r="H546" s="5">
        <f t="shared" si="312"/>
        <v>0.17241379310344829</v>
      </c>
      <c r="I546" s="5">
        <f t="shared" si="312"/>
        <v>0.17241379310344829</v>
      </c>
      <c r="J546" s="5">
        <f t="shared" si="312"/>
        <v>0.17241379310344829</v>
      </c>
      <c r="K546" s="5">
        <f t="shared" si="312"/>
        <v>0</v>
      </c>
      <c r="L546" s="5">
        <f t="shared" si="312"/>
        <v>0</v>
      </c>
      <c r="M546" s="5">
        <f t="shared" si="312"/>
        <v>0</v>
      </c>
      <c r="N546" s="5">
        <f t="shared" si="312"/>
        <v>0.17241379310344829</v>
      </c>
      <c r="O546" s="5">
        <f t="shared" si="312"/>
        <v>0.34482758620689657</v>
      </c>
      <c r="P546" s="5">
        <f t="shared" si="312"/>
        <v>0.17241379310344829</v>
      </c>
      <c r="Q546" s="5">
        <f t="shared" si="312"/>
        <v>0.86206896551724133</v>
      </c>
      <c r="R546" s="5">
        <f t="shared" si="312"/>
        <v>0.51724137931034486</v>
      </c>
      <c r="S546" s="5">
        <f t="shared" si="312"/>
        <v>41.896551724137929</v>
      </c>
      <c r="T546" s="5">
        <f t="shared" si="305"/>
        <v>99.999999999999972</v>
      </c>
    </row>
    <row r="547" spans="2:22" ht="15" customHeight="1" x14ac:dyDescent="0.2">
      <c r="B547" s="45"/>
      <c r="C547" s="45"/>
      <c r="D547" s="45"/>
      <c r="E547" s="45"/>
      <c r="F547" s="36"/>
      <c r="G547" s="10"/>
      <c r="H547" s="10"/>
      <c r="I547" s="10"/>
      <c r="J547" s="10"/>
      <c r="K547" s="10"/>
      <c r="L547" s="398"/>
    </row>
    <row r="548" spans="2:22" ht="33" x14ac:dyDescent="0.2">
      <c r="B548" s="30"/>
      <c r="C548" s="59" t="s">
        <v>173</v>
      </c>
      <c r="D548" s="59"/>
      <c r="E548" s="59"/>
      <c r="F548" s="22"/>
      <c r="G548" s="399" t="s">
        <v>154</v>
      </c>
      <c r="H548" s="400" t="s">
        <v>76</v>
      </c>
      <c r="I548" s="400" t="s">
        <v>295</v>
      </c>
      <c r="J548" s="400" t="s">
        <v>78</v>
      </c>
      <c r="K548" s="400" t="s">
        <v>79</v>
      </c>
      <c r="L548" s="401" t="s">
        <v>124</v>
      </c>
      <c r="M548" s="355" t="s">
        <v>125</v>
      </c>
      <c r="N548" s="355" t="s">
        <v>126</v>
      </c>
      <c r="O548" s="355" t="s">
        <v>129</v>
      </c>
      <c r="P548" s="355" t="s">
        <v>130</v>
      </c>
      <c r="Q548" s="355" t="s">
        <v>131</v>
      </c>
      <c r="R548" s="98" t="s">
        <v>140</v>
      </c>
      <c r="S548" s="355" t="s">
        <v>128</v>
      </c>
      <c r="T548" s="98" t="s">
        <v>4</v>
      </c>
      <c r="U548" s="98" t="s">
        <v>980</v>
      </c>
      <c r="V548" s="98" t="s">
        <v>981</v>
      </c>
    </row>
    <row r="549" spans="2:22" ht="21" customHeight="1" x14ac:dyDescent="0.2">
      <c r="B549" s="402" t="s">
        <v>2</v>
      </c>
      <c r="C549" s="373" t="s">
        <v>55</v>
      </c>
      <c r="D549" s="413"/>
      <c r="E549" s="403"/>
      <c r="F549" s="38"/>
      <c r="G549" s="7">
        <v>278</v>
      </c>
      <c r="H549" s="7">
        <v>44</v>
      </c>
      <c r="I549" s="7">
        <v>30</v>
      </c>
      <c r="J549" s="7">
        <v>18</v>
      </c>
      <c r="K549" s="7">
        <v>15</v>
      </c>
      <c r="L549" s="7">
        <v>9</v>
      </c>
      <c r="M549" s="7">
        <v>11</v>
      </c>
      <c r="N549" s="7">
        <v>12</v>
      </c>
      <c r="O549" s="7">
        <v>7</v>
      </c>
      <c r="P549" s="7">
        <v>4</v>
      </c>
      <c r="Q549" s="7">
        <v>5</v>
      </c>
      <c r="R549" s="7">
        <v>44</v>
      </c>
      <c r="S549" s="7">
        <v>201</v>
      </c>
      <c r="T549" s="7">
        <f t="shared" ref="T549:T560" si="313">SUM(G549:S549)</f>
        <v>678</v>
      </c>
      <c r="U549" s="3">
        <v>19.043632097564547</v>
      </c>
      <c r="V549" s="3">
        <v>45.647299047931106</v>
      </c>
    </row>
    <row r="550" spans="2:22" ht="21" customHeight="1" x14ac:dyDescent="0.2">
      <c r="B550" s="415"/>
      <c r="C550" s="414" t="s">
        <v>141</v>
      </c>
      <c r="D550" s="408" t="s">
        <v>610</v>
      </c>
      <c r="E550" s="409"/>
      <c r="F550" s="235"/>
      <c r="G550" s="111">
        <v>254</v>
      </c>
      <c r="H550" s="111">
        <v>52</v>
      </c>
      <c r="I550" s="111">
        <v>44</v>
      </c>
      <c r="J550" s="111">
        <v>22</v>
      </c>
      <c r="K550" s="111">
        <v>10</v>
      </c>
      <c r="L550" s="111">
        <v>8</v>
      </c>
      <c r="M550" s="111">
        <v>5</v>
      </c>
      <c r="N550" s="111">
        <v>5</v>
      </c>
      <c r="O550" s="111">
        <v>7</v>
      </c>
      <c r="P550" s="111">
        <v>5</v>
      </c>
      <c r="Q550" s="111">
        <v>3</v>
      </c>
      <c r="R550" s="111">
        <v>7</v>
      </c>
      <c r="S550" s="111">
        <v>256</v>
      </c>
      <c r="T550" s="111">
        <f t="shared" si="313"/>
        <v>678</v>
      </c>
      <c r="U550" s="114">
        <v>10.933339936780554</v>
      </c>
      <c r="V550" s="114">
        <v>27.463508650722581</v>
      </c>
    </row>
    <row r="551" spans="2:22" ht="21" customHeight="1" x14ac:dyDescent="0.2">
      <c r="B551" s="415"/>
      <c r="C551" s="123"/>
      <c r="D551" s="408" t="s">
        <v>611</v>
      </c>
      <c r="E551" s="409"/>
      <c r="F551" s="235"/>
      <c r="G551" s="111">
        <v>300</v>
      </c>
      <c r="H551" s="111">
        <v>45</v>
      </c>
      <c r="I551" s="111">
        <v>20</v>
      </c>
      <c r="J551" s="111">
        <v>5</v>
      </c>
      <c r="K551" s="111">
        <v>5</v>
      </c>
      <c r="L551" s="111">
        <v>4</v>
      </c>
      <c r="M551" s="111">
        <v>2</v>
      </c>
      <c r="N551" s="111">
        <v>2</v>
      </c>
      <c r="O551" s="111">
        <v>0</v>
      </c>
      <c r="P551" s="111">
        <v>1</v>
      </c>
      <c r="Q551" s="111">
        <v>0</v>
      </c>
      <c r="R551" s="111">
        <v>1</v>
      </c>
      <c r="S551" s="111">
        <v>293</v>
      </c>
      <c r="T551" s="111">
        <f t="shared" si="313"/>
        <v>678</v>
      </c>
      <c r="U551" s="114">
        <v>3.6278255003516202</v>
      </c>
      <c r="V551" s="114">
        <v>16.431915501592634</v>
      </c>
    </row>
    <row r="552" spans="2:22" ht="21" customHeight="1" x14ac:dyDescent="0.2">
      <c r="B552" s="415"/>
      <c r="C552" s="410" t="s">
        <v>56</v>
      </c>
      <c r="D552" s="409"/>
      <c r="E552" s="409"/>
      <c r="F552" s="235"/>
      <c r="G552" s="111">
        <v>233</v>
      </c>
      <c r="H552" s="111">
        <v>41</v>
      </c>
      <c r="I552" s="111">
        <v>54</v>
      </c>
      <c r="J552" s="111">
        <v>34</v>
      </c>
      <c r="K552" s="111">
        <v>14</v>
      </c>
      <c r="L552" s="111">
        <v>23</v>
      </c>
      <c r="M552" s="111">
        <v>13</v>
      </c>
      <c r="N552" s="111">
        <v>11</v>
      </c>
      <c r="O552" s="111">
        <v>5</v>
      </c>
      <c r="P552" s="111">
        <v>11</v>
      </c>
      <c r="Q552" s="111">
        <v>5</v>
      </c>
      <c r="R552" s="111">
        <v>7</v>
      </c>
      <c r="S552" s="111">
        <v>227</v>
      </c>
      <c r="T552" s="111">
        <f t="shared" si="313"/>
        <v>678</v>
      </c>
      <c r="U552" s="114">
        <v>15.866906806185842</v>
      </c>
      <c r="V552" s="114">
        <v>32.825573254999149</v>
      </c>
    </row>
    <row r="553" spans="2:22" ht="21" customHeight="1" x14ac:dyDescent="0.2">
      <c r="B553" s="415"/>
      <c r="C553" s="490" t="s">
        <v>293</v>
      </c>
      <c r="D553" s="489"/>
      <c r="E553" s="489"/>
      <c r="F553" s="235"/>
      <c r="G553" s="111">
        <v>455</v>
      </c>
      <c r="H553" s="111">
        <v>8</v>
      </c>
      <c r="I553" s="111">
        <v>2</v>
      </c>
      <c r="J553" s="111">
        <v>3</v>
      </c>
      <c r="K553" s="111">
        <v>0</v>
      </c>
      <c r="L553" s="111">
        <v>0</v>
      </c>
      <c r="M553" s="111">
        <v>0</v>
      </c>
      <c r="N553" s="111">
        <v>0</v>
      </c>
      <c r="O553" s="111">
        <v>0</v>
      </c>
      <c r="P553" s="111">
        <v>1</v>
      </c>
      <c r="Q553" s="111">
        <v>0</v>
      </c>
      <c r="R553" s="111">
        <v>0</v>
      </c>
      <c r="S553" s="111">
        <v>209</v>
      </c>
      <c r="T553" s="111">
        <f t="shared" si="313"/>
        <v>678</v>
      </c>
      <c r="U553" s="114">
        <v>0.43781467995974988</v>
      </c>
      <c r="V553" s="114">
        <v>14.66679177865162</v>
      </c>
    </row>
    <row r="554" spans="2:22" ht="21" customHeight="1" x14ac:dyDescent="0.2">
      <c r="B554" s="416"/>
      <c r="C554" s="411" t="s">
        <v>294</v>
      </c>
      <c r="D554" s="412"/>
      <c r="E554" s="412"/>
      <c r="F554" s="57"/>
      <c r="G554" s="9">
        <v>370</v>
      </c>
      <c r="H554" s="9">
        <v>24</v>
      </c>
      <c r="I554" s="9">
        <v>2</v>
      </c>
      <c r="J554" s="9">
        <v>2</v>
      </c>
      <c r="K554" s="9">
        <v>0</v>
      </c>
      <c r="L554" s="9">
        <v>2</v>
      </c>
      <c r="M554" s="9">
        <v>2</v>
      </c>
      <c r="N554" s="9">
        <v>4</v>
      </c>
      <c r="O554" s="9">
        <v>0</v>
      </c>
      <c r="P554" s="9">
        <v>0</v>
      </c>
      <c r="Q554" s="9">
        <v>1</v>
      </c>
      <c r="R554" s="9">
        <v>1</v>
      </c>
      <c r="S554" s="9">
        <v>270</v>
      </c>
      <c r="T554" s="9">
        <f t="shared" si="313"/>
        <v>678</v>
      </c>
      <c r="U554" s="5">
        <v>1.9602172662756672</v>
      </c>
      <c r="V554" s="5">
        <v>21.046543280012425</v>
      </c>
    </row>
    <row r="555" spans="2:22" ht="21" customHeight="1" x14ac:dyDescent="0.2">
      <c r="B555" s="402" t="s">
        <v>3</v>
      </c>
      <c r="C555" s="373" t="s">
        <v>55</v>
      </c>
      <c r="D555" s="413"/>
      <c r="E555" s="413"/>
      <c r="F555" s="13">
        <f t="shared" ref="F555:F560" si="314">F495</f>
        <v>678</v>
      </c>
      <c r="G555" s="4">
        <f t="shared" ref="G555:S555" si="315">G549/$F555*100</f>
        <v>41.002949852507378</v>
      </c>
      <c r="H555" s="4">
        <f t="shared" si="315"/>
        <v>6.4896755162241888</v>
      </c>
      <c r="I555" s="4">
        <f t="shared" si="315"/>
        <v>4.4247787610619467</v>
      </c>
      <c r="J555" s="4">
        <f t="shared" si="315"/>
        <v>2.6548672566371683</v>
      </c>
      <c r="K555" s="4">
        <f t="shared" si="315"/>
        <v>2.2123893805309733</v>
      </c>
      <c r="L555" s="4">
        <f t="shared" si="315"/>
        <v>1.3274336283185841</v>
      </c>
      <c r="M555" s="4">
        <f t="shared" si="315"/>
        <v>1.6224188790560472</v>
      </c>
      <c r="N555" s="4">
        <f t="shared" si="315"/>
        <v>1.7699115044247788</v>
      </c>
      <c r="O555" s="4">
        <f t="shared" si="315"/>
        <v>1.0324483775811208</v>
      </c>
      <c r="P555" s="4">
        <f t="shared" si="315"/>
        <v>0.58997050147492625</v>
      </c>
      <c r="Q555" s="4">
        <f t="shared" si="315"/>
        <v>0.73746312684365778</v>
      </c>
      <c r="R555" s="4">
        <f t="shared" si="315"/>
        <v>6.4896755162241888</v>
      </c>
      <c r="S555" s="4">
        <f t="shared" si="315"/>
        <v>29.646017699115045</v>
      </c>
      <c r="T555" s="4">
        <f t="shared" si="313"/>
        <v>100</v>
      </c>
    </row>
    <row r="556" spans="2:22" ht="21" customHeight="1" x14ac:dyDescent="0.2">
      <c r="B556" s="415"/>
      <c r="C556" s="414" t="s">
        <v>141</v>
      </c>
      <c r="D556" s="408" t="s">
        <v>610</v>
      </c>
      <c r="E556" s="409"/>
      <c r="F556" s="239">
        <f t="shared" si="314"/>
        <v>678</v>
      </c>
      <c r="G556" s="114">
        <f t="shared" ref="G556:S556" si="316">G550/$F556*100</f>
        <v>37.463126843657818</v>
      </c>
      <c r="H556" s="114">
        <f t="shared" si="316"/>
        <v>7.6696165191740411</v>
      </c>
      <c r="I556" s="114">
        <f t="shared" si="316"/>
        <v>6.4896755162241888</v>
      </c>
      <c r="J556" s="114">
        <f t="shared" si="316"/>
        <v>3.2448377581120944</v>
      </c>
      <c r="K556" s="114">
        <f t="shared" si="316"/>
        <v>1.4749262536873156</v>
      </c>
      <c r="L556" s="114">
        <f t="shared" si="316"/>
        <v>1.1799410029498525</v>
      </c>
      <c r="M556" s="114">
        <f t="shared" si="316"/>
        <v>0.73746312684365778</v>
      </c>
      <c r="N556" s="114">
        <f t="shared" si="316"/>
        <v>0.73746312684365778</v>
      </c>
      <c r="O556" s="114">
        <f t="shared" si="316"/>
        <v>1.0324483775811208</v>
      </c>
      <c r="P556" s="114">
        <f t="shared" si="316"/>
        <v>0.73746312684365778</v>
      </c>
      <c r="Q556" s="114">
        <f t="shared" si="316"/>
        <v>0.44247787610619471</v>
      </c>
      <c r="R556" s="114">
        <f t="shared" si="316"/>
        <v>1.0324483775811208</v>
      </c>
      <c r="S556" s="114">
        <f t="shared" si="316"/>
        <v>37.75811209439528</v>
      </c>
      <c r="T556" s="114">
        <f t="shared" si="313"/>
        <v>100</v>
      </c>
    </row>
    <row r="557" spans="2:22" ht="21" customHeight="1" x14ac:dyDescent="0.2">
      <c r="B557" s="415"/>
      <c r="C557" s="123"/>
      <c r="D557" s="408" t="s">
        <v>611</v>
      </c>
      <c r="E557" s="409"/>
      <c r="F557" s="239">
        <f t="shared" si="314"/>
        <v>678</v>
      </c>
      <c r="G557" s="114">
        <f t="shared" ref="G557:S557" si="317">G551/$F557*100</f>
        <v>44.247787610619469</v>
      </c>
      <c r="H557" s="114">
        <f t="shared" si="317"/>
        <v>6.6371681415929213</v>
      </c>
      <c r="I557" s="114">
        <f t="shared" si="317"/>
        <v>2.9498525073746311</v>
      </c>
      <c r="J557" s="114">
        <f t="shared" si="317"/>
        <v>0.73746312684365778</v>
      </c>
      <c r="K557" s="114">
        <f t="shared" si="317"/>
        <v>0.73746312684365778</v>
      </c>
      <c r="L557" s="114">
        <f t="shared" si="317"/>
        <v>0.58997050147492625</v>
      </c>
      <c r="M557" s="114">
        <f t="shared" si="317"/>
        <v>0.29498525073746312</v>
      </c>
      <c r="N557" s="114">
        <f t="shared" si="317"/>
        <v>0.29498525073746312</v>
      </c>
      <c r="O557" s="114">
        <f t="shared" si="317"/>
        <v>0</v>
      </c>
      <c r="P557" s="114">
        <f t="shared" si="317"/>
        <v>0.14749262536873156</v>
      </c>
      <c r="Q557" s="114">
        <f t="shared" si="317"/>
        <v>0</v>
      </c>
      <c r="R557" s="114">
        <f t="shared" si="317"/>
        <v>0.14749262536873156</v>
      </c>
      <c r="S557" s="114">
        <f t="shared" si="317"/>
        <v>43.21533923303835</v>
      </c>
      <c r="T557" s="114">
        <f t="shared" si="313"/>
        <v>100</v>
      </c>
    </row>
    <row r="558" spans="2:22" ht="21" customHeight="1" x14ac:dyDescent="0.2">
      <c r="B558" s="415"/>
      <c r="C558" s="410" t="s">
        <v>56</v>
      </c>
      <c r="D558" s="409"/>
      <c r="E558" s="409"/>
      <c r="F558" s="239">
        <f t="shared" si="314"/>
        <v>678</v>
      </c>
      <c r="G558" s="114">
        <f t="shared" ref="G558:S558" si="318">G552/$F558*100</f>
        <v>34.365781710914455</v>
      </c>
      <c r="H558" s="114">
        <f t="shared" si="318"/>
        <v>6.0471976401179939</v>
      </c>
      <c r="I558" s="114">
        <f t="shared" si="318"/>
        <v>7.9646017699115044</v>
      </c>
      <c r="J558" s="114">
        <f t="shared" si="318"/>
        <v>5.0147492625368733</v>
      </c>
      <c r="K558" s="114">
        <f t="shared" si="318"/>
        <v>2.0648967551622417</v>
      </c>
      <c r="L558" s="114">
        <f t="shared" si="318"/>
        <v>3.3923303834808261</v>
      </c>
      <c r="M558" s="114">
        <f t="shared" si="318"/>
        <v>1.9174041297935103</v>
      </c>
      <c r="N558" s="114">
        <f t="shared" si="318"/>
        <v>1.6224188790560472</v>
      </c>
      <c r="O558" s="114">
        <f t="shared" si="318"/>
        <v>0.73746312684365778</v>
      </c>
      <c r="P558" s="114">
        <f t="shared" si="318"/>
        <v>1.6224188790560472</v>
      </c>
      <c r="Q558" s="114">
        <f t="shared" si="318"/>
        <v>0.73746312684365778</v>
      </c>
      <c r="R558" s="114">
        <f t="shared" si="318"/>
        <v>1.0324483775811208</v>
      </c>
      <c r="S558" s="114">
        <f t="shared" si="318"/>
        <v>33.480825958702063</v>
      </c>
      <c r="T558" s="114">
        <f t="shared" si="313"/>
        <v>100</v>
      </c>
    </row>
    <row r="559" spans="2:22" ht="21" customHeight="1" x14ac:dyDescent="0.2">
      <c r="B559" s="415"/>
      <c r="C559" s="490" t="s">
        <v>293</v>
      </c>
      <c r="D559" s="489"/>
      <c r="E559" s="489"/>
      <c r="F559" s="239">
        <f t="shared" si="314"/>
        <v>678</v>
      </c>
      <c r="G559" s="114">
        <f t="shared" ref="G559:S559" si="319">G553/$F559*100</f>
        <v>67.109144542772853</v>
      </c>
      <c r="H559" s="114">
        <f t="shared" si="319"/>
        <v>1.1799410029498525</v>
      </c>
      <c r="I559" s="114">
        <f t="shared" si="319"/>
        <v>0.29498525073746312</v>
      </c>
      <c r="J559" s="114">
        <f t="shared" si="319"/>
        <v>0.44247787610619471</v>
      </c>
      <c r="K559" s="114">
        <f t="shared" si="319"/>
        <v>0</v>
      </c>
      <c r="L559" s="114">
        <f t="shared" si="319"/>
        <v>0</v>
      </c>
      <c r="M559" s="114">
        <f t="shared" si="319"/>
        <v>0</v>
      </c>
      <c r="N559" s="114">
        <f t="shared" si="319"/>
        <v>0</v>
      </c>
      <c r="O559" s="114">
        <f t="shared" si="319"/>
        <v>0</v>
      </c>
      <c r="P559" s="114">
        <f t="shared" si="319"/>
        <v>0.14749262536873156</v>
      </c>
      <c r="Q559" s="114">
        <f t="shared" si="319"/>
        <v>0</v>
      </c>
      <c r="R559" s="114">
        <f t="shared" si="319"/>
        <v>0</v>
      </c>
      <c r="S559" s="114">
        <f t="shared" si="319"/>
        <v>30.825958702064899</v>
      </c>
      <c r="T559" s="114">
        <f t="shared" si="313"/>
        <v>99.999999999999986</v>
      </c>
    </row>
    <row r="560" spans="2:22" ht="21" customHeight="1" x14ac:dyDescent="0.2">
      <c r="B560" s="416"/>
      <c r="C560" s="411" t="s">
        <v>294</v>
      </c>
      <c r="D560" s="412"/>
      <c r="E560" s="412"/>
      <c r="F560" s="14">
        <f t="shared" si="314"/>
        <v>678</v>
      </c>
      <c r="G560" s="5">
        <f t="shared" ref="G560:S560" si="320">G554/$F560*100</f>
        <v>54.572271386430685</v>
      </c>
      <c r="H560" s="5">
        <f t="shared" si="320"/>
        <v>3.5398230088495577</v>
      </c>
      <c r="I560" s="5">
        <f t="shared" si="320"/>
        <v>0.29498525073746312</v>
      </c>
      <c r="J560" s="5">
        <f t="shared" si="320"/>
        <v>0.29498525073746312</v>
      </c>
      <c r="K560" s="5">
        <f t="shared" si="320"/>
        <v>0</v>
      </c>
      <c r="L560" s="5">
        <f t="shared" si="320"/>
        <v>0.29498525073746312</v>
      </c>
      <c r="M560" s="5">
        <f t="shared" si="320"/>
        <v>0.29498525073746312</v>
      </c>
      <c r="N560" s="5">
        <f t="shared" si="320"/>
        <v>0.58997050147492625</v>
      </c>
      <c r="O560" s="5">
        <f t="shared" si="320"/>
        <v>0</v>
      </c>
      <c r="P560" s="5">
        <f t="shared" si="320"/>
        <v>0</v>
      </c>
      <c r="Q560" s="5">
        <f t="shared" si="320"/>
        <v>0.14749262536873156</v>
      </c>
      <c r="R560" s="5">
        <f t="shared" si="320"/>
        <v>0.14749262536873156</v>
      </c>
      <c r="S560" s="5">
        <f t="shared" si="320"/>
        <v>39.823008849557525</v>
      </c>
      <c r="T560" s="5">
        <f t="shared" si="313"/>
        <v>100</v>
      </c>
    </row>
    <row r="561" spans="1:24" ht="15" customHeight="1" x14ac:dyDescent="0.2">
      <c r="B561" s="45"/>
      <c r="C561" s="36"/>
      <c r="D561" s="36"/>
      <c r="E561" s="36"/>
      <c r="F561" s="41"/>
      <c r="G561" s="41"/>
      <c r="H561" s="41"/>
      <c r="I561" s="41"/>
      <c r="J561" s="41"/>
      <c r="X561" s="15"/>
    </row>
    <row r="562" spans="1:24" ht="15" customHeight="1" x14ac:dyDescent="0.2">
      <c r="A562" s="35" t="s">
        <v>953</v>
      </c>
    </row>
    <row r="563" spans="1:24" ht="15" customHeight="1" x14ac:dyDescent="0.2">
      <c r="A563" s="1" t="s">
        <v>986</v>
      </c>
      <c r="B563" s="15"/>
      <c r="X563" s="15"/>
    </row>
    <row r="564" spans="1:24" ht="13.75" customHeight="1" x14ac:dyDescent="0.2">
      <c r="B564" s="47"/>
      <c r="C564" s="25"/>
      <c r="D564" s="25"/>
      <c r="E564" s="25"/>
      <c r="F564" s="60"/>
      <c r="G564" s="63" t="s">
        <v>2</v>
      </c>
      <c r="H564" s="66"/>
      <c r="I564" s="82"/>
      <c r="J564" s="63" t="s">
        <v>3</v>
      </c>
      <c r="K564" s="64"/>
      <c r="X564" s="15"/>
    </row>
    <row r="565" spans="1:24" ht="19" x14ac:dyDescent="0.2">
      <c r="B565" s="58"/>
      <c r="F565" s="73" t="s">
        <v>4</v>
      </c>
      <c r="G565" s="73" t="s">
        <v>171</v>
      </c>
      <c r="H565" s="78" t="s">
        <v>173</v>
      </c>
      <c r="I565" s="81" t="s">
        <v>4</v>
      </c>
      <c r="J565" s="73" t="s">
        <v>171</v>
      </c>
      <c r="K565" s="73" t="s">
        <v>173</v>
      </c>
      <c r="X565" s="15"/>
    </row>
    <row r="566" spans="1:24" ht="12" customHeight="1" x14ac:dyDescent="0.2">
      <c r="B566" s="27"/>
      <c r="C566" s="68"/>
      <c r="D566" s="68"/>
      <c r="E566" s="28"/>
      <c r="F566" s="29"/>
      <c r="G566" s="29"/>
      <c r="H566" s="49"/>
      <c r="I566" s="83">
        <f>F574</f>
        <v>1258</v>
      </c>
      <c r="J566" s="2">
        <f>G574</f>
        <v>580</v>
      </c>
      <c r="K566" s="2">
        <f>H574</f>
        <v>678</v>
      </c>
      <c r="L566" s="69"/>
      <c r="X566" s="15"/>
    </row>
    <row r="567" spans="1:24" ht="15" customHeight="1" x14ac:dyDescent="0.2">
      <c r="B567" s="26" t="s">
        <v>152</v>
      </c>
      <c r="C567" s="15"/>
      <c r="D567" s="15"/>
      <c r="F567" s="8">
        <v>184</v>
      </c>
      <c r="G567" s="8">
        <v>107</v>
      </c>
      <c r="H567" s="50">
        <v>77</v>
      </c>
      <c r="I567" s="85">
        <f>F567/I$566*100</f>
        <v>14.626391096979333</v>
      </c>
      <c r="J567" s="4">
        <f>G567/J$566*100</f>
        <v>18.448275862068968</v>
      </c>
      <c r="K567" s="4">
        <f>H567/K$566*100</f>
        <v>11.35693215339233</v>
      </c>
      <c r="L567" s="10"/>
      <c r="X567" s="15"/>
    </row>
    <row r="568" spans="1:24" ht="15" customHeight="1" x14ac:dyDescent="0.2">
      <c r="B568" s="26" t="s">
        <v>482</v>
      </c>
      <c r="C568" s="15"/>
      <c r="D568" s="15"/>
      <c r="F568" s="8">
        <v>159</v>
      </c>
      <c r="G568" s="8">
        <v>66</v>
      </c>
      <c r="H568" s="50">
        <v>93</v>
      </c>
      <c r="I568" s="85">
        <f t="shared" ref="I568:I573" si="321">F568/I$566*100</f>
        <v>12.639109697933225</v>
      </c>
      <c r="J568" s="4">
        <f t="shared" ref="J568:J573" si="322">G568/J$566*100</f>
        <v>11.379310344827587</v>
      </c>
      <c r="K568" s="4">
        <f t="shared" ref="K568:K573" si="323">H568/K$566*100</f>
        <v>13.716814159292035</v>
      </c>
      <c r="L568" s="10"/>
      <c r="X568" s="15"/>
    </row>
    <row r="569" spans="1:24" ht="15" customHeight="1" x14ac:dyDescent="0.2">
      <c r="B569" s="26" t="s">
        <v>461</v>
      </c>
      <c r="C569" s="15"/>
      <c r="D569" s="15"/>
      <c r="F569" s="8">
        <v>98</v>
      </c>
      <c r="G569" s="8">
        <v>41</v>
      </c>
      <c r="H569" s="50">
        <v>57</v>
      </c>
      <c r="I569" s="85">
        <f t="shared" si="321"/>
        <v>7.7901430842607313</v>
      </c>
      <c r="J569" s="4">
        <f t="shared" si="322"/>
        <v>7.0689655172413799</v>
      </c>
      <c r="K569" s="4">
        <f t="shared" si="323"/>
        <v>8.4070796460176993</v>
      </c>
      <c r="L569" s="10"/>
      <c r="X569" s="15"/>
    </row>
    <row r="570" spans="1:24" ht="15" customHeight="1" x14ac:dyDescent="0.2">
      <c r="B570" s="26" t="s">
        <v>469</v>
      </c>
      <c r="C570" s="15"/>
      <c r="D570" s="15"/>
      <c r="F570" s="8">
        <v>99</v>
      </c>
      <c r="G570" s="8">
        <v>43</v>
      </c>
      <c r="H570" s="50">
        <v>56</v>
      </c>
      <c r="I570" s="85">
        <f t="shared" si="321"/>
        <v>7.869634340222575</v>
      </c>
      <c r="J570" s="4">
        <f t="shared" si="322"/>
        <v>7.4137931034482758</v>
      </c>
      <c r="K570" s="4">
        <f t="shared" si="323"/>
        <v>8.2595870206489668</v>
      </c>
      <c r="L570" s="10"/>
      <c r="X570" s="15"/>
    </row>
    <row r="571" spans="1:24" ht="15" customHeight="1" x14ac:dyDescent="0.2">
      <c r="B571" s="26" t="s">
        <v>462</v>
      </c>
      <c r="C571" s="15"/>
      <c r="D571" s="15"/>
      <c r="F571" s="8">
        <v>63</v>
      </c>
      <c r="G571" s="8">
        <v>26</v>
      </c>
      <c r="H571" s="50">
        <v>37</v>
      </c>
      <c r="I571" s="85">
        <f t="shared" si="321"/>
        <v>5.007949125596185</v>
      </c>
      <c r="J571" s="4">
        <f t="shared" si="322"/>
        <v>4.4827586206896548</v>
      </c>
      <c r="K571" s="4">
        <f t="shared" si="323"/>
        <v>5.4572271386430682</v>
      </c>
      <c r="L571" s="10"/>
      <c r="X571" s="15"/>
    </row>
    <row r="572" spans="1:24" ht="15" customHeight="1" x14ac:dyDescent="0.2">
      <c r="B572" s="26" t="s">
        <v>984</v>
      </c>
      <c r="C572" s="15"/>
      <c r="D572" s="15"/>
      <c r="F572" s="8">
        <v>50</v>
      </c>
      <c r="G572" s="8">
        <v>18</v>
      </c>
      <c r="H572" s="50">
        <v>32</v>
      </c>
      <c r="I572" s="85">
        <f t="shared" si="321"/>
        <v>3.9745627980922098</v>
      </c>
      <c r="J572" s="4">
        <f t="shared" si="322"/>
        <v>3.103448275862069</v>
      </c>
      <c r="K572" s="4">
        <f t="shared" si="323"/>
        <v>4.71976401179941</v>
      </c>
      <c r="L572" s="10"/>
      <c r="X572" s="15"/>
    </row>
    <row r="573" spans="1:24" ht="15" customHeight="1" x14ac:dyDescent="0.2">
      <c r="B573" s="27" t="s">
        <v>128</v>
      </c>
      <c r="C573" s="68"/>
      <c r="D573" s="68"/>
      <c r="E573" s="28"/>
      <c r="F573" s="9">
        <v>605</v>
      </c>
      <c r="G573" s="9">
        <v>279</v>
      </c>
      <c r="H573" s="55">
        <v>326</v>
      </c>
      <c r="I573" s="87">
        <f t="shared" si="321"/>
        <v>48.092209856915744</v>
      </c>
      <c r="J573" s="5">
        <f t="shared" si="322"/>
        <v>48.103448275862071</v>
      </c>
      <c r="K573" s="5">
        <f t="shared" si="323"/>
        <v>48.08259587020649</v>
      </c>
      <c r="L573" s="16"/>
      <c r="X573" s="15"/>
    </row>
    <row r="574" spans="1:24" ht="15" customHeight="1" x14ac:dyDescent="0.2">
      <c r="B574" s="30" t="s">
        <v>1</v>
      </c>
      <c r="C574" s="59"/>
      <c r="D574" s="59"/>
      <c r="E574" s="21"/>
      <c r="F574" s="31">
        <f>SUM(F567:F573)</f>
        <v>1258</v>
      </c>
      <c r="G574" s="31">
        <f>SUM(G567:G573)</f>
        <v>580</v>
      </c>
      <c r="H574" s="51">
        <f>SUM(H567:H573)</f>
        <v>678</v>
      </c>
      <c r="I574" s="86">
        <f>IF(SUM(I567:I573)&gt;100,"－",SUM(I567:I573))</f>
        <v>100</v>
      </c>
      <c r="J574" s="6">
        <f>IF(SUM(J567:J573)&gt;100,"－",SUM(J567:J573))</f>
        <v>100.00000000000001</v>
      </c>
      <c r="K574" s="6">
        <f>IF(SUM(K567:K573)&gt;100,"－",SUM(K567:K573))</f>
        <v>100</v>
      </c>
      <c r="L574" s="16"/>
      <c r="X574" s="15"/>
    </row>
    <row r="575" spans="1:24" ht="15" customHeight="1" x14ac:dyDescent="0.2">
      <c r="B575" s="30" t="s">
        <v>394</v>
      </c>
      <c r="C575" s="59"/>
      <c r="D575" s="59"/>
      <c r="E575" s="22"/>
      <c r="F575" s="33">
        <v>9.3797856049004587</v>
      </c>
      <c r="G575" s="54">
        <v>8.4053156146179404</v>
      </c>
      <c r="H575" s="54">
        <v>10.213068181818182</v>
      </c>
      <c r="I575" s="37"/>
      <c r="X575" s="15"/>
    </row>
    <row r="576" spans="1:24" ht="15" customHeight="1" x14ac:dyDescent="0.2">
      <c r="B576" s="30" t="s">
        <v>395</v>
      </c>
      <c r="C576" s="59"/>
      <c r="D576" s="59"/>
      <c r="E576" s="22"/>
      <c r="F576" s="33">
        <v>13.059701492537313</v>
      </c>
      <c r="G576" s="54">
        <v>13.041237113402062</v>
      </c>
      <c r="H576" s="54">
        <v>13.072727272727272</v>
      </c>
      <c r="I576" s="37"/>
      <c r="X576" s="15"/>
    </row>
    <row r="577" spans="1:24" ht="15" customHeight="1" x14ac:dyDescent="0.2">
      <c r="B577" s="30" t="s">
        <v>97</v>
      </c>
      <c r="C577" s="59"/>
      <c r="D577" s="59"/>
      <c r="E577" s="22"/>
      <c r="F577" s="31">
        <v>91</v>
      </c>
      <c r="G577" s="31">
        <v>91</v>
      </c>
      <c r="H577" s="31">
        <v>66</v>
      </c>
      <c r="I577" s="71"/>
      <c r="X577" s="15"/>
    </row>
    <row r="578" spans="1:24" ht="15" customHeight="1" x14ac:dyDescent="0.2">
      <c r="B578" s="45"/>
      <c r="C578" s="45"/>
      <c r="D578" s="45"/>
      <c r="E578" s="36"/>
      <c r="F578" s="41"/>
      <c r="G578" s="41"/>
      <c r="H578" s="41"/>
      <c r="I578" s="71"/>
      <c r="X578" s="15"/>
    </row>
    <row r="579" spans="1:24" ht="15" customHeight="1" x14ac:dyDescent="0.2">
      <c r="A579" s="35" t="s">
        <v>949</v>
      </c>
      <c r="K579" s="65"/>
    </row>
    <row r="580" spans="1:24" ht="15" customHeight="1" x14ac:dyDescent="0.2">
      <c r="A580" s="1" t="s">
        <v>988</v>
      </c>
      <c r="B580" s="45"/>
      <c r="C580" s="45"/>
      <c r="D580" s="36"/>
      <c r="E580" s="10"/>
      <c r="F580" s="10"/>
      <c r="G580" s="10"/>
      <c r="H580" s="10"/>
      <c r="I580" s="10"/>
      <c r="J580" s="398"/>
    </row>
    <row r="581" spans="1:24" ht="33" x14ac:dyDescent="0.2">
      <c r="B581" s="30"/>
      <c r="C581" s="59"/>
      <c r="D581" s="59"/>
      <c r="E581" s="59"/>
      <c r="F581" s="22"/>
      <c r="G581" s="399" t="s">
        <v>154</v>
      </c>
      <c r="H581" s="400" t="s">
        <v>76</v>
      </c>
      <c r="I581" s="400" t="s">
        <v>295</v>
      </c>
      <c r="J581" s="400" t="s">
        <v>78</v>
      </c>
      <c r="K581" s="400" t="s">
        <v>150</v>
      </c>
      <c r="L581" s="401" t="s">
        <v>124</v>
      </c>
      <c r="M581" s="355" t="s">
        <v>125</v>
      </c>
      <c r="N581" s="355" t="s">
        <v>126</v>
      </c>
      <c r="O581" s="355" t="s">
        <v>129</v>
      </c>
      <c r="P581" s="355" t="s">
        <v>130</v>
      </c>
      <c r="Q581" s="355" t="s">
        <v>131</v>
      </c>
      <c r="R581" s="98" t="s">
        <v>140</v>
      </c>
      <c r="S581" s="355" t="s">
        <v>128</v>
      </c>
      <c r="T581" s="98" t="s">
        <v>4</v>
      </c>
      <c r="U581" s="98" t="s">
        <v>980</v>
      </c>
      <c r="V581" s="98" t="s">
        <v>981</v>
      </c>
      <c r="W581" s="10"/>
    </row>
    <row r="582" spans="1:24" ht="21" customHeight="1" x14ac:dyDescent="0.2">
      <c r="B582" s="402" t="s">
        <v>2</v>
      </c>
      <c r="C582" s="417" t="s">
        <v>985</v>
      </c>
      <c r="D582" s="418" t="s">
        <v>610</v>
      </c>
      <c r="E582" s="403"/>
      <c r="F582" s="38"/>
      <c r="G582" s="7">
        <v>143</v>
      </c>
      <c r="H582" s="7">
        <v>59</v>
      </c>
      <c r="I582" s="7">
        <v>38</v>
      </c>
      <c r="J582" s="7">
        <v>29</v>
      </c>
      <c r="K582" s="7">
        <v>21</v>
      </c>
      <c r="L582" s="7">
        <v>15</v>
      </c>
      <c r="M582" s="7">
        <v>13</v>
      </c>
      <c r="N582" s="7">
        <v>19</v>
      </c>
      <c r="O582" s="7">
        <v>10</v>
      </c>
      <c r="P582" s="7">
        <v>20</v>
      </c>
      <c r="Q582" s="7">
        <v>14</v>
      </c>
      <c r="R582" s="7">
        <v>28</v>
      </c>
      <c r="S582" s="7">
        <v>171</v>
      </c>
      <c r="T582" s="7">
        <f t="shared" ref="T582:T590" si="324">SUM(G582:S582)</f>
        <v>580</v>
      </c>
      <c r="U582" s="3">
        <v>27.931647336578806</v>
      </c>
      <c r="V582" s="3">
        <v>42.947532934814781</v>
      </c>
      <c r="W582" s="10"/>
    </row>
    <row r="583" spans="1:24" ht="21" customHeight="1" x14ac:dyDescent="0.2">
      <c r="B583" s="415"/>
      <c r="C583" s="123"/>
      <c r="D583" s="408" t="s">
        <v>611</v>
      </c>
      <c r="E583" s="409"/>
      <c r="F583" s="235"/>
      <c r="G583" s="111">
        <v>193</v>
      </c>
      <c r="H583" s="111">
        <v>90</v>
      </c>
      <c r="I583" s="111">
        <v>38</v>
      </c>
      <c r="J583" s="111">
        <v>13</v>
      </c>
      <c r="K583" s="111">
        <v>12</v>
      </c>
      <c r="L583" s="111">
        <v>6</v>
      </c>
      <c r="M583" s="111">
        <v>2</v>
      </c>
      <c r="N583" s="111">
        <v>2</v>
      </c>
      <c r="O583" s="111">
        <v>1</v>
      </c>
      <c r="P583" s="111">
        <v>4</v>
      </c>
      <c r="Q583" s="111">
        <v>4</v>
      </c>
      <c r="R583" s="111">
        <v>10</v>
      </c>
      <c r="S583" s="111">
        <v>205</v>
      </c>
      <c r="T583" s="111">
        <f t="shared" si="324"/>
        <v>580</v>
      </c>
      <c r="U583" s="114">
        <v>10.676655416330712</v>
      </c>
      <c r="V583" s="114">
        <v>21.998603192989105</v>
      </c>
      <c r="W583" s="10"/>
    </row>
    <row r="584" spans="1:24" ht="21" customHeight="1" x14ac:dyDescent="0.2">
      <c r="B584" s="415"/>
      <c r="C584" s="123"/>
      <c r="D584" s="488" t="s">
        <v>983</v>
      </c>
      <c r="E584" s="489"/>
      <c r="F584" s="419"/>
      <c r="G584" s="111">
        <v>236</v>
      </c>
      <c r="H584" s="111">
        <v>43</v>
      </c>
      <c r="I584" s="111">
        <v>22</v>
      </c>
      <c r="J584" s="111">
        <v>6</v>
      </c>
      <c r="K584" s="111">
        <v>5</v>
      </c>
      <c r="L584" s="111">
        <v>1</v>
      </c>
      <c r="M584" s="111">
        <v>1</v>
      </c>
      <c r="N584" s="111">
        <v>0</v>
      </c>
      <c r="O584" s="111">
        <v>3</v>
      </c>
      <c r="P584" s="111">
        <v>2</v>
      </c>
      <c r="Q584" s="111">
        <v>2</v>
      </c>
      <c r="R584" s="111">
        <v>4</v>
      </c>
      <c r="S584" s="111">
        <v>255</v>
      </c>
      <c r="T584" s="111">
        <f t="shared" si="324"/>
        <v>580</v>
      </c>
      <c r="U584" s="114">
        <v>5.9627771564558394</v>
      </c>
      <c r="V584" s="114">
        <v>21.774186245484806</v>
      </c>
      <c r="W584" s="10"/>
    </row>
    <row r="585" spans="1:24" ht="21" customHeight="1" x14ac:dyDescent="0.2">
      <c r="B585" s="415"/>
      <c r="C585" s="411"/>
      <c r="D585" s="486" t="s">
        <v>987</v>
      </c>
      <c r="E585" s="487"/>
      <c r="F585" s="420"/>
      <c r="G585" s="421">
        <v>107</v>
      </c>
      <c r="H585" s="421">
        <v>35</v>
      </c>
      <c r="I585" s="421">
        <v>28</v>
      </c>
      <c r="J585" s="421">
        <v>26</v>
      </c>
      <c r="K585" s="421">
        <v>10</v>
      </c>
      <c r="L585" s="421">
        <v>13</v>
      </c>
      <c r="M585" s="421">
        <v>6</v>
      </c>
      <c r="N585" s="421">
        <v>7</v>
      </c>
      <c r="O585" s="421">
        <v>8</v>
      </c>
      <c r="P585" s="421">
        <v>16</v>
      </c>
      <c r="Q585" s="421">
        <v>19</v>
      </c>
      <c r="R585" s="421">
        <v>26</v>
      </c>
      <c r="S585" s="421">
        <v>279</v>
      </c>
      <c r="T585" s="421">
        <f t="shared" si="324"/>
        <v>580</v>
      </c>
      <c r="U585" s="422">
        <v>30.871733212138363</v>
      </c>
      <c r="V585" s="422">
        <v>47.898926272441479</v>
      </c>
      <c r="W585" s="10"/>
    </row>
    <row r="586" spans="1:24" ht="21" customHeight="1" x14ac:dyDescent="0.2">
      <c r="B586" s="415"/>
      <c r="C586" s="405" t="s">
        <v>533</v>
      </c>
      <c r="D586" s="423" t="s">
        <v>610</v>
      </c>
      <c r="E586" s="424"/>
      <c r="F586" s="273"/>
      <c r="G586" s="40">
        <v>124</v>
      </c>
      <c r="H586" s="40">
        <v>81</v>
      </c>
      <c r="I586" s="40">
        <v>82</v>
      </c>
      <c r="J586" s="40">
        <v>48</v>
      </c>
      <c r="K586" s="40">
        <v>34</v>
      </c>
      <c r="L586" s="40">
        <v>28</v>
      </c>
      <c r="M586" s="40">
        <v>19</v>
      </c>
      <c r="N586" s="40">
        <v>6</v>
      </c>
      <c r="O586" s="40">
        <v>10</v>
      </c>
      <c r="P586" s="40">
        <v>17</v>
      </c>
      <c r="Q586" s="40">
        <v>17</v>
      </c>
      <c r="R586" s="40">
        <v>14</v>
      </c>
      <c r="S586" s="40">
        <v>198</v>
      </c>
      <c r="T586" s="40">
        <f t="shared" si="324"/>
        <v>678</v>
      </c>
      <c r="U586" s="34">
        <v>24.460441868827356</v>
      </c>
      <c r="V586" s="34">
        <v>32.980371059093066</v>
      </c>
      <c r="W586" s="10"/>
    </row>
    <row r="587" spans="1:24" ht="21" customHeight="1" x14ac:dyDescent="0.2">
      <c r="B587" s="415"/>
      <c r="C587" s="123"/>
      <c r="D587" s="408" t="s">
        <v>611</v>
      </c>
      <c r="E587" s="409"/>
      <c r="F587" s="235"/>
      <c r="G587" s="111">
        <v>213</v>
      </c>
      <c r="H587" s="111">
        <v>115</v>
      </c>
      <c r="I587" s="111">
        <v>39</v>
      </c>
      <c r="J587" s="111">
        <v>14</v>
      </c>
      <c r="K587" s="111">
        <v>15</v>
      </c>
      <c r="L587" s="111">
        <v>7</v>
      </c>
      <c r="M587" s="111">
        <v>10</v>
      </c>
      <c r="N587" s="111">
        <v>7</v>
      </c>
      <c r="O587" s="111">
        <v>3</v>
      </c>
      <c r="P587" s="111">
        <v>3</v>
      </c>
      <c r="Q587" s="111">
        <v>2</v>
      </c>
      <c r="R587" s="111">
        <v>1</v>
      </c>
      <c r="S587" s="111">
        <v>249</v>
      </c>
      <c r="T587" s="111">
        <f t="shared" si="324"/>
        <v>678</v>
      </c>
      <c r="U587" s="114">
        <v>9.3703970841715165</v>
      </c>
      <c r="V587" s="114">
        <v>18.610649764396207</v>
      </c>
      <c r="W587" s="10"/>
    </row>
    <row r="588" spans="1:24" ht="21" customHeight="1" x14ac:dyDescent="0.2">
      <c r="B588" s="415"/>
      <c r="C588" s="123"/>
      <c r="D588" s="488" t="s">
        <v>983</v>
      </c>
      <c r="E588" s="489"/>
      <c r="F588" s="235"/>
      <c r="G588" s="111">
        <v>280</v>
      </c>
      <c r="H588" s="111">
        <v>48</v>
      </c>
      <c r="I588" s="111">
        <v>18</v>
      </c>
      <c r="J588" s="111">
        <v>9</v>
      </c>
      <c r="K588" s="111">
        <v>7</v>
      </c>
      <c r="L588" s="111">
        <v>2</v>
      </c>
      <c r="M588" s="111">
        <v>5</v>
      </c>
      <c r="N588" s="111">
        <v>2</v>
      </c>
      <c r="O588" s="111">
        <v>0</v>
      </c>
      <c r="P588" s="111">
        <v>5</v>
      </c>
      <c r="Q588" s="111">
        <v>1</v>
      </c>
      <c r="R588" s="111">
        <v>4</v>
      </c>
      <c r="S588" s="111">
        <v>297</v>
      </c>
      <c r="T588" s="111">
        <f t="shared" si="324"/>
        <v>678</v>
      </c>
      <c r="U588" s="114">
        <v>6.1643839395203619</v>
      </c>
      <c r="V588" s="114">
        <v>23.253765157992653</v>
      </c>
      <c r="W588" s="10"/>
    </row>
    <row r="589" spans="1:24" ht="21" customHeight="1" x14ac:dyDescent="0.2">
      <c r="B589" s="416"/>
      <c r="C589" s="411"/>
      <c r="D589" s="486" t="s">
        <v>987</v>
      </c>
      <c r="E589" s="487"/>
      <c r="F589" s="57"/>
      <c r="G589" s="9">
        <v>77</v>
      </c>
      <c r="H589" s="9">
        <v>58</v>
      </c>
      <c r="I589" s="9">
        <v>58</v>
      </c>
      <c r="J589" s="9">
        <v>38</v>
      </c>
      <c r="K589" s="9">
        <v>22</v>
      </c>
      <c r="L589" s="9">
        <v>16</v>
      </c>
      <c r="M589" s="9">
        <v>19</v>
      </c>
      <c r="N589" s="9">
        <v>13</v>
      </c>
      <c r="O589" s="9">
        <v>9</v>
      </c>
      <c r="P589" s="9">
        <v>9</v>
      </c>
      <c r="Q589" s="9">
        <v>17</v>
      </c>
      <c r="R589" s="9">
        <v>15</v>
      </c>
      <c r="S589" s="9">
        <v>327</v>
      </c>
      <c r="T589" s="9">
        <f t="shared" si="324"/>
        <v>678</v>
      </c>
      <c r="U589" s="5">
        <v>28.241856852374578</v>
      </c>
      <c r="V589" s="5">
        <v>36.178437062713421</v>
      </c>
      <c r="W589" s="10"/>
    </row>
    <row r="590" spans="1:24" ht="21" customHeight="1" x14ac:dyDescent="0.2">
      <c r="B590" s="402" t="s">
        <v>3</v>
      </c>
      <c r="C590" s="417" t="s">
        <v>985</v>
      </c>
      <c r="D590" s="418" t="s">
        <v>610</v>
      </c>
      <c r="E590" s="403"/>
      <c r="F590" s="13">
        <f t="shared" ref="F590:F597" si="325">T582</f>
        <v>580</v>
      </c>
      <c r="G590" s="4">
        <f t="shared" ref="G590:S590" si="326">G582/$F590*100</f>
        <v>24.655172413793103</v>
      </c>
      <c r="H590" s="4">
        <f t="shared" si="326"/>
        <v>10.172413793103448</v>
      </c>
      <c r="I590" s="4">
        <f t="shared" si="326"/>
        <v>6.5517241379310347</v>
      </c>
      <c r="J590" s="4">
        <f t="shared" si="326"/>
        <v>5</v>
      </c>
      <c r="K590" s="4">
        <f t="shared" si="326"/>
        <v>3.6206896551724141</v>
      </c>
      <c r="L590" s="4">
        <f t="shared" si="326"/>
        <v>2.5862068965517242</v>
      </c>
      <c r="M590" s="4">
        <f t="shared" si="326"/>
        <v>2.2413793103448274</v>
      </c>
      <c r="N590" s="4">
        <f t="shared" si="326"/>
        <v>3.2758620689655173</v>
      </c>
      <c r="O590" s="4">
        <f t="shared" si="326"/>
        <v>1.7241379310344827</v>
      </c>
      <c r="P590" s="4">
        <f t="shared" si="326"/>
        <v>3.4482758620689653</v>
      </c>
      <c r="Q590" s="4">
        <f t="shared" si="326"/>
        <v>2.4137931034482758</v>
      </c>
      <c r="R590" s="4">
        <f t="shared" si="326"/>
        <v>4.8275862068965516</v>
      </c>
      <c r="S590" s="4">
        <f t="shared" si="326"/>
        <v>29.482758620689651</v>
      </c>
      <c r="T590" s="4">
        <f t="shared" si="324"/>
        <v>100</v>
      </c>
      <c r="V590" s="10"/>
      <c r="W590" s="10"/>
    </row>
    <row r="591" spans="1:24" ht="21" customHeight="1" x14ac:dyDescent="0.2">
      <c r="B591" s="415"/>
      <c r="C591" s="123"/>
      <c r="D591" s="408" t="s">
        <v>611</v>
      </c>
      <c r="E591" s="409"/>
      <c r="F591" s="239">
        <f t="shared" si="325"/>
        <v>580</v>
      </c>
      <c r="G591" s="114">
        <f t="shared" ref="G591:S591" si="327">G583/$F591*100</f>
        <v>33.275862068965516</v>
      </c>
      <c r="H591" s="114">
        <f t="shared" si="327"/>
        <v>15.517241379310345</v>
      </c>
      <c r="I591" s="114">
        <f t="shared" si="327"/>
        <v>6.5517241379310347</v>
      </c>
      <c r="J591" s="114">
        <f t="shared" si="327"/>
        <v>2.2413793103448274</v>
      </c>
      <c r="K591" s="114">
        <f t="shared" si="327"/>
        <v>2.0689655172413794</v>
      </c>
      <c r="L591" s="114">
        <f t="shared" si="327"/>
        <v>1.0344827586206897</v>
      </c>
      <c r="M591" s="114">
        <f t="shared" si="327"/>
        <v>0.34482758620689657</v>
      </c>
      <c r="N591" s="114">
        <f t="shared" si="327"/>
        <v>0.34482758620689657</v>
      </c>
      <c r="O591" s="114">
        <f t="shared" si="327"/>
        <v>0.17241379310344829</v>
      </c>
      <c r="P591" s="114">
        <f t="shared" si="327"/>
        <v>0.68965517241379315</v>
      </c>
      <c r="Q591" s="114">
        <f t="shared" si="327"/>
        <v>0.68965517241379315</v>
      </c>
      <c r="R591" s="114">
        <f t="shared" si="327"/>
        <v>1.7241379310344827</v>
      </c>
      <c r="S591" s="114">
        <f t="shared" si="327"/>
        <v>35.344827586206897</v>
      </c>
      <c r="T591" s="114">
        <f t="shared" ref="T591:T597" si="328">SUM(G591:S591)</f>
        <v>100</v>
      </c>
      <c r="V591" s="10"/>
      <c r="W591" s="10"/>
    </row>
    <row r="592" spans="1:24" ht="21" customHeight="1" x14ac:dyDescent="0.2">
      <c r="B592" s="415"/>
      <c r="C592" s="123"/>
      <c r="D592" s="488" t="s">
        <v>983</v>
      </c>
      <c r="E592" s="489"/>
      <c r="F592" s="239">
        <f t="shared" si="325"/>
        <v>580</v>
      </c>
      <c r="G592" s="114">
        <f t="shared" ref="G592:S592" si="329">G584/$F592*100</f>
        <v>40.689655172413794</v>
      </c>
      <c r="H592" s="114">
        <f t="shared" si="329"/>
        <v>7.4137931034482758</v>
      </c>
      <c r="I592" s="114">
        <f t="shared" si="329"/>
        <v>3.7931034482758621</v>
      </c>
      <c r="J592" s="114">
        <f t="shared" si="329"/>
        <v>1.0344827586206897</v>
      </c>
      <c r="K592" s="114">
        <f t="shared" si="329"/>
        <v>0.86206896551724133</v>
      </c>
      <c r="L592" s="114">
        <f t="shared" si="329"/>
        <v>0.17241379310344829</v>
      </c>
      <c r="M592" s="114">
        <f t="shared" si="329"/>
        <v>0.17241379310344829</v>
      </c>
      <c r="N592" s="114">
        <f t="shared" si="329"/>
        <v>0</v>
      </c>
      <c r="O592" s="114">
        <f t="shared" si="329"/>
        <v>0.51724137931034486</v>
      </c>
      <c r="P592" s="114">
        <f t="shared" si="329"/>
        <v>0.34482758620689657</v>
      </c>
      <c r="Q592" s="114">
        <f t="shared" si="329"/>
        <v>0.34482758620689657</v>
      </c>
      <c r="R592" s="114">
        <f t="shared" si="329"/>
        <v>0.68965517241379315</v>
      </c>
      <c r="S592" s="114">
        <f t="shared" si="329"/>
        <v>43.96551724137931</v>
      </c>
      <c r="T592" s="114">
        <f t="shared" si="328"/>
        <v>100</v>
      </c>
      <c r="V592" s="10"/>
      <c r="W592" s="10"/>
    </row>
    <row r="593" spans="1:23" ht="21" customHeight="1" x14ac:dyDescent="0.2">
      <c r="B593" s="415"/>
      <c r="C593" s="411"/>
      <c r="D593" s="486" t="s">
        <v>987</v>
      </c>
      <c r="E593" s="487"/>
      <c r="F593" s="425">
        <f t="shared" si="325"/>
        <v>580</v>
      </c>
      <c r="G593" s="422">
        <f t="shared" ref="G593:S593" si="330">G585/$F593*100</f>
        <v>18.448275862068968</v>
      </c>
      <c r="H593" s="422">
        <f t="shared" si="330"/>
        <v>6.0344827586206895</v>
      </c>
      <c r="I593" s="422">
        <f t="shared" si="330"/>
        <v>4.8275862068965516</v>
      </c>
      <c r="J593" s="422">
        <f t="shared" si="330"/>
        <v>4.4827586206896548</v>
      </c>
      <c r="K593" s="422">
        <f t="shared" si="330"/>
        <v>1.7241379310344827</v>
      </c>
      <c r="L593" s="422">
        <f t="shared" si="330"/>
        <v>2.2413793103448274</v>
      </c>
      <c r="M593" s="422">
        <f t="shared" si="330"/>
        <v>1.0344827586206897</v>
      </c>
      <c r="N593" s="422">
        <f t="shared" si="330"/>
        <v>1.2068965517241379</v>
      </c>
      <c r="O593" s="422">
        <f t="shared" si="330"/>
        <v>1.3793103448275863</v>
      </c>
      <c r="P593" s="422">
        <f t="shared" si="330"/>
        <v>2.7586206896551726</v>
      </c>
      <c r="Q593" s="422">
        <f t="shared" si="330"/>
        <v>3.2758620689655173</v>
      </c>
      <c r="R593" s="422">
        <f t="shared" si="330"/>
        <v>4.4827586206896548</v>
      </c>
      <c r="S593" s="422">
        <f t="shared" si="330"/>
        <v>48.103448275862071</v>
      </c>
      <c r="T593" s="422">
        <f t="shared" si="328"/>
        <v>100</v>
      </c>
      <c r="V593" s="10"/>
      <c r="W593" s="10"/>
    </row>
    <row r="594" spans="1:23" ht="21" customHeight="1" x14ac:dyDescent="0.2">
      <c r="B594" s="415"/>
      <c r="C594" s="405" t="s">
        <v>533</v>
      </c>
      <c r="D594" s="423" t="s">
        <v>610</v>
      </c>
      <c r="E594" s="424"/>
      <c r="F594" s="426">
        <f t="shared" si="325"/>
        <v>678</v>
      </c>
      <c r="G594" s="34">
        <f t="shared" ref="G594:S594" si="331">G586/$F594*100</f>
        <v>18.289085545722713</v>
      </c>
      <c r="H594" s="34">
        <f t="shared" si="331"/>
        <v>11.946902654867257</v>
      </c>
      <c r="I594" s="34">
        <f t="shared" si="331"/>
        <v>12.094395280235988</v>
      </c>
      <c r="J594" s="34">
        <f t="shared" si="331"/>
        <v>7.0796460176991154</v>
      </c>
      <c r="K594" s="34">
        <f t="shared" si="331"/>
        <v>5.0147492625368733</v>
      </c>
      <c r="L594" s="34">
        <f t="shared" si="331"/>
        <v>4.1297935103244834</v>
      </c>
      <c r="M594" s="34">
        <f t="shared" si="331"/>
        <v>2.8023598820058995</v>
      </c>
      <c r="N594" s="34">
        <f t="shared" si="331"/>
        <v>0.88495575221238942</v>
      </c>
      <c r="O594" s="34">
        <f t="shared" si="331"/>
        <v>1.4749262536873156</v>
      </c>
      <c r="P594" s="34">
        <f t="shared" si="331"/>
        <v>2.5073746312684366</v>
      </c>
      <c r="Q594" s="34">
        <f t="shared" si="331"/>
        <v>2.5073746312684366</v>
      </c>
      <c r="R594" s="34">
        <f t="shared" si="331"/>
        <v>2.0648967551622417</v>
      </c>
      <c r="S594" s="34">
        <f t="shared" si="331"/>
        <v>29.20353982300885</v>
      </c>
      <c r="T594" s="34">
        <f t="shared" si="328"/>
        <v>100</v>
      </c>
      <c r="V594" s="10"/>
      <c r="W594" s="10"/>
    </row>
    <row r="595" spans="1:23" ht="21" customHeight="1" x14ac:dyDescent="0.2">
      <c r="B595" s="415"/>
      <c r="C595" s="123"/>
      <c r="D595" s="408" t="s">
        <v>611</v>
      </c>
      <c r="E595" s="409"/>
      <c r="F595" s="239">
        <f t="shared" si="325"/>
        <v>678</v>
      </c>
      <c r="G595" s="114">
        <f t="shared" ref="G595:S595" si="332">G587/$F595*100</f>
        <v>31.415929203539822</v>
      </c>
      <c r="H595" s="114">
        <f t="shared" si="332"/>
        <v>16.961651917404129</v>
      </c>
      <c r="I595" s="114">
        <f t="shared" si="332"/>
        <v>5.7522123893805306</v>
      </c>
      <c r="J595" s="114">
        <f t="shared" si="332"/>
        <v>2.0648967551622417</v>
      </c>
      <c r="K595" s="114">
        <f t="shared" si="332"/>
        <v>2.2123893805309733</v>
      </c>
      <c r="L595" s="114">
        <f t="shared" si="332"/>
        <v>1.0324483775811208</v>
      </c>
      <c r="M595" s="114">
        <f t="shared" si="332"/>
        <v>1.4749262536873156</v>
      </c>
      <c r="N595" s="114">
        <f t="shared" si="332"/>
        <v>1.0324483775811208</v>
      </c>
      <c r="O595" s="114">
        <f t="shared" si="332"/>
        <v>0.44247787610619471</v>
      </c>
      <c r="P595" s="114">
        <f t="shared" si="332"/>
        <v>0.44247787610619471</v>
      </c>
      <c r="Q595" s="114">
        <f t="shared" si="332"/>
        <v>0.29498525073746312</v>
      </c>
      <c r="R595" s="114">
        <f t="shared" si="332"/>
        <v>0.14749262536873156</v>
      </c>
      <c r="S595" s="114">
        <f t="shared" si="332"/>
        <v>36.725663716814161</v>
      </c>
      <c r="T595" s="114">
        <f t="shared" si="328"/>
        <v>100</v>
      </c>
      <c r="V595" s="10"/>
      <c r="W595" s="10"/>
    </row>
    <row r="596" spans="1:23" ht="21" customHeight="1" x14ac:dyDescent="0.2">
      <c r="B596" s="415"/>
      <c r="C596" s="123"/>
      <c r="D596" s="488" t="s">
        <v>983</v>
      </c>
      <c r="E596" s="489"/>
      <c r="F596" s="239">
        <f t="shared" si="325"/>
        <v>678</v>
      </c>
      <c r="G596" s="114">
        <f t="shared" ref="G596:S596" si="333">G588/$F596*100</f>
        <v>41.297935103244839</v>
      </c>
      <c r="H596" s="114">
        <f t="shared" si="333"/>
        <v>7.0796460176991154</v>
      </c>
      <c r="I596" s="114">
        <f t="shared" si="333"/>
        <v>2.6548672566371683</v>
      </c>
      <c r="J596" s="114">
        <f t="shared" si="333"/>
        <v>1.3274336283185841</v>
      </c>
      <c r="K596" s="114">
        <f t="shared" si="333"/>
        <v>1.0324483775811208</v>
      </c>
      <c r="L596" s="114">
        <f t="shared" si="333"/>
        <v>0.29498525073746312</v>
      </c>
      <c r="M596" s="114">
        <f t="shared" si="333"/>
        <v>0.73746312684365778</v>
      </c>
      <c r="N596" s="114">
        <f t="shared" si="333"/>
        <v>0.29498525073746312</v>
      </c>
      <c r="O596" s="114">
        <f t="shared" si="333"/>
        <v>0</v>
      </c>
      <c r="P596" s="114">
        <f t="shared" si="333"/>
        <v>0.73746312684365778</v>
      </c>
      <c r="Q596" s="114">
        <f t="shared" si="333"/>
        <v>0.14749262536873156</v>
      </c>
      <c r="R596" s="114">
        <f t="shared" si="333"/>
        <v>0.58997050147492625</v>
      </c>
      <c r="S596" s="114">
        <f t="shared" si="333"/>
        <v>43.805309734513273</v>
      </c>
      <c r="T596" s="114">
        <f t="shared" si="328"/>
        <v>100</v>
      </c>
      <c r="V596" s="10"/>
      <c r="W596" s="10"/>
    </row>
    <row r="597" spans="1:23" ht="21" customHeight="1" x14ac:dyDescent="0.2">
      <c r="B597" s="416"/>
      <c r="C597" s="411"/>
      <c r="D597" s="486" t="s">
        <v>987</v>
      </c>
      <c r="E597" s="487"/>
      <c r="F597" s="14">
        <f t="shared" si="325"/>
        <v>678</v>
      </c>
      <c r="G597" s="5">
        <f t="shared" ref="G597:S597" si="334">G589/$F597*100</f>
        <v>11.35693215339233</v>
      </c>
      <c r="H597" s="5">
        <f t="shared" si="334"/>
        <v>8.5545722713864301</v>
      </c>
      <c r="I597" s="5">
        <f t="shared" si="334"/>
        <v>8.5545722713864301</v>
      </c>
      <c r="J597" s="5">
        <f t="shared" si="334"/>
        <v>5.6047197640117989</v>
      </c>
      <c r="K597" s="5">
        <f t="shared" si="334"/>
        <v>3.2448377581120944</v>
      </c>
      <c r="L597" s="5">
        <f t="shared" si="334"/>
        <v>2.359882005899705</v>
      </c>
      <c r="M597" s="5">
        <f t="shared" si="334"/>
        <v>2.8023598820058995</v>
      </c>
      <c r="N597" s="5">
        <f t="shared" si="334"/>
        <v>1.9174041297935103</v>
      </c>
      <c r="O597" s="5">
        <f t="shared" si="334"/>
        <v>1.3274336283185841</v>
      </c>
      <c r="P597" s="5">
        <f t="shared" si="334"/>
        <v>1.3274336283185841</v>
      </c>
      <c r="Q597" s="5">
        <f t="shared" si="334"/>
        <v>2.5073746312684366</v>
      </c>
      <c r="R597" s="5">
        <f t="shared" si="334"/>
        <v>2.2123893805309733</v>
      </c>
      <c r="S597" s="5">
        <f t="shared" si="334"/>
        <v>48.230088495575217</v>
      </c>
      <c r="T597" s="5">
        <f t="shared" si="328"/>
        <v>100</v>
      </c>
      <c r="V597" s="10"/>
      <c r="W597" s="10"/>
    </row>
    <row r="598" spans="1:23" ht="15" customHeight="1" x14ac:dyDescent="0.2">
      <c r="B598" s="45"/>
      <c r="C598" s="45"/>
      <c r="D598" s="45"/>
      <c r="E598" s="45"/>
      <c r="F598" s="36"/>
      <c r="G598" s="10"/>
      <c r="H598" s="10"/>
      <c r="I598" s="10"/>
      <c r="J598" s="10"/>
      <c r="K598" s="10"/>
      <c r="L598" s="398"/>
      <c r="V598" s="10"/>
      <c r="W598" s="10"/>
    </row>
    <row r="599" spans="1:23" ht="15" customHeight="1" x14ac:dyDescent="0.2">
      <c r="A599" s="35" t="s">
        <v>949</v>
      </c>
      <c r="K599" s="65"/>
    </row>
    <row r="600" spans="1:23" ht="15" customHeight="1" x14ac:dyDescent="0.2">
      <c r="A600" s="1" t="s">
        <v>989</v>
      </c>
      <c r="B600" s="45"/>
      <c r="C600" s="45"/>
      <c r="D600" s="36"/>
      <c r="E600" s="10"/>
      <c r="F600" s="10"/>
      <c r="G600" s="10"/>
      <c r="H600" s="10"/>
      <c r="I600" s="10"/>
      <c r="J600" s="398"/>
    </row>
    <row r="601" spans="1:23" ht="33" x14ac:dyDescent="0.2">
      <c r="B601" s="30"/>
      <c r="C601" s="59"/>
      <c r="D601" s="59"/>
      <c r="E601" s="59"/>
      <c r="F601" s="22"/>
      <c r="G601" s="399" t="s">
        <v>154</v>
      </c>
      <c r="H601" s="400" t="s">
        <v>76</v>
      </c>
      <c r="I601" s="400" t="s">
        <v>295</v>
      </c>
      <c r="J601" s="400" t="s">
        <v>78</v>
      </c>
      <c r="K601" s="400" t="s">
        <v>150</v>
      </c>
      <c r="L601" s="401" t="s">
        <v>124</v>
      </c>
      <c r="M601" s="355" t="s">
        <v>125</v>
      </c>
      <c r="N601" s="355" t="s">
        <v>126</v>
      </c>
      <c r="O601" s="355" t="s">
        <v>129</v>
      </c>
      <c r="P601" s="355" t="s">
        <v>130</v>
      </c>
      <c r="Q601" s="355" t="s">
        <v>131</v>
      </c>
      <c r="R601" s="98" t="s">
        <v>140</v>
      </c>
      <c r="S601" s="355" t="s">
        <v>128</v>
      </c>
      <c r="T601" s="98" t="s">
        <v>4</v>
      </c>
      <c r="U601" s="98" t="s">
        <v>980</v>
      </c>
      <c r="V601" s="98" t="s">
        <v>981</v>
      </c>
      <c r="W601" s="10"/>
    </row>
    <row r="602" spans="1:23" ht="21" customHeight="1" x14ac:dyDescent="0.2">
      <c r="B602" s="402" t="s">
        <v>2</v>
      </c>
      <c r="C602" s="417" t="s">
        <v>985</v>
      </c>
      <c r="D602" s="418" t="s">
        <v>610</v>
      </c>
      <c r="E602" s="403"/>
      <c r="F602" s="38"/>
      <c r="G602" s="7">
        <v>266</v>
      </c>
      <c r="H602" s="7">
        <v>10</v>
      </c>
      <c r="I602" s="7">
        <v>6</v>
      </c>
      <c r="J602" s="7">
        <v>5</v>
      </c>
      <c r="K602" s="7">
        <v>2</v>
      </c>
      <c r="L602" s="7">
        <v>2</v>
      </c>
      <c r="M602" s="7">
        <v>0</v>
      </c>
      <c r="N602" s="7">
        <v>7</v>
      </c>
      <c r="O602" s="7">
        <v>5</v>
      </c>
      <c r="P602" s="7">
        <v>8</v>
      </c>
      <c r="Q602" s="7">
        <v>7</v>
      </c>
      <c r="R602" s="7">
        <v>10</v>
      </c>
      <c r="S602" s="7">
        <v>252</v>
      </c>
      <c r="T602" s="7">
        <f t="shared" ref="T602:T609" si="335">SUM(G602:S602)</f>
        <v>580</v>
      </c>
      <c r="U602" s="3">
        <v>10.902865773792438</v>
      </c>
      <c r="V602" s="3">
        <v>57.679676996837415</v>
      </c>
      <c r="W602" s="10"/>
    </row>
    <row r="603" spans="1:23" ht="21" customHeight="1" x14ac:dyDescent="0.2">
      <c r="B603" s="415"/>
      <c r="C603" s="411"/>
      <c r="D603" s="427" t="s">
        <v>611</v>
      </c>
      <c r="E603" s="406"/>
      <c r="F603" s="420"/>
      <c r="G603" s="421">
        <v>270</v>
      </c>
      <c r="H603" s="421">
        <v>21</v>
      </c>
      <c r="I603" s="421">
        <v>8</v>
      </c>
      <c r="J603" s="421">
        <v>4</v>
      </c>
      <c r="K603" s="421">
        <v>2</v>
      </c>
      <c r="L603" s="421">
        <v>4</v>
      </c>
      <c r="M603" s="421">
        <v>0</v>
      </c>
      <c r="N603" s="421">
        <v>1</v>
      </c>
      <c r="O603" s="421">
        <v>0</v>
      </c>
      <c r="P603" s="421">
        <v>2</v>
      </c>
      <c r="Q603" s="421">
        <v>2</v>
      </c>
      <c r="R603" s="421">
        <v>3</v>
      </c>
      <c r="S603" s="421">
        <v>263</v>
      </c>
      <c r="T603" s="421">
        <f t="shared" si="335"/>
        <v>580</v>
      </c>
      <c r="U603" s="422">
        <v>4.0561481413001967</v>
      </c>
      <c r="V603" s="422">
        <v>27.357424697705586</v>
      </c>
      <c r="W603" s="10"/>
    </row>
    <row r="604" spans="1:23" ht="21" customHeight="1" x14ac:dyDescent="0.2">
      <c r="B604" s="415"/>
      <c r="C604" s="405" t="s">
        <v>533</v>
      </c>
      <c r="D604" s="423" t="s">
        <v>610</v>
      </c>
      <c r="E604" s="424"/>
      <c r="F604" s="273"/>
      <c r="G604" s="40">
        <v>318</v>
      </c>
      <c r="H604" s="40">
        <v>19</v>
      </c>
      <c r="I604" s="40">
        <v>16</v>
      </c>
      <c r="J604" s="40">
        <v>11</v>
      </c>
      <c r="K604" s="40">
        <v>10</v>
      </c>
      <c r="L604" s="40">
        <v>9</v>
      </c>
      <c r="M604" s="40">
        <v>4</v>
      </c>
      <c r="N604" s="40">
        <v>1</v>
      </c>
      <c r="O604" s="40">
        <v>6</v>
      </c>
      <c r="P604" s="40">
        <v>9</v>
      </c>
      <c r="Q604" s="40">
        <v>6</v>
      </c>
      <c r="R604" s="40">
        <v>5</v>
      </c>
      <c r="S604" s="40">
        <v>264</v>
      </c>
      <c r="T604" s="40">
        <f t="shared" si="335"/>
        <v>678</v>
      </c>
      <c r="U604" s="34">
        <v>9.4056427794845696</v>
      </c>
      <c r="V604" s="34">
        <v>40.561834486527211</v>
      </c>
      <c r="W604" s="10"/>
    </row>
    <row r="605" spans="1:23" ht="21" customHeight="1" x14ac:dyDescent="0.2">
      <c r="B605" s="416"/>
      <c r="C605" s="411"/>
      <c r="D605" s="427" t="s">
        <v>611</v>
      </c>
      <c r="E605" s="406"/>
      <c r="F605" s="57"/>
      <c r="G605" s="9">
        <v>308</v>
      </c>
      <c r="H605" s="9">
        <v>26</v>
      </c>
      <c r="I605" s="9">
        <v>8</v>
      </c>
      <c r="J605" s="9">
        <v>8</v>
      </c>
      <c r="K605" s="9">
        <v>10</v>
      </c>
      <c r="L605" s="9">
        <v>7</v>
      </c>
      <c r="M605" s="9">
        <v>9</v>
      </c>
      <c r="N605" s="9">
        <v>2</v>
      </c>
      <c r="O605" s="9">
        <v>2</v>
      </c>
      <c r="P605" s="9">
        <v>1</v>
      </c>
      <c r="Q605" s="9">
        <v>1</v>
      </c>
      <c r="R605" s="9">
        <v>1</v>
      </c>
      <c r="S605" s="9">
        <v>295</v>
      </c>
      <c r="T605" s="9">
        <f t="shared" si="335"/>
        <v>678</v>
      </c>
      <c r="U605" s="5">
        <v>5.6359195834220479</v>
      </c>
      <c r="V605" s="5">
        <v>28.780762672675259</v>
      </c>
      <c r="W605" s="10"/>
    </row>
    <row r="606" spans="1:23" ht="21" customHeight="1" x14ac:dyDescent="0.2">
      <c r="B606" s="402" t="s">
        <v>3</v>
      </c>
      <c r="C606" s="417" t="s">
        <v>985</v>
      </c>
      <c r="D606" s="418" t="s">
        <v>610</v>
      </c>
      <c r="E606" s="403"/>
      <c r="F606" s="13">
        <f>T602</f>
        <v>580</v>
      </c>
      <c r="G606" s="4">
        <f t="shared" ref="G606:S606" si="336">G602/$F606*100</f>
        <v>45.862068965517238</v>
      </c>
      <c r="H606" s="4">
        <f t="shared" si="336"/>
        <v>1.7241379310344827</v>
      </c>
      <c r="I606" s="4">
        <f t="shared" si="336"/>
        <v>1.0344827586206897</v>
      </c>
      <c r="J606" s="4">
        <f t="shared" si="336"/>
        <v>0.86206896551724133</v>
      </c>
      <c r="K606" s="4">
        <f t="shared" si="336"/>
        <v>0.34482758620689657</v>
      </c>
      <c r="L606" s="4">
        <f t="shared" si="336"/>
        <v>0.34482758620689657</v>
      </c>
      <c r="M606" s="4">
        <f t="shared" si="336"/>
        <v>0</v>
      </c>
      <c r="N606" s="4">
        <f t="shared" si="336"/>
        <v>1.2068965517241379</v>
      </c>
      <c r="O606" s="4">
        <f t="shared" si="336"/>
        <v>0.86206896551724133</v>
      </c>
      <c r="P606" s="4">
        <f t="shared" si="336"/>
        <v>1.3793103448275863</v>
      </c>
      <c r="Q606" s="4">
        <f t="shared" si="336"/>
        <v>1.2068965517241379</v>
      </c>
      <c r="R606" s="4">
        <f t="shared" si="336"/>
        <v>1.7241379310344827</v>
      </c>
      <c r="S606" s="4">
        <f t="shared" si="336"/>
        <v>43.448275862068961</v>
      </c>
      <c r="T606" s="4">
        <f t="shared" si="335"/>
        <v>99.999999999999986</v>
      </c>
      <c r="V606" s="10"/>
      <c r="W606" s="10"/>
    </row>
    <row r="607" spans="1:23" ht="21" customHeight="1" x14ac:dyDescent="0.2">
      <c r="B607" s="415"/>
      <c r="C607" s="411"/>
      <c r="D607" s="427" t="s">
        <v>611</v>
      </c>
      <c r="E607" s="406"/>
      <c r="F607" s="425">
        <f>T603</f>
        <v>580</v>
      </c>
      <c r="G607" s="422">
        <f t="shared" ref="G607:S607" si="337">G603/$F607*100</f>
        <v>46.551724137931032</v>
      </c>
      <c r="H607" s="422">
        <f t="shared" si="337"/>
        <v>3.6206896551724141</v>
      </c>
      <c r="I607" s="422">
        <f t="shared" si="337"/>
        <v>1.3793103448275863</v>
      </c>
      <c r="J607" s="422">
        <f t="shared" si="337"/>
        <v>0.68965517241379315</v>
      </c>
      <c r="K607" s="422">
        <f t="shared" si="337"/>
        <v>0.34482758620689657</v>
      </c>
      <c r="L607" s="422">
        <f t="shared" si="337"/>
        <v>0.68965517241379315</v>
      </c>
      <c r="M607" s="422">
        <f t="shared" si="337"/>
        <v>0</v>
      </c>
      <c r="N607" s="422">
        <f t="shared" si="337"/>
        <v>0.17241379310344829</v>
      </c>
      <c r="O607" s="422">
        <f t="shared" si="337"/>
        <v>0</v>
      </c>
      <c r="P607" s="422">
        <f t="shared" si="337"/>
        <v>0.34482758620689657</v>
      </c>
      <c r="Q607" s="422">
        <f t="shared" si="337"/>
        <v>0.34482758620689657</v>
      </c>
      <c r="R607" s="422">
        <f t="shared" si="337"/>
        <v>0.51724137931034486</v>
      </c>
      <c r="S607" s="422">
        <f t="shared" si="337"/>
        <v>45.344827586206897</v>
      </c>
      <c r="T607" s="422">
        <f t="shared" si="335"/>
        <v>100</v>
      </c>
      <c r="V607" s="10"/>
      <c r="W607" s="10"/>
    </row>
    <row r="608" spans="1:23" ht="21" customHeight="1" x14ac:dyDescent="0.2">
      <c r="B608" s="415"/>
      <c r="C608" s="405" t="s">
        <v>533</v>
      </c>
      <c r="D608" s="423" t="s">
        <v>610</v>
      </c>
      <c r="E608" s="424"/>
      <c r="F608" s="426">
        <f>T604</f>
        <v>678</v>
      </c>
      <c r="G608" s="34">
        <f t="shared" ref="G608:S608" si="338">G604/$F608*100</f>
        <v>46.902654867256636</v>
      </c>
      <c r="H608" s="34">
        <f t="shared" si="338"/>
        <v>2.8023598820058995</v>
      </c>
      <c r="I608" s="34">
        <f t="shared" si="338"/>
        <v>2.359882005899705</v>
      </c>
      <c r="J608" s="34">
        <f t="shared" si="338"/>
        <v>1.6224188790560472</v>
      </c>
      <c r="K608" s="34">
        <f t="shared" si="338"/>
        <v>1.4749262536873156</v>
      </c>
      <c r="L608" s="34">
        <f t="shared" si="338"/>
        <v>1.3274336283185841</v>
      </c>
      <c r="M608" s="34">
        <f t="shared" si="338"/>
        <v>0.58997050147492625</v>
      </c>
      <c r="N608" s="34">
        <f t="shared" si="338"/>
        <v>0.14749262536873156</v>
      </c>
      <c r="O608" s="34">
        <f t="shared" si="338"/>
        <v>0.88495575221238942</v>
      </c>
      <c r="P608" s="34">
        <f t="shared" si="338"/>
        <v>1.3274336283185841</v>
      </c>
      <c r="Q608" s="34">
        <f t="shared" si="338"/>
        <v>0.88495575221238942</v>
      </c>
      <c r="R608" s="34">
        <f t="shared" si="338"/>
        <v>0.73746312684365778</v>
      </c>
      <c r="S608" s="34">
        <f t="shared" si="338"/>
        <v>38.938053097345133</v>
      </c>
      <c r="T608" s="34">
        <f t="shared" si="335"/>
        <v>100.00000000000001</v>
      </c>
      <c r="V608" s="10"/>
      <c r="W608" s="10"/>
    </row>
    <row r="609" spans="1:23" ht="21" customHeight="1" x14ac:dyDescent="0.2">
      <c r="B609" s="416"/>
      <c r="C609" s="411"/>
      <c r="D609" s="427" t="s">
        <v>611</v>
      </c>
      <c r="E609" s="406"/>
      <c r="F609" s="14">
        <f>T605</f>
        <v>678</v>
      </c>
      <c r="G609" s="5">
        <f t="shared" ref="G609:S609" si="339">G605/$F609*100</f>
        <v>45.427728613569322</v>
      </c>
      <c r="H609" s="5">
        <f t="shared" si="339"/>
        <v>3.8348082595870205</v>
      </c>
      <c r="I609" s="5">
        <f t="shared" si="339"/>
        <v>1.1799410029498525</v>
      </c>
      <c r="J609" s="5">
        <f t="shared" si="339"/>
        <v>1.1799410029498525</v>
      </c>
      <c r="K609" s="5">
        <f t="shared" si="339"/>
        <v>1.4749262536873156</v>
      </c>
      <c r="L609" s="5">
        <f t="shared" si="339"/>
        <v>1.0324483775811208</v>
      </c>
      <c r="M609" s="5">
        <f t="shared" si="339"/>
        <v>1.3274336283185841</v>
      </c>
      <c r="N609" s="5">
        <f t="shared" si="339"/>
        <v>0.29498525073746312</v>
      </c>
      <c r="O609" s="5">
        <f t="shared" si="339"/>
        <v>0.29498525073746312</v>
      </c>
      <c r="P609" s="5">
        <f t="shared" si="339"/>
        <v>0.14749262536873156</v>
      </c>
      <c r="Q609" s="5">
        <f t="shared" si="339"/>
        <v>0.14749262536873156</v>
      </c>
      <c r="R609" s="5">
        <f t="shared" si="339"/>
        <v>0.14749262536873156</v>
      </c>
      <c r="S609" s="5">
        <f t="shared" si="339"/>
        <v>43.510324483775811</v>
      </c>
      <c r="T609" s="5">
        <f t="shared" si="335"/>
        <v>100</v>
      </c>
      <c r="V609" s="10"/>
      <c r="W609" s="10"/>
    </row>
    <row r="610" spans="1:23" ht="15" customHeight="1" x14ac:dyDescent="0.2">
      <c r="B610" s="45"/>
      <c r="C610" s="45"/>
      <c r="D610" s="45"/>
      <c r="E610" s="45"/>
      <c r="F610" s="36"/>
      <c r="G610" s="10"/>
      <c r="H610" s="10"/>
      <c r="I610" s="10"/>
      <c r="J610" s="10"/>
      <c r="K610" s="10"/>
      <c r="L610" s="398"/>
      <c r="V610" s="10"/>
      <c r="W610" s="10"/>
    </row>
    <row r="611" spans="1:23" ht="15" customHeight="1" x14ac:dyDescent="0.2">
      <c r="A611" s="35" t="s">
        <v>949</v>
      </c>
      <c r="B611" s="513"/>
      <c r="C611" s="513"/>
      <c r="D611" s="513"/>
      <c r="E611" s="513"/>
      <c r="F611" s="513"/>
      <c r="G611" s="513"/>
      <c r="H611" s="513"/>
      <c r="I611" s="513"/>
      <c r="J611" s="513"/>
      <c r="K611" s="514"/>
      <c r="L611" s="513"/>
      <c r="M611" s="513"/>
      <c r="N611" s="513"/>
      <c r="O611" s="513"/>
      <c r="P611" s="513"/>
      <c r="Q611" s="513"/>
      <c r="R611" s="513"/>
      <c r="S611" s="513"/>
      <c r="T611" s="513"/>
      <c r="U611" s="513"/>
      <c r="V611" s="513"/>
    </row>
    <row r="612" spans="1:23" ht="15" customHeight="1" x14ac:dyDescent="0.2">
      <c r="A612" s="1" t="s">
        <v>999</v>
      </c>
      <c r="B612" s="515"/>
      <c r="C612" s="515"/>
      <c r="D612" s="516"/>
      <c r="E612" s="517"/>
      <c r="F612" s="517"/>
      <c r="G612" s="517"/>
      <c r="H612" s="517"/>
      <c r="I612" s="517"/>
      <c r="J612" s="518"/>
      <c r="K612" s="513"/>
      <c r="L612" s="513"/>
      <c r="M612" s="513"/>
      <c r="N612" s="513"/>
      <c r="O612" s="513"/>
      <c r="P612" s="513"/>
      <c r="Q612" s="513"/>
      <c r="R612" s="513"/>
      <c r="S612" s="513"/>
      <c r="T612" s="513"/>
      <c r="U612" s="513"/>
      <c r="V612" s="513"/>
    </row>
    <row r="613" spans="1:23" ht="33" x14ac:dyDescent="0.2">
      <c r="B613" s="519"/>
      <c r="C613" s="520"/>
      <c r="D613" s="520"/>
      <c r="E613" s="520"/>
      <c r="F613" s="521"/>
      <c r="G613" s="522" t="s">
        <v>154</v>
      </c>
      <c r="H613" s="523" t="s">
        <v>76</v>
      </c>
      <c r="I613" s="523" t="s">
        <v>295</v>
      </c>
      <c r="J613" s="523" t="s">
        <v>78</v>
      </c>
      <c r="K613" s="523" t="s">
        <v>150</v>
      </c>
      <c r="L613" s="524" t="s">
        <v>124</v>
      </c>
      <c r="M613" s="525" t="s">
        <v>125</v>
      </c>
      <c r="N613" s="525" t="s">
        <v>126</v>
      </c>
      <c r="O613" s="525" t="s">
        <v>129</v>
      </c>
      <c r="P613" s="525" t="s">
        <v>130</v>
      </c>
      <c r="Q613" s="525" t="s">
        <v>131</v>
      </c>
      <c r="R613" s="526" t="s">
        <v>140</v>
      </c>
      <c r="S613" s="525" t="s">
        <v>128</v>
      </c>
      <c r="T613" s="526" t="s">
        <v>4</v>
      </c>
      <c r="U613" s="526" t="s">
        <v>980</v>
      </c>
      <c r="V613" s="526" t="s">
        <v>981</v>
      </c>
      <c r="W613" s="10"/>
    </row>
    <row r="614" spans="1:23" ht="21" customHeight="1" x14ac:dyDescent="0.2">
      <c r="B614" s="527" t="s">
        <v>2</v>
      </c>
      <c r="C614" s="528" t="s">
        <v>985</v>
      </c>
      <c r="D614" s="529" t="s">
        <v>610</v>
      </c>
      <c r="E614" s="530"/>
      <c r="F614" s="531"/>
      <c r="G614" s="532">
        <v>7</v>
      </c>
      <c r="H614" s="532">
        <v>3</v>
      </c>
      <c r="I614" s="532">
        <v>2</v>
      </c>
      <c r="J614" s="532">
        <v>3</v>
      </c>
      <c r="K614" s="532">
        <v>1</v>
      </c>
      <c r="L614" s="532">
        <v>2</v>
      </c>
      <c r="M614" s="532">
        <v>0</v>
      </c>
      <c r="N614" s="532">
        <v>2</v>
      </c>
      <c r="O614" s="532">
        <v>2</v>
      </c>
      <c r="P614" s="532">
        <v>5</v>
      </c>
      <c r="Q614" s="532">
        <v>3</v>
      </c>
      <c r="R614" s="532">
        <v>6</v>
      </c>
      <c r="S614" s="532">
        <v>8</v>
      </c>
      <c r="T614" s="532">
        <f t="shared" ref="T614:T621" si="340">SUM(G614:S614)</f>
        <v>44</v>
      </c>
      <c r="U614" s="533">
        <v>50.655451253331734</v>
      </c>
      <c r="V614" s="533">
        <v>62.882629142066982</v>
      </c>
      <c r="W614" s="10"/>
    </row>
    <row r="615" spans="1:23" ht="21" customHeight="1" x14ac:dyDescent="0.2">
      <c r="B615" s="534"/>
      <c r="C615" s="535"/>
      <c r="D615" s="536" t="s">
        <v>611</v>
      </c>
      <c r="E615" s="537"/>
      <c r="F615" s="538"/>
      <c r="G615" s="539">
        <v>14</v>
      </c>
      <c r="H615" s="539">
        <v>7</v>
      </c>
      <c r="I615" s="539">
        <v>5</v>
      </c>
      <c r="J615" s="539">
        <v>1</v>
      </c>
      <c r="K615" s="539">
        <v>1</v>
      </c>
      <c r="L615" s="539">
        <v>1</v>
      </c>
      <c r="M615" s="539">
        <v>0</v>
      </c>
      <c r="N615" s="539">
        <v>1</v>
      </c>
      <c r="O615" s="539">
        <v>0</v>
      </c>
      <c r="P615" s="539">
        <v>1</v>
      </c>
      <c r="Q615" s="539">
        <v>1</v>
      </c>
      <c r="R615" s="539">
        <v>1</v>
      </c>
      <c r="S615" s="539">
        <v>11</v>
      </c>
      <c r="T615" s="539">
        <f t="shared" si="340"/>
        <v>44</v>
      </c>
      <c r="U615" s="540">
        <v>16.977687961598278</v>
      </c>
      <c r="V615" s="540">
        <v>29.487563301723323</v>
      </c>
      <c r="W615" s="10"/>
    </row>
    <row r="616" spans="1:23" ht="21" customHeight="1" x14ac:dyDescent="0.2">
      <c r="B616" s="534"/>
      <c r="C616" s="541" t="s">
        <v>533</v>
      </c>
      <c r="D616" s="542" t="s">
        <v>610</v>
      </c>
      <c r="E616" s="543"/>
      <c r="F616" s="544"/>
      <c r="G616" s="545">
        <v>9</v>
      </c>
      <c r="H616" s="545">
        <v>8</v>
      </c>
      <c r="I616" s="545">
        <v>8</v>
      </c>
      <c r="J616" s="545">
        <v>2</v>
      </c>
      <c r="K616" s="545">
        <v>2</v>
      </c>
      <c r="L616" s="545">
        <v>4</v>
      </c>
      <c r="M616" s="545">
        <v>3</v>
      </c>
      <c r="N616" s="545">
        <v>1</v>
      </c>
      <c r="O616" s="545">
        <v>2</v>
      </c>
      <c r="P616" s="545">
        <v>6</v>
      </c>
      <c r="Q616" s="545">
        <v>3</v>
      </c>
      <c r="R616" s="545">
        <v>2</v>
      </c>
      <c r="S616" s="545">
        <v>18</v>
      </c>
      <c r="T616" s="545">
        <f t="shared" si="340"/>
        <v>68</v>
      </c>
      <c r="U616" s="546">
        <v>36.450576388703986</v>
      </c>
      <c r="V616" s="546">
        <v>44.45192242524876</v>
      </c>
      <c r="W616" s="10"/>
    </row>
    <row r="617" spans="1:23" ht="21" customHeight="1" x14ac:dyDescent="0.2">
      <c r="B617" s="547"/>
      <c r="C617" s="535"/>
      <c r="D617" s="536" t="s">
        <v>611</v>
      </c>
      <c r="E617" s="537"/>
      <c r="F617" s="548"/>
      <c r="G617" s="549">
        <v>20</v>
      </c>
      <c r="H617" s="549">
        <v>14</v>
      </c>
      <c r="I617" s="549">
        <v>4</v>
      </c>
      <c r="J617" s="549">
        <v>2</v>
      </c>
      <c r="K617" s="549">
        <v>0</v>
      </c>
      <c r="L617" s="549">
        <v>1</v>
      </c>
      <c r="M617" s="549">
        <v>0</v>
      </c>
      <c r="N617" s="549">
        <v>0</v>
      </c>
      <c r="O617" s="549">
        <v>0</v>
      </c>
      <c r="P617" s="549">
        <v>0</v>
      </c>
      <c r="Q617" s="549">
        <v>1</v>
      </c>
      <c r="R617" s="549">
        <v>1</v>
      </c>
      <c r="S617" s="549">
        <v>25</v>
      </c>
      <c r="T617" s="549">
        <f t="shared" si="340"/>
        <v>68</v>
      </c>
      <c r="U617" s="550">
        <v>9.5078906836462043</v>
      </c>
      <c r="V617" s="550">
        <v>17.775621712903774</v>
      </c>
      <c r="W617" s="10"/>
    </row>
    <row r="618" spans="1:23" ht="21" customHeight="1" x14ac:dyDescent="0.2">
      <c r="B618" s="527" t="s">
        <v>3</v>
      </c>
      <c r="C618" s="528" t="s">
        <v>985</v>
      </c>
      <c r="D618" s="529" t="s">
        <v>610</v>
      </c>
      <c r="E618" s="530"/>
      <c r="F618" s="551">
        <f>T614</f>
        <v>44</v>
      </c>
      <c r="G618" s="552">
        <f t="shared" ref="G618:S618" si="341">G614/$F618*100</f>
        <v>15.909090909090908</v>
      </c>
      <c r="H618" s="552">
        <f t="shared" si="341"/>
        <v>6.8181818181818175</v>
      </c>
      <c r="I618" s="552">
        <f t="shared" si="341"/>
        <v>4.5454545454545459</v>
      </c>
      <c r="J618" s="552">
        <f t="shared" si="341"/>
        <v>6.8181818181818175</v>
      </c>
      <c r="K618" s="552">
        <f t="shared" si="341"/>
        <v>2.2727272727272729</v>
      </c>
      <c r="L618" s="552">
        <f t="shared" si="341"/>
        <v>4.5454545454545459</v>
      </c>
      <c r="M618" s="552">
        <f t="shared" si="341"/>
        <v>0</v>
      </c>
      <c r="N618" s="552">
        <f t="shared" si="341"/>
        <v>4.5454545454545459</v>
      </c>
      <c r="O618" s="552">
        <f t="shared" si="341"/>
        <v>4.5454545454545459</v>
      </c>
      <c r="P618" s="552">
        <f t="shared" si="341"/>
        <v>11.363636363636363</v>
      </c>
      <c r="Q618" s="552">
        <f t="shared" si="341"/>
        <v>6.8181818181818175</v>
      </c>
      <c r="R618" s="552">
        <f t="shared" si="341"/>
        <v>13.636363636363635</v>
      </c>
      <c r="S618" s="552">
        <f t="shared" si="341"/>
        <v>18.181818181818183</v>
      </c>
      <c r="T618" s="552">
        <f t="shared" si="340"/>
        <v>100.00000000000001</v>
      </c>
      <c r="U618" s="513"/>
      <c r="V618" s="517"/>
      <c r="W618" s="10"/>
    </row>
    <row r="619" spans="1:23" ht="21" customHeight="1" x14ac:dyDescent="0.2">
      <c r="B619" s="534"/>
      <c r="C619" s="535"/>
      <c r="D619" s="536" t="s">
        <v>611</v>
      </c>
      <c r="E619" s="537"/>
      <c r="F619" s="553">
        <f>T615</f>
        <v>44</v>
      </c>
      <c r="G619" s="540">
        <f t="shared" ref="G619:S619" si="342">G615/$F619*100</f>
        <v>31.818181818181817</v>
      </c>
      <c r="H619" s="540">
        <f t="shared" si="342"/>
        <v>15.909090909090908</v>
      </c>
      <c r="I619" s="540">
        <f t="shared" si="342"/>
        <v>11.363636363636363</v>
      </c>
      <c r="J619" s="540">
        <f t="shared" si="342"/>
        <v>2.2727272727272729</v>
      </c>
      <c r="K619" s="540">
        <f t="shared" si="342"/>
        <v>2.2727272727272729</v>
      </c>
      <c r="L619" s="540">
        <f t="shared" si="342"/>
        <v>2.2727272727272729</v>
      </c>
      <c r="M619" s="540">
        <f t="shared" si="342"/>
        <v>0</v>
      </c>
      <c r="N619" s="540">
        <f t="shared" si="342"/>
        <v>2.2727272727272729</v>
      </c>
      <c r="O619" s="540">
        <f t="shared" si="342"/>
        <v>0</v>
      </c>
      <c r="P619" s="540">
        <f t="shared" si="342"/>
        <v>2.2727272727272729</v>
      </c>
      <c r="Q619" s="540">
        <f t="shared" si="342"/>
        <v>2.2727272727272729</v>
      </c>
      <c r="R619" s="540">
        <f t="shared" si="342"/>
        <v>2.2727272727272729</v>
      </c>
      <c r="S619" s="540">
        <f t="shared" si="342"/>
        <v>25</v>
      </c>
      <c r="T619" s="540">
        <f t="shared" si="340"/>
        <v>99.999999999999972</v>
      </c>
      <c r="U619" s="513"/>
      <c r="V619" s="517"/>
      <c r="W619" s="10"/>
    </row>
    <row r="620" spans="1:23" ht="21" customHeight="1" x14ac:dyDescent="0.2">
      <c r="B620" s="534"/>
      <c r="C620" s="541" t="s">
        <v>533</v>
      </c>
      <c r="D620" s="542" t="s">
        <v>610</v>
      </c>
      <c r="E620" s="543"/>
      <c r="F620" s="554">
        <f>T616</f>
        <v>68</v>
      </c>
      <c r="G620" s="546">
        <f t="shared" ref="G620:S620" si="343">G616/$F620*100</f>
        <v>13.23529411764706</v>
      </c>
      <c r="H620" s="546">
        <f t="shared" si="343"/>
        <v>11.76470588235294</v>
      </c>
      <c r="I620" s="546">
        <f t="shared" si="343"/>
        <v>11.76470588235294</v>
      </c>
      <c r="J620" s="546">
        <f t="shared" si="343"/>
        <v>2.9411764705882351</v>
      </c>
      <c r="K620" s="546">
        <f t="shared" si="343"/>
        <v>2.9411764705882351</v>
      </c>
      <c r="L620" s="546">
        <f t="shared" si="343"/>
        <v>5.8823529411764701</v>
      </c>
      <c r="M620" s="546">
        <f t="shared" si="343"/>
        <v>4.4117647058823533</v>
      </c>
      <c r="N620" s="546">
        <f t="shared" si="343"/>
        <v>1.4705882352941175</v>
      </c>
      <c r="O620" s="546">
        <f t="shared" si="343"/>
        <v>2.9411764705882351</v>
      </c>
      <c r="P620" s="546">
        <f t="shared" si="343"/>
        <v>8.8235294117647065</v>
      </c>
      <c r="Q620" s="546">
        <f t="shared" si="343"/>
        <v>4.4117647058823533</v>
      </c>
      <c r="R620" s="546">
        <f t="shared" si="343"/>
        <v>2.9411764705882351</v>
      </c>
      <c r="S620" s="546">
        <f t="shared" si="343"/>
        <v>26.47058823529412</v>
      </c>
      <c r="T620" s="546">
        <f t="shared" si="340"/>
        <v>99.999999999999986</v>
      </c>
      <c r="U620" s="513"/>
      <c r="V620" s="517"/>
      <c r="W620" s="10"/>
    </row>
    <row r="621" spans="1:23" ht="21" customHeight="1" x14ac:dyDescent="0.2">
      <c r="B621" s="547"/>
      <c r="C621" s="535"/>
      <c r="D621" s="536" t="s">
        <v>611</v>
      </c>
      <c r="E621" s="537"/>
      <c r="F621" s="555">
        <f>T617</f>
        <v>68</v>
      </c>
      <c r="G621" s="550">
        <f t="shared" ref="G621:S621" si="344">G617/$F621*100</f>
        <v>29.411764705882355</v>
      </c>
      <c r="H621" s="550">
        <f t="shared" si="344"/>
        <v>20.588235294117645</v>
      </c>
      <c r="I621" s="550">
        <f t="shared" si="344"/>
        <v>5.8823529411764701</v>
      </c>
      <c r="J621" s="550">
        <f t="shared" si="344"/>
        <v>2.9411764705882351</v>
      </c>
      <c r="K621" s="550">
        <f t="shared" si="344"/>
        <v>0</v>
      </c>
      <c r="L621" s="550">
        <f t="shared" si="344"/>
        <v>1.4705882352941175</v>
      </c>
      <c r="M621" s="550">
        <f t="shared" si="344"/>
        <v>0</v>
      </c>
      <c r="N621" s="550">
        <f t="shared" si="344"/>
        <v>0</v>
      </c>
      <c r="O621" s="550">
        <f t="shared" si="344"/>
        <v>0</v>
      </c>
      <c r="P621" s="550">
        <f t="shared" si="344"/>
        <v>0</v>
      </c>
      <c r="Q621" s="550">
        <f t="shared" si="344"/>
        <v>1.4705882352941175</v>
      </c>
      <c r="R621" s="550">
        <f t="shared" si="344"/>
        <v>1.4705882352941175</v>
      </c>
      <c r="S621" s="550">
        <f t="shared" si="344"/>
        <v>36.764705882352942</v>
      </c>
      <c r="T621" s="550">
        <f t="shared" si="340"/>
        <v>100</v>
      </c>
      <c r="U621" s="513"/>
      <c r="V621" s="517"/>
      <c r="W621" s="10"/>
    </row>
    <row r="622" spans="1:23" ht="15" customHeight="1" x14ac:dyDescent="0.2">
      <c r="B622" s="45"/>
      <c r="C622" s="45"/>
      <c r="D622" s="45"/>
      <c r="E622" s="45"/>
      <c r="F622" s="36"/>
      <c r="G622" s="10"/>
      <c r="H622" s="10"/>
      <c r="I622" s="10"/>
      <c r="J622" s="10"/>
      <c r="K622" s="10"/>
      <c r="L622" s="398"/>
      <c r="V622" s="10"/>
      <c r="W622" s="10"/>
    </row>
    <row r="623" spans="1:23" ht="15" customHeight="1" x14ac:dyDescent="0.2">
      <c r="A623" s="35" t="s">
        <v>949</v>
      </c>
      <c r="K623" s="65"/>
    </row>
    <row r="624" spans="1:23" ht="15" customHeight="1" x14ac:dyDescent="0.2">
      <c r="A624" s="1" t="s">
        <v>990</v>
      </c>
      <c r="B624" s="45"/>
      <c r="C624" s="45"/>
      <c r="D624" s="36"/>
      <c r="E624" s="10"/>
      <c r="F624" s="10"/>
      <c r="G624" s="10"/>
      <c r="H624" s="10"/>
      <c r="I624" s="10"/>
      <c r="J624" s="398"/>
    </row>
    <row r="625" spans="1:23" ht="33" x14ac:dyDescent="0.2">
      <c r="B625" s="30"/>
      <c r="C625" s="59"/>
      <c r="D625" s="59"/>
      <c r="E625" s="59"/>
      <c r="F625" s="22"/>
      <c r="G625" s="399" t="s">
        <v>154</v>
      </c>
      <c r="H625" s="400" t="s">
        <v>76</v>
      </c>
      <c r="I625" s="400" t="s">
        <v>295</v>
      </c>
      <c r="J625" s="400" t="s">
        <v>78</v>
      </c>
      <c r="K625" s="400" t="s">
        <v>150</v>
      </c>
      <c r="L625" s="401" t="s">
        <v>124</v>
      </c>
      <c r="M625" s="355" t="s">
        <v>125</v>
      </c>
      <c r="N625" s="355" t="s">
        <v>126</v>
      </c>
      <c r="O625" s="355" t="s">
        <v>129</v>
      </c>
      <c r="P625" s="355" t="s">
        <v>130</v>
      </c>
      <c r="Q625" s="355" t="s">
        <v>131</v>
      </c>
      <c r="R625" s="98" t="s">
        <v>140</v>
      </c>
      <c r="S625" s="355" t="s">
        <v>128</v>
      </c>
      <c r="T625" s="98" t="s">
        <v>4</v>
      </c>
      <c r="U625" s="98" t="s">
        <v>980</v>
      </c>
      <c r="V625" s="98" t="s">
        <v>981</v>
      </c>
      <c r="W625" s="10"/>
    </row>
    <row r="626" spans="1:23" ht="21" customHeight="1" x14ac:dyDescent="0.2">
      <c r="B626" s="402" t="s">
        <v>2</v>
      </c>
      <c r="C626" s="417" t="s">
        <v>985</v>
      </c>
      <c r="D626" s="418" t="s">
        <v>610</v>
      </c>
      <c r="E626" s="403"/>
      <c r="F626" s="38"/>
      <c r="G626" s="7">
        <v>242</v>
      </c>
      <c r="H626" s="7">
        <v>27</v>
      </c>
      <c r="I626" s="7">
        <v>20</v>
      </c>
      <c r="J626" s="7">
        <v>13</v>
      </c>
      <c r="K626" s="7">
        <v>10</v>
      </c>
      <c r="L626" s="7">
        <v>2</v>
      </c>
      <c r="M626" s="7">
        <v>6</v>
      </c>
      <c r="N626" s="7">
        <v>6</v>
      </c>
      <c r="O626" s="7">
        <v>6</v>
      </c>
      <c r="P626" s="7">
        <v>4</v>
      </c>
      <c r="Q626" s="7">
        <v>4</v>
      </c>
      <c r="R626" s="7">
        <v>5</v>
      </c>
      <c r="S626" s="7">
        <v>235</v>
      </c>
      <c r="T626" s="7">
        <f t="shared" ref="T626:T633" si="345">SUM(G626:S626)</f>
        <v>580</v>
      </c>
      <c r="U626" s="3">
        <v>10.386346633602752</v>
      </c>
      <c r="V626" s="3">
        <v>34.789219306727659</v>
      </c>
      <c r="W626" s="10"/>
    </row>
    <row r="627" spans="1:23" ht="21" customHeight="1" x14ac:dyDescent="0.2">
      <c r="B627" s="415"/>
      <c r="C627" s="411"/>
      <c r="D627" s="427" t="s">
        <v>611</v>
      </c>
      <c r="E627" s="406"/>
      <c r="F627" s="420"/>
      <c r="G627" s="421">
        <v>258</v>
      </c>
      <c r="H627" s="421">
        <v>43</v>
      </c>
      <c r="I627" s="421">
        <v>9</v>
      </c>
      <c r="J627" s="421">
        <v>3</v>
      </c>
      <c r="K627" s="421">
        <v>6</v>
      </c>
      <c r="L627" s="421">
        <v>0</v>
      </c>
      <c r="M627" s="421">
        <v>1</v>
      </c>
      <c r="N627" s="421">
        <v>0</v>
      </c>
      <c r="O627" s="421">
        <v>0</v>
      </c>
      <c r="P627" s="421">
        <v>0</v>
      </c>
      <c r="Q627" s="421">
        <v>1</v>
      </c>
      <c r="R627" s="421">
        <v>2</v>
      </c>
      <c r="S627" s="421">
        <v>257</v>
      </c>
      <c r="T627" s="421">
        <f t="shared" si="345"/>
        <v>580</v>
      </c>
      <c r="U627" s="422">
        <v>2.9779766345937424</v>
      </c>
      <c r="V627" s="422">
        <v>14.79825312267352</v>
      </c>
      <c r="W627" s="10"/>
    </row>
    <row r="628" spans="1:23" ht="21" customHeight="1" x14ac:dyDescent="0.2">
      <c r="B628" s="415"/>
      <c r="C628" s="405" t="s">
        <v>533</v>
      </c>
      <c r="D628" s="423" t="s">
        <v>610</v>
      </c>
      <c r="E628" s="424"/>
      <c r="F628" s="273"/>
      <c r="G628" s="40">
        <v>254</v>
      </c>
      <c r="H628" s="40">
        <v>61</v>
      </c>
      <c r="I628" s="40">
        <v>40</v>
      </c>
      <c r="J628" s="40">
        <v>19</v>
      </c>
      <c r="K628" s="40">
        <v>13</v>
      </c>
      <c r="L628" s="40">
        <v>8</v>
      </c>
      <c r="M628" s="40">
        <v>8</v>
      </c>
      <c r="N628" s="40">
        <v>2</v>
      </c>
      <c r="O628" s="40">
        <v>3</v>
      </c>
      <c r="P628" s="40">
        <v>5</v>
      </c>
      <c r="Q628" s="40">
        <v>3</v>
      </c>
      <c r="R628" s="40">
        <v>5</v>
      </c>
      <c r="S628" s="40">
        <v>257</v>
      </c>
      <c r="T628" s="40">
        <f t="shared" si="345"/>
        <v>678</v>
      </c>
      <c r="U628" s="34">
        <v>9.7312053548232882</v>
      </c>
      <c r="V628" s="34">
        <v>24.531960804674274</v>
      </c>
      <c r="W628" s="10"/>
    </row>
    <row r="629" spans="1:23" ht="21" customHeight="1" x14ac:dyDescent="0.2">
      <c r="B629" s="416"/>
      <c r="C629" s="411"/>
      <c r="D629" s="427" t="s">
        <v>611</v>
      </c>
      <c r="E629" s="406"/>
      <c r="F629" s="57"/>
      <c r="G629" s="9">
        <v>299</v>
      </c>
      <c r="H629" s="9">
        <v>48</v>
      </c>
      <c r="I629" s="9">
        <v>21</v>
      </c>
      <c r="J629" s="9">
        <v>5</v>
      </c>
      <c r="K629" s="9">
        <v>5</v>
      </c>
      <c r="L629" s="9">
        <v>3</v>
      </c>
      <c r="M629" s="9">
        <v>0</v>
      </c>
      <c r="N629" s="9">
        <v>1</v>
      </c>
      <c r="O629" s="9">
        <v>0</v>
      </c>
      <c r="P629" s="9">
        <v>0</v>
      </c>
      <c r="Q629" s="9">
        <v>1</v>
      </c>
      <c r="R629" s="9">
        <v>0</v>
      </c>
      <c r="S629" s="9">
        <v>295</v>
      </c>
      <c r="T629" s="9">
        <f t="shared" si="345"/>
        <v>678</v>
      </c>
      <c r="U629" s="5">
        <v>2.9459605502582717</v>
      </c>
      <c r="V629" s="5">
        <v>13.432177270820453</v>
      </c>
      <c r="W629" s="10"/>
    </row>
    <row r="630" spans="1:23" ht="21" customHeight="1" x14ac:dyDescent="0.2">
      <c r="B630" s="402" t="s">
        <v>3</v>
      </c>
      <c r="C630" s="417" t="s">
        <v>985</v>
      </c>
      <c r="D630" s="418" t="s">
        <v>610</v>
      </c>
      <c r="E630" s="403"/>
      <c r="F630" s="13">
        <f>T626</f>
        <v>580</v>
      </c>
      <c r="G630" s="4">
        <f t="shared" ref="G630:S630" si="346">G626/$F630*100</f>
        <v>41.724137931034484</v>
      </c>
      <c r="H630" s="4">
        <f t="shared" si="346"/>
        <v>4.6551724137931041</v>
      </c>
      <c r="I630" s="4">
        <f t="shared" si="346"/>
        <v>3.4482758620689653</v>
      </c>
      <c r="J630" s="4">
        <f t="shared" si="346"/>
        <v>2.2413793103448274</v>
      </c>
      <c r="K630" s="4">
        <f t="shared" si="346"/>
        <v>1.7241379310344827</v>
      </c>
      <c r="L630" s="4">
        <f t="shared" si="346"/>
        <v>0.34482758620689657</v>
      </c>
      <c r="M630" s="4">
        <f t="shared" si="346"/>
        <v>1.0344827586206897</v>
      </c>
      <c r="N630" s="4">
        <f t="shared" si="346"/>
        <v>1.0344827586206897</v>
      </c>
      <c r="O630" s="4">
        <f t="shared" si="346"/>
        <v>1.0344827586206897</v>
      </c>
      <c r="P630" s="4">
        <f t="shared" si="346"/>
        <v>0.68965517241379315</v>
      </c>
      <c r="Q630" s="4">
        <f t="shared" si="346"/>
        <v>0.68965517241379315</v>
      </c>
      <c r="R630" s="4">
        <f t="shared" si="346"/>
        <v>0.86206896551724133</v>
      </c>
      <c r="S630" s="4">
        <f t="shared" si="346"/>
        <v>40.517241379310342</v>
      </c>
      <c r="T630" s="4">
        <f t="shared" si="345"/>
        <v>100</v>
      </c>
      <c r="V630" s="10"/>
      <c r="W630" s="10"/>
    </row>
    <row r="631" spans="1:23" ht="21" customHeight="1" x14ac:dyDescent="0.2">
      <c r="B631" s="415"/>
      <c r="C631" s="411"/>
      <c r="D631" s="427" t="s">
        <v>611</v>
      </c>
      <c r="E631" s="406"/>
      <c r="F631" s="425">
        <f>T627</f>
        <v>580</v>
      </c>
      <c r="G631" s="422">
        <f t="shared" ref="G631:S631" si="347">G627/$F631*100</f>
        <v>44.482758620689658</v>
      </c>
      <c r="H631" s="422">
        <f t="shared" si="347"/>
        <v>7.4137931034482758</v>
      </c>
      <c r="I631" s="422">
        <f t="shared" si="347"/>
        <v>1.5517241379310345</v>
      </c>
      <c r="J631" s="422">
        <f t="shared" si="347"/>
        <v>0.51724137931034486</v>
      </c>
      <c r="K631" s="422">
        <f t="shared" si="347"/>
        <v>1.0344827586206897</v>
      </c>
      <c r="L631" s="422">
        <f t="shared" si="347"/>
        <v>0</v>
      </c>
      <c r="M631" s="422">
        <f t="shared" si="347"/>
        <v>0.17241379310344829</v>
      </c>
      <c r="N631" s="422">
        <f t="shared" si="347"/>
        <v>0</v>
      </c>
      <c r="O631" s="422">
        <f t="shared" si="347"/>
        <v>0</v>
      </c>
      <c r="P631" s="422">
        <f t="shared" si="347"/>
        <v>0</v>
      </c>
      <c r="Q631" s="422">
        <f t="shared" si="347"/>
        <v>0.17241379310344829</v>
      </c>
      <c r="R631" s="422">
        <f t="shared" si="347"/>
        <v>0.34482758620689657</v>
      </c>
      <c r="S631" s="422">
        <f t="shared" si="347"/>
        <v>44.310344827586206</v>
      </c>
      <c r="T631" s="422">
        <f t="shared" si="345"/>
        <v>100</v>
      </c>
      <c r="V631" s="10"/>
      <c r="W631" s="10"/>
    </row>
    <row r="632" spans="1:23" ht="21" customHeight="1" x14ac:dyDescent="0.2">
      <c r="B632" s="415"/>
      <c r="C632" s="405" t="s">
        <v>533</v>
      </c>
      <c r="D632" s="423" t="s">
        <v>610</v>
      </c>
      <c r="E632" s="424"/>
      <c r="F632" s="426">
        <f>T628</f>
        <v>678</v>
      </c>
      <c r="G632" s="34">
        <f t="shared" ref="G632:S632" si="348">G628/$F632*100</f>
        <v>37.463126843657818</v>
      </c>
      <c r="H632" s="34">
        <f t="shared" si="348"/>
        <v>8.9970501474926259</v>
      </c>
      <c r="I632" s="34">
        <f t="shared" si="348"/>
        <v>5.8997050147492622</v>
      </c>
      <c r="J632" s="34">
        <f t="shared" si="348"/>
        <v>2.8023598820058995</v>
      </c>
      <c r="K632" s="34">
        <f t="shared" si="348"/>
        <v>1.9174041297935103</v>
      </c>
      <c r="L632" s="34">
        <f t="shared" si="348"/>
        <v>1.1799410029498525</v>
      </c>
      <c r="M632" s="34">
        <f t="shared" si="348"/>
        <v>1.1799410029498525</v>
      </c>
      <c r="N632" s="34">
        <f t="shared" si="348"/>
        <v>0.29498525073746312</v>
      </c>
      <c r="O632" s="34">
        <f t="shared" si="348"/>
        <v>0.44247787610619471</v>
      </c>
      <c r="P632" s="34">
        <f t="shared" si="348"/>
        <v>0.73746312684365778</v>
      </c>
      <c r="Q632" s="34">
        <f t="shared" si="348"/>
        <v>0.44247787610619471</v>
      </c>
      <c r="R632" s="34">
        <f t="shared" si="348"/>
        <v>0.73746312684365778</v>
      </c>
      <c r="S632" s="34">
        <f t="shared" si="348"/>
        <v>37.905604719764014</v>
      </c>
      <c r="T632" s="34">
        <f t="shared" si="345"/>
        <v>100</v>
      </c>
      <c r="V632" s="10"/>
      <c r="W632" s="10"/>
    </row>
    <row r="633" spans="1:23" ht="21" customHeight="1" x14ac:dyDescent="0.2">
      <c r="B633" s="416"/>
      <c r="C633" s="411"/>
      <c r="D633" s="427" t="s">
        <v>611</v>
      </c>
      <c r="E633" s="406"/>
      <c r="F633" s="14">
        <f>T629</f>
        <v>678</v>
      </c>
      <c r="G633" s="5">
        <f t="shared" ref="G633:S633" si="349">G629/$F633*100</f>
        <v>44.100294985250734</v>
      </c>
      <c r="H633" s="5">
        <f t="shared" si="349"/>
        <v>7.0796460176991154</v>
      </c>
      <c r="I633" s="5">
        <f t="shared" si="349"/>
        <v>3.0973451327433628</v>
      </c>
      <c r="J633" s="5">
        <f t="shared" si="349"/>
        <v>0.73746312684365778</v>
      </c>
      <c r="K633" s="5">
        <f t="shared" si="349"/>
        <v>0.73746312684365778</v>
      </c>
      <c r="L633" s="5">
        <f t="shared" si="349"/>
        <v>0.44247787610619471</v>
      </c>
      <c r="M633" s="5">
        <f t="shared" si="349"/>
        <v>0</v>
      </c>
      <c r="N633" s="5">
        <f t="shared" si="349"/>
        <v>0.14749262536873156</v>
      </c>
      <c r="O633" s="5">
        <f t="shared" si="349"/>
        <v>0</v>
      </c>
      <c r="P633" s="5">
        <f t="shared" si="349"/>
        <v>0</v>
      </c>
      <c r="Q633" s="5">
        <f t="shared" si="349"/>
        <v>0.14749262536873156</v>
      </c>
      <c r="R633" s="5">
        <f t="shared" si="349"/>
        <v>0</v>
      </c>
      <c r="S633" s="5">
        <f t="shared" si="349"/>
        <v>43.510324483775811</v>
      </c>
      <c r="T633" s="5">
        <f t="shared" si="345"/>
        <v>100</v>
      </c>
      <c r="V633" s="10"/>
      <c r="W633" s="10"/>
    </row>
    <row r="634" spans="1:23" ht="15" customHeight="1" x14ac:dyDescent="0.2">
      <c r="B634" s="45"/>
      <c r="C634" s="45"/>
      <c r="D634" s="45"/>
      <c r="E634" s="45"/>
      <c r="F634" s="36"/>
      <c r="G634" s="10"/>
      <c r="H634" s="10"/>
      <c r="I634" s="10"/>
      <c r="J634" s="10"/>
      <c r="K634" s="10"/>
      <c r="L634" s="398"/>
      <c r="V634" s="10"/>
      <c r="W634" s="10"/>
    </row>
    <row r="635" spans="1:23" ht="15" customHeight="1" x14ac:dyDescent="0.2">
      <c r="A635" s="35" t="s">
        <v>949</v>
      </c>
      <c r="K635" s="65"/>
    </row>
    <row r="636" spans="1:23" ht="15" customHeight="1" x14ac:dyDescent="0.2">
      <c r="A636" s="1" t="s">
        <v>991</v>
      </c>
      <c r="B636" s="45"/>
      <c r="C636" s="45"/>
      <c r="D636" s="36"/>
      <c r="E636" s="10"/>
      <c r="F636" s="10"/>
      <c r="G636" s="10"/>
      <c r="H636" s="10"/>
      <c r="I636" s="10"/>
      <c r="J636" s="398"/>
    </row>
    <row r="637" spans="1:23" ht="33" x14ac:dyDescent="0.2">
      <c r="B637" s="30"/>
      <c r="C637" s="59"/>
      <c r="D637" s="59"/>
      <c r="E637" s="59"/>
      <c r="F637" s="22"/>
      <c r="G637" s="399" t="s">
        <v>154</v>
      </c>
      <c r="H637" s="400" t="s">
        <v>76</v>
      </c>
      <c r="I637" s="400" t="s">
        <v>295</v>
      </c>
      <c r="J637" s="400" t="s">
        <v>78</v>
      </c>
      <c r="K637" s="400" t="s">
        <v>150</v>
      </c>
      <c r="L637" s="401" t="s">
        <v>124</v>
      </c>
      <c r="M637" s="355" t="s">
        <v>125</v>
      </c>
      <c r="N637" s="355" t="s">
        <v>126</v>
      </c>
      <c r="O637" s="355" t="s">
        <v>129</v>
      </c>
      <c r="P637" s="355" t="s">
        <v>130</v>
      </c>
      <c r="Q637" s="355" t="s">
        <v>131</v>
      </c>
      <c r="R637" s="98" t="s">
        <v>140</v>
      </c>
      <c r="S637" s="355" t="s">
        <v>128</v>
      </c>
      <c r="T637" s="98" t="s">
        <v>4</v>
      </c>
      <c r="U637" s="98" t="s">
        <v>980</v>
      </c>
      <c r="V637" s="98" t="s">
        <v>981</v>
      </c>
      <c r="W637" s="10"/>
    </row>
    <row r="638" spans="1:23" ht="21" customHeight="1" x14ac:dyDescent="0.2">
      <c r="B638" s="402" t="s">
        <v>2</v>
      </c>
      <c r="C638" s="417" t="s">
        <v>985</v>
      </c>
      <c r="D638" s="418" t="s">
        <v>610</v>
      </c>
      <c r="E638" s="403"/>
      <c r="F638" s="38"/>
      <c r="G638" s="7">
        <v>200</v>
      </c>
      <c r="H638" s="7">
        <v>23</v>
      </c>
      <c r="I638" s="7">
        <v>19</v>
      </c>
      <c r="J638" s="7">
        <v>13</v>
      </c>
      <c r="K638" s="7">
        <v>5</v>
      </c>
      <c r="L638" s="7">
        <v>1</v>
      </c>
      <c r="M638" s="7">
        <v>4</v>
      </c>
      <c r="N638" s="7">
        <v>8</v>
      </c>
      <c r="O638" s="7">
        <v>7</v>
      </c>
      <c r="P638" s="7">
        <v>11</v>
      </c>
      <c r="Q638" s="7">
        <v>8</v>
      </c>
      <c r="R638" s="7">
        <v>11</v>
      </c>
      <c r="S638" s="7">
        <v>270</v>
      </c>
      <c r="T638" s="7">
        <f t="shared" ref="T638:T645" si="350">SUM(G638:S638)</f>
        <v>580</v>
      </c>
      <c r="U638" s="3">
        <v>15.985234564668186</v>
      </c>
      <c r="V638" s="3">
        <v>45.049297409519433</v>
      </c>
      <c r="W638" s="10"/>
    </row>
    <row r="639" spans="1:23" ht="21" customHeight="1" x14ac:dyDescent="0.2">
      <c r="B639" s="415"/>
      <c r="C639" s="411"/>
      <c r="D639" s="427" t="s">
        <v>611</v>
      </c>
      <c r="E639" s="406"/>
      <c r="F639" s="420"/>
      <c r="G639" s="421">
        <v>227</v>
      </c>
      <c r="H639" s="421">
        <v>40</v>
      </c>
      <c r="I639" s="421">
        <v>12</v>
      </c>
      <c r="J639" s="421">
        <v>4</v>
      </c>
      <c r="K639" s="421">
        <v>5</v>
      </c>
      <c r="L639" s="421">
        <v>3</v>
      </c>
      <c r="M639" s="421">
        <v>1</v>
      </c>
      <c r="N639" s="421">
        <v>0</v>
      </c>
      <c r="O639" s="421">
        <v>0</v>
      </c>
      <c r="P639" s="421">
        <v>1</v>
      </c>
      <c r="Q639" s="421">
        <v>2</v>
      </c>
      <c r="R639" s="421">
        <v>3</v>
      </c>
      <c r="S639" s="421">
        <v>282</v>
      </c>
      <c r="T639" s="421">
        <f t="shared" si="350"/>
        <v>580</v>
      </c>
      <c r="U639" s="422">
        <v>4.691340242710849</v>
      </c>
      <c r="V639" s="422">
        <v>19.690413976448351</v>
      </c>
      <c r="W639" s="10"/>
    </row>
    <row r="640" spans="1:23" ht="21" customHeight="1" x14ac:dyDescent="0.2">
      <c r="B640" s="415"/>
      <c r="C640" s="405" t="s">
        <v>533</v>
      </c>
      <c r="D640" s="423" t="s">
        <v>610</v>
      </c>
      <c r="E640" s="424"/>
      <c r="F640" s="273"/>
      <c r="G640" s="40">
        <v>212</v>
      </c>
      <c r="H640" s="40">
        <v>34</v>
      </c>
      <c r="I640" s="40">
        <v>38</v>
      </c>
      <c r="J640" s="40">
        <v>22</v>
      </c>
      <c r="K640" s="40">
        <v>15</v>
      </c>
      <c r="L640" s="40">
        <v>19</v>
      </c>
      <c r="M640" s="40">
        <v>10</v>
      </c>
      <c r="N640" s="40">
        <v>4</v>
      </c>
      <c r="O640" s="40">
        <v>6</v>
      </c>
      <c r="P640" s="40">
        <v>8</v>
      </c>
      <c r="Q640" s="40">
        <v>11</v>
      </c>
      <c r="R640" s="40">
        <v>8</v>
      </c>
      <c r="S640" s="40">
        <v>291</v>
      </c>
      <c r="T640" s="40">
        <f t="shared" si="350"/>
        <v>678</v>
      </c>
      <c r="U640" s="34">
        <v>16.424552255502874</v>
      </c>
      <c r="V640" s="34">
        <v>36.321724130740641</v>
      </c>
      <c r="W640" s="10"/>
    </row>
    <row r="641" spans="1:36" ht="21" customHeight="1" x14ac:dyDescent="0.2">
      <c r="B641" s="416"/>
      <c r="C641" s="411"/>
      <c r="D641" s="427" t="s">
        <v>611</v>
      </c>
      <c r="E641" s="406"/>
      <c r="F641" s="57"/>
      <c r="G641" s="9">
        <v>253</v>
      </c>
      <c r="H641" s="9">
        <v>47</v>
      </c>
      <c r="I641" s="9">
        <v>17</v>
      </c>
      <c r="J641" s="9">
        <v>8</v>
      </c>
      <c r="K641" s="9">
        <v>11</v>
      </c>
      <c r="L641" s="9">
        <v>5</v>
      </c>
      <c r="M641" s="9">
        <v>6</v>
      </c>
      <c r="N641" s="9">
        <v>7</v>
      </c>
      <c r="O641" s="9">
        <v>3</v>
      </c>
      <c r="P641" s="9">
        <v>2</v>
      </c>
      <c r="Q641" s="9">
        <v>4</v>
      </c>
      <c r="R641" s="9">
        <v>1</v>
      </c>
      <c r="S641" s="9">
        <v>314</v>
      </c>
      <c r="T641" s="9">
        <f t="shared" si="350"/>
        <v>678</v>
      </c>
      <c r="U641" s="5">
        <v>7.9879886845801682</v>
      </c>
      <c r="V641" s="5">
        <v>26.19484577646109</v>
      </c>
      <c r="W641" s="10"/>
    </row>
    <row r="642" spans="1:36" ht="21" customHeight="1" x14ac:dyDescent="0.2">
      <c r="B642" s="402" t="s">
        <v>3</v>
      </c>
      <c r="C642" s="417" t="s">
        <v>985</v>
      </c>
      <c r="D642" s="418" t="s">
        <v>610</v>
      </c>
      <c r="E642" s="403"/>
      <c r="F642" s="13">
        <f>T638</f>
        <v>580</v>
      </c>
      <c r="G642" s="4">
        <f t="shared" ref="G642:S642" si="351">G638/$F642*100</f>
        <v>34.482758620689658</v>
      </c>
      <c r="H642" s="4">
        <f t="shared" si="351"/>
        <v>3.9655172413793105</v>
      </c>
      <c r="I642" s="4">
        <f t="shared" si="351"/>
        <v>3.2758620689655173</v>
      </c>
      <c r="J642" s="4">
        <f t="shared" si="351"/>
        <v>2.2413793103448274</v>
      </c>
      <c r="K642" s="4">
        <f t="shared" si="351"/>
        <v>0.86206896551724133</v>
      </c>
      <c r="L642" s="4">
        <f t="shared" si="351"/>
        <v>0.17241379310344829</v>
      </c>
      <c r="M642" s="4">
        <f t="shared" si="351"/>
        <v>0.68965517241379315</v>
      </c>
      <c r="N642" s="4">
        <f t="shared" si="351"/>
        <v>1.3793103448275863</v>
      </c>
      <c r="O642" s="4">
        <f t="shared" si="351"/>
        <v>1.2068965517241379</v>
      </c>
      <c r="P642" s="4">
        <f t="shared" si="351"/>
        <v>1.896551724137931</v>
      </c>
      <c r="Q642" s="4">
        <f t="shared" si="351"/>
        <v>1.3793103448275863</v>
      </c>
      <c r="R642" s="4">
        <f t="shared" si="351"/>
        <v>1.896551724137931</v>
      </c>
      <c r="S642" s="4">
        <f t="shared" si="351"/>
        <v>46.551724137931032</v>
      </c>
      <c r="T642" s="4">
        <f t="shared" si="350"/>
        <v>99.999999999999986</v>
      </c>
      <c r="V642" s="10"/>
      <c r="W642" s="10"/>
    </row>
    <row r="643" spans="1:36" ht="21" customHeight="1" x14ac:dyDescent="0.2">
      <c r="B643" s="415"/>
      <c r="C643" s="411"/>
      <c r="D643" s="427" t="s">
        <v>611</v>
      </c>
      <c r="E643" s="406"/>
      <c r="F643" s="425">
        <f>T639</f>
        <v>580</v>
      </c>
      <c r="G643" s="422">
        <f t="shared" ref="G643:S643" si="352">G639/$F643*100</f>
        <v>39.137931034482762</v>
      </c>
      <c r="H643" s="422">
        <f t="shared" si="352"/>
        <v>6.8965517241379306</v>
      </c>
      <c r="I643" s="422">
        <f t="shared" si="352"/>
        <v>2.0689655172413794</v>
      </c>
      <c r="J643" s="422">
        <f t="shared" si="352"/>
        <v>0.68965517241379315</v>
      </c>
      <c r="K643" s="422">
        <f t="shared" si="352"/>
        <v>0.86206896551724133</v>
      </c>
      <c r="L643" s="422">
        <f t="shared" si="352"/>
        <v>0.51724137931034486</v>
      </c>
      <c r="M643" s="422">
        <f t="shared" si="352"/>
        <v>0.17241379310344829</v>
      </c>
      <c r="N643" s="422">
        <f t="shared" si="352"/>
        <v>0</v>
      </c>
      <c r="O643" s="422">
        <f t="shared" si="352"/>
        <v>0</v>
      </c>
      <c r="P643" s="422">
        <f t="shared" si="352"/>
        <v>0.17241379310344829</v>
      </c>
      <c r="Q643" s="422">
        <f t="shared" si="352"/>
        <v>0.34482758620689657</v>
      </c>
      <c r="R643" s="422">
        <f t="shared" si="352"/>
        <v>0.51724137931034486</v>
      </c>
      <c r="S643" s="422">
        <f t="shared" si="352"/>
        <v>48.620689655172413</v>
      </c>
      <c r="T643" s="422">
        <f t="shared" si="350"/>
        <v>99.999999999999986</v>
      </c>
      <c r="V643" s="10"/>
      <c r="W643" s="10"/>
    </row>
    <row r="644" spans="1:36" ht="21" customHeight="1" x14ac:dyDescent="0.2">
      <c r="B644" s="415"/>
      <c r="C644" s="405" t="s">
        <v>533</v>
      </c>
      <c r="D644" s="423" t="s">
        <v>610</v>
      </c>
      <c r="E644" s="424"/>
      <c r="F644" s="426">
        <f>T640</f>
        <v>678</v>
      </c>
      <c r="G644" s="34">
        <f t="shared" ref="G644:S644" si="353">G640/$F644*100</f>
        <v>31.268436578171094</v>
      </c>
      <c r="H644" s="34">
        <f t="shared" si="353"/>
        <v>5.0147492625368733</v>
      </c>
      <c r="I644" s="34">
        <f t="shared" si="353"/>
        <v>5.6047197640117989</v>
      </c>
      <c r="J644" s="34">
        <f t="shared" si="353"/>
        <v>3.2448377581120944</v>
      </c>
      <c r="K644" s="34">
        <f t="shared" si="353"/>
        <v>2.2123893805309733</v>
      </c>
      <c r="L644" s="34">
        <f t="shared" si="353"/>
        <v>2.8023598820058995</v>
      </c>
      <c r="M644" s="34">
        <f t="shared" si="353"/>
        <v>1.4749262536873156</v>
      </c>
      <c r="N644" s="34">
        <f t="shared" si="353"/>
        <v>0.58997050147492625</v>
      </c>
      <c r="O644" s="34">
        <f t="shared" si="353"/>
        <v>0.88495575221238942</v>
      </c>
      <c r="P644" s="34">
        <f t="shared" si="353"/>
        <v>1.1799410029498525</v>
      </c>
      <c r="Q644" s="34">
        <f t="shared" si="353"/>
        <v>1.6224188790560472</v>
      </c>
      <c r="R644" s="34">
        <f t="shared" si="353"/>
        <v>1.1799410029498525</v>
      </c>
      <c r="S644" s="34">
        <f t="shared" si="353"/>
        <v>42.920353982300888</v>
      </c>
      <c r="T644" s="34">
        <f t="shared" si="350"/>
        <v>100</v>
      </c>
      <c r="V644" s="10"/>
      <c r="W644" s="10"/>
    </row>
    <row r="645" spans="1:36" ht="21" customHeight="1" x14ac:dyDescent="0.2">
      <c r="B645" s="416"/>
      <c r="C645" s="411"/>
      <c r="D645" s="427" t="s">
        <v>611</v>
      </c>
      <c r="E645" s="406"/>
      <c r="F645" s="14">
        <f>T641</f>
        <v>678</v>
      </c>
      <c r="G645" s="5">
        <f t="shared" ref="G645:S645" si="354">G641/$F645*100</f>
        <v>37.315634218289084</v>
      </c>
      <c r="H645" s="5">
        <f t="shared" si="354"/>
        <v>6.9321533923303837</v>
      </c>
      <c r="I645" s="5">
        <f t="shared" si="354"/>
        <v>2.5073746312684366</v>
      </c>
      <c r="J645" s="5">
        <f t="shared" si="354"/>
        <v>1.1799410029498525</v>
      </c>
      <c r="K645" s="5">
        <f t="shared" si="354"/>
        <v>1.6224188790560472</v>
      </c>
      <c r="L645" s="5">
        <f t="shared" si="354"/>
        <v>0.73746312684365778</v>
      </c>
      <c r="M645" s="5">
        <f t="shared" si="354"/>
        <v>0.88495575221238942</v>
      </c>
      <c r="N645" s="5">
        <f t="shared" si="354"/>
        <v>1.0324483775811208</v>
      </c>
      <c r="O645" s="5">
        <f t="shared" si="354"/>
        <v>0.44247787610619471</v>
      </c>
      <c r="P645" s="5">
        <f t="shared" si="354"/>
        <v>0.29498525073746312</v>
      </c>
      <c r="Q645" s="5">
        <f t="shared" si="354"/>
        <v>0.58997050147492625</v>
      </c>
      <c r="R645" s="5">
        <f t="shared" si="354"/>
        <v>0.14749262536873156</v>
      </c>
      <c r="S645" s="5">
        <f t="shared" si="354"/>
        <v>46.312684365781706</v>
      </c>
      <c r="T645" s="5">
        <f t="shared" si="350"/>
        <v>100</v>
      </c>
      <c r="V645" s="10"/>
      <c r="W645" s="10"/>
    </row>
    <row r="646" spans="1:36" ht="15" customHeight="1" x14ac:dyDescent="0.2">
      <c r="B646" s="45"/>
      <c r="C646" s="45"/>
      <c r="D646" s="45"/>
      <c r="E646" s="45"/>
      <c r="F646" s="36"/>
      <c r="G646" s="10"/>
      <c r="H646" s="10"/>
      <c r="I646" s="10"/>
      <c r="J646" s="10"/>
      <c r="K646" s="10"/>
      <c r="L646" s="398"/>
      <c r="V646" s="10"/>
      <c r="W646" s="10"/>
    </row>
    <row r="647" spans="1:36" ht="15" customHeight="1" x14ac:dyDescent="0.2">
      <c r="A647" s="1" t="s">
        <v>971</v>
      </c>
      <c r="B647" s="15"/>
      <c r="Z647" s="36"/>
      <c r="AA647" s="36"/>
      <c r="AB647" s="36"/>
      <c r="AC647" s="36"/>
      <c r="AD647" s="36"/>
      <c r="AE647" s="36"/>
      <c r="AF647" s="41"/>
      <c r="AG647" s="41"/>
      <c r="AH647" s="41"/>
      <c r="AI647" s="41"/>
      <c r="AJ647" s="41"/>
    </row>
    <row r="648" spans="1:36" ht="15" customHeight="1" x14ac:dyDescent="0.2">
      <c r="B648" s="47"/>
      <c r="C648" s="25"/>
      <c r="D648" s="25"/>
      <c r="E648" s="25"/>
      <c r="F648" s="25"/>
      <c r="G648" s="25"/>
      <c r="H648" s="25"/>
      <c r="I648" s="60"/>
      <c r="J648" s="63" t="s">
        <v>2</v>
      </c>
      <c r="K648" s="66"/>
      <c r="L648" s="82"/>
      <c r="M648" s="63" t="s">
        <v>3</v>
      </c>
      <c r="N648" s="64"/>
      <c r="Y648" s="45"/>
      <c r="Z648" s="36"/>
      <c r="AA648" s="36"/>
      <c r="AB648" s="36"/>
      <c r="AC648" s="36"/>
      <c r="AD648" s="36"/>
      <c r="AE648" s="36"/>
      <c r="AF648" s="41"/>
      <c r="AG648" s="41"/>
      <c r="AH648" s="41"/>
      <c r="AI648" s="41"/>
      <c r="AJ648" s="41"/>
    </row>
    <row r="649" spans="1:36" ht="19" x14ac:dyDescent="0.2">
      <c r="B649" s="58"/>
      <c r="I649" s="73" t="s">
        <v>4</v>
      </c>
      <c r="J649" s="73" t="s">
        <v>171</v>
      </c>
      <c r="K649" s="78" t="s">
        <v>173</v>
      </c>
      <c r="L649" s="81" t="s">
        <v>4</v>
      </c>
      <c r="M649" s="73" t="s">
        <v>171</v>
      </c>
      <c r="N649" s="73" t="s">
        <v>173</v>
      </c>
      <c r="Y649" s="45"/>
      <c r="Z649" s="36"/>
      <c r="AA649" s="36"/>
      <c r="AB649" s="36"/>
      <c r="AC649" s="36"/>
      <c r="AD649" s="36"/>
      <c r="AE649" s="36"/>
      <c r="AF649" s="41"/>
      <c r="AG649" s="41"/>
      <c r="AH649" s="41"/>
      <c r="AI649" s="41"/>
      <c r="AJ649" s="41"/>
    </row>
    <row r="650" spans="1:36" ht="15" customHeight="1" x14ac:dyDescent="0.2">
      <c r="B650" s="27"/>
      <c r="C650" s="68"/>
      <c r="D650" s="68"/>
      <c r="E650" s="68"/>
      <c r="F650" s="68"/>
      <c r="G650" s="68"/>
      <c r="H650" s="68"/>
      <c r="I650" s="29"/>
      <c r="J650" s="29"/>
      <c r="K650" s="49"/>
      <c r="L650" s="83">
        <f>$F$317</f>
        <v>1364</v>
      </c>
      <c r="M650" s="2">
        <f>$G$317</f>
        <v>617</v>
      </c>
      <c r="N650" s="2">
        <f>$H$317</f>
        <v>747</v>
      </c>
      <c r="O650" s="69"/>
      <c r="Y650" s="45"/>
      <c r="Z650" s="36"/>
      <c r="AA650" s="36"/>
      <c r="AB650" s="36"/>
      <c r="AC650" s="36"/>
      <c r="AD650" s="36"/>
      <c r="AE650" s="36"/>
      <c r="AF650" s="41"/>
      <c r="AG650" s="41"/>
      <c r="AH650" s="41"/>
      <c r="AI650" s="41"/>
      <c r="AJ650" s="41"/>
    </row>
    <row r="651" spans="1:36" ht="15" customHeight="1" x14ac:dyDescent="0.2">
      <c r="B651" s="26" t="s">
        <v>972</v>
      </c>
      <c r="C651" s="15"/>
      <c r="D651" s="15"/>
      <c r="E651" s="15"/>
      <c r="F651" s="15"/>
      <c r="G651" s="15"/>
      <c r="H651" s="15"/>
      <c r="I651" s="8">
        <v>436</v>
      </c>
      <c r="J651" s="8">
        <v>217</v>
      </c>
      <c r="K651" s="50">
        <v>219</v>
      </c>
      <c r="L651" s="85">
        <f t="shared" ref="L651:L657" si="355">I651/L$650*100</f>
        <v>31.964809384164223</v>
      </c>
      <c r="M651" s="4">
        <f t="shared" ref="M651:M657" si="356">J651/M$650*100</f>
        <v>35.170178282009722</v>
      </c>
      <c r="N651" s="4">
        <f t="shared" ref="N651:N657" si="357">K651/N$650*100</f>
        <v>29.317269076305219</v>
      </c>
      <c r="O651" s="10"/>
      <c r="P651" s="41"/>
      <c r="Q651" s="41"/>
      <c r="Y651" s="45"/>
      <c r="Z651" s="36"/>
      <c r="AA651" s="36"/>
      <c r="AB651" s="36"/>
      <c r="AC651" s="36"/>
      <c r="AD651" s="36"/>
      <c r="AE651" s="36"/>
      <c r="AF651" s="41"/>
      <c r="AG651" s="41"/>
      <c r="AH651" s="41"/>
      <c r="AI651" s="41"/>
      <c r="AJ651" s="41"/>
    </row>
    <row r="652" spans="1:36" ht="15" customHeight="1" x14ac:dyDescent="0.2">
      <c r="B652" s="26" t="s">
        <v>973</v>
      </c>
      <c r="C652" s="15"/>
      <c r="D652" s="15"/>
      <c r="E652" s="15"/>
      <c r="F652" s="15"/>
      <c r="G652" s="15"/>
      <c r="H652" s="15"/>
      <c r="I652" s="8">
        <v>641</v>
      </c>
      <c r="J652" s="8">
        <v>294</v>
      </c>
      <c r="K652" s="50">
        <v>347</v>
      </c>
      <c r="L652" s="85">
        <f t="shared" si="355"/>
        <v>46.994134897360709</v>
      </c>
      <c r="M652" s="4">
        <f t="shared" si="356"/>
        <v>47.64991896272285</v>
      </c>
      <c r="N652" s="4">
        <f t="shared" si="357"/>
        <v>46.452476572958503</v>
      </c>
      <c r="O652" s="10"/>
      <c r="P652" s="41"/>
      <c r="Q652" s="41"/>
      <c r="Y652" s="45"/>
      <c r="Z652" s="36"/>
      <c r="AA652" s="36"/>
      <c r="AB652" s="36"/>
      <c r="AC652" s="36"/>
      <c r="AD652" s="36"/>
      <c r="AE652" s="36"/>
      <c r="AF652" s="41"/>
      <c r="AG652" s="41"/>
      <c r="AH652" s="41"/>
      <c r="AI652" s="41"/>
      <c r="AJ652" s="41"/>
    </row>
    <row r="653" spans="1:36" ht="15" customHeight="1" x14ac:dyDescent="0.2">
      <c r="B653" s="26" t="s">
        <v>974</v>
      </c>
      <c r="C653" s="15"/>
      <c r="D653" s="15"/>
      <c r="E653" s="15"/>
      <c r="F653" s="15"/>
      <c r="G653" s="15"/>
      <c r="H653" s="15"/>
      <c r="I653" s="8">
        <v>279</v>
      </c>
      <c r="J653" s="8">
        <v>133</v>
      </c>
      <c r="K653" s="50">
        <v>146</v>
      </c>
      <c r="L653" s="85">
        <f t="shared" si="355"/>
        <v>20.454545454545457</v>
      </c>
      <c r="M653" s="4">
        <f t="shared" si="356"/>
        <v>21.555915721231766</v>
      </c>
      <c r="N653" s="4">
        <f t="shared" si="357"/>
        <v>19.544846050870145</v>
      </c>
      <c r="O653" s="10"/>
      <c r="P653" s="41"/>
      <c r="Q653" s="41"/>
      <c r="Y653" s="45"/>
      <c r="Z653" s="36"/>
      <c r="AA653" s="36"/>
      <c r="AB653" s="36"/>
      <c r="AC653" s="36"/>
      <c r="AD653" s="36"/>
      <c r="AE653" s="36"/>
      <c r="AF653" s="41"/>
      <c r="AG653" s="41"/>
      <c r="AH653" s="41"/>
      <c r="AI653" s="41"/>
      <c r="AJ653" s="41"/>
    </row>
    <row r="654" spans="1:36" ht="15" customHeight="1" x14ac:dyDescent="0.2">
      <c r="B654" s="26" t="s">
        <v>975</v>
      </c>
      <c r="C654" s="15"/>
      <c r="D654" s="15"/>
      <c r="E654" s="15"/>
      <c r="F654" s="15"/>
      <c r="G654" s="15"/>
      <c r="H654" s="15"/>
      <c r="I654" s="8">
        <v>254</v>
      </c>
      <c r="J654" s="8">
        <v>125</v>
      </c>
      <c r="K654" s="50">
        <v>129</v>
      </c>
      <c r="L654" s="85">
        <f t="shared" si="355"/>
        <v>18.621700879765395</v>
      </c>
      <c r="M654" s="4">
        <f t="shared" si="356"/>
        <v>20.25931928687196</v>
      </c>
      <c r="N654" s="4">
        <f t="shared" si="357"/>
        <v>17.269076305220885</v>
      </c>
      <c r="O654" s="10"/>
      <c r="P654" s="41"/>
      <c r="Q654" s="41"/>
      <c r="Y654" s="45"/>
      <c r="Z654" s="36"/>
      <c r="AA654" s="36"/>
      <c r="AB654" s="36"/>
      <c r="AC654" s="36"/>
      <c r="AD654" s="36"/>
      <c r="AE654" s="36"/>
      <c r="AF654" s="41"/>
      <c r="AG654" s="41"/>
      <c r="AH654" s="41"/>
      <c r="AI654" s="41"/>
      <c r="AJ654" s="41"/>
    </row>
    <row r="655" spans="1:36" ht="15" customHeight="1" x14ac:dyDescent="0.2">
      <c r="B655" s="26" t="s">
        <v>382</v>
      </c>
      <c r="C655" s="15"/>
      <c r="D655" s="15"/>
      <c r="E655" s="15"/>
      <c r="F655" s="15"/>
      <c r="G655" s="15"/>
      <c r="H655" s="15"/>
      <c r="I655" s="8">
        <v>430</v>
      </c>
      <c r="J655" s="8">
        <v>168</v>
      </c>
      <c r="K655" s="50">
        <v>262</v>
      </c>
      <c r="L655" s="85">
        <f t="shared" si="355"/>
        <v>31.524926686217007</v>
      </c>
      <c r="M655" s="4">
        <f t="shared" si="356"/>
        <v>27.228525121555911</v>
      </c>
      <c r="N655" s="4">
        <f t="shared" si="357"/>
        <v>35.073627844712178</v>
      </c>
      <c r="O655" s="10"/>
      <c r="P655" s="41"/>
      <c r="Q655" s="41"/>
      <c r="Y655" s="45"/>
      <c r="Z655" s="36"/>
      <c r="AA655" s="36"/>
      <c r="AB655" s="36"/>
      <c r="AC655" s="36"/>
      <c r="AD655" s="36"/>
      <c r="AE655" s="36"/>
      <c r="AF655" s="41"/>
      <c r="AG655" s="41"/>
      <c r="AH655" s="41"/>
      <c r="AI655" s="41"/>
      <c r="AJ655" s="41"/>
    </row>
    <row r="656" spans="1:36" ht="15" customHeight="1" x14ac:dyDescent="0.2">
      <c r="B656" s="26" t="s">
        <v>976</v>
      </c>
      <c r="C656" s="15"/>
      <c r="D656" s="15"/>
      <c r="E656" s="15"/>
      <c r="F656" s="15"/>
      <c r="G656" s="15"/>
      <c r="H656" s="15"/>
      <c r="I656" s="8">
        <v>19</v>
      </c>
      <c r="J656" s="8">
        <v>9</v>
      </c>
      <c r="K656" s="50">
        <v>10</v>
      </c>
      <c r="L656" s="85">
        <f t="shared" si="355"/>
        <v>1.3929618768328444</v>
      </c>
      <c r="M656" s="4">
        <f t="shared" si="356"/>
        <v>1.4586709886547813</v>
      </c>
      <c r="N656" s="4">
        <f t="shared" si="357"/>
        <v>1.3386880856760375</v>
      </c>
      <c r="O656" s="10"/>
      <c r="P656" s="41"/>
      <c r="Q656" s="41"/>
      <c r="Y656" s="45"/>
      <c r="Z656" s="36"/>
      <c r="AA656" s="36"/>
      <c r="AB656" s="36"/>
      <c r="AC656" s="36"/>
      <c r="AD656" s="36"/>
      <c r="AE656" s="36"/>
      <c r="AF656" s="41"/>
      <c r="AG656" s="41"/>
      <c r="AH656" s="41"/>
      <c r="AI656" s="41"/>
      <c r="AJ656" s="41"/>
    </row>
    <row r="657" spans="2:36" ht="15" customHeight="1" x14ac:dyDescent="0.2">
      <c r="B657" s="27" t="s">
        <v>0</v>
      </c>
      <c r="C657" s="68"/>
      <c r="D657" s="68"/>
      <c r="E657" s="68"/>
      <c r="F657" s="68"/>
      <c r="G657" s="68"/>
      <c r="H657" s="68"/>
      <c r="I657" s="9">
        <v>371</v>
      </c>
      <c r="J657" s="9">
        <v>192</v>
      </c>
      <c r="K657" s="55">
        <v>179</v>
      </c>
      <c r="L657" s="87">
        <f t="shared" si="355"/>
        <v>27.199413489736067</v>
      </c>
      <c r="M657" s="5">
        <f t="shared" si="356"/>
        <v>31.118314424635336</v>
      </c>
      <c r="N657" s="5">
        <f t="shared" si="357"/>
        <v>23.96251673360107</v>
      </c>
      <c r="O657" s="16"/>
      <c r="P657" s="41"/>
      <c r="Q657" s="41"/>
      <c r="Y657" s="45"/>
      <c r="Z657" s="36"/>
      <c r="AA657" s="36"/>
      <c r="AB657" s="36"/>
      <c r="AC657" s="36"/>
      <c r="AD657" s="36"/>
      <c r="AE657" s="36"/>
      <c r="AF657" s="41"/>
      <c r="AG657" s="41"/>
      <c r="AH657" s="41"/>
      <c r="AI657" s="41"/>
      <c r="AJ657" s="41"/>
    </row>
    <row r="658" spans="2:36" ht="15" customHeight="1" x14ac:dyDescent="0.2">
      <c r="B658" s="30" t="s">
        <v>1</v>
      </c>
      <c r="C658" s="59"/>
      <c r="D658" s="59"/>
      <c r="E658" s="59"/>
      <c r="F658" s="59"/>
      <c r="G658" s="59"/>
      <c r="H658" s="59"/>
      <c r="I658" s="31">
        <f>SUM(I651:I657)</f>
        <v>2430</v>
      </c>
      <c r="J658" s="31">
        <f>SUM(J651:J657)</f>
        <v>1138</v>
      </c>
      <c r="K658" s="51">
        <f>SUM(K651:K657)</f>
        <v>1292</v>
      </c>
      <c r="L658" s="86" t="str">
        <f>IF(SUM(L651:L657)&gt;100,"－",SUM(L651:L657))</f>
        <v>－</v>
      </c>
      <c r="M658" s="6" t="str">
        <f>IF(SUM(M651:M657)&gt;100,"－",SUM(M651:M657))</f>
        <v>－</v>
      </c>
      <c r="N658" s="6" t="str">
        <f>IF(SUM(N651:N657)&gt;100,"－",SUM(N651:N657))</f>
        <v>－</v>
      </c>
      <c r="O658" s="16"/>
      <c r="Y658" s="45"/>
      <c r="Z658" s="36"/>
      <c r="AA658" s="36"/>
      <c r="AB658" s="36"/>
      <c r="AC658" s="36"/>
      <c r="AD658" s="36"/>
      <c r="AE658" s="36"/>
      <c r="AF658" s="41"/>
      <c r="AG658" s="41"/>
      <c r="AH658" s="41"/>
      <c r="AI658" s="41"/>
      <c r="AJ658" s="41"/>
    </row>
    <row r="659" spans="2:36" ht="15" customHeight="1" x14ac:dyDescent="0.2">
      <c r="B659" s="45"/>
      <c r="C659" s="36"/>
      <c r="D659" s="36"/>
      <c r="E659" s="36"/>
      <c r="F659" s="41"/>
      <c r="G659" s="41"/>
      <c r="H659" s="41"/>
      <c r="I659" s="41"/>
      <c r="J659" s="41"/>
      <c r="X659" s="15"/>
    </row>
    <row r="660" spans="2:36" ht="15" customHeight="1" x14ac:dyDescent="0.2">
      <c r="X660" s="15"/>
    </row>
    <row r="661" spans="2:36" ht="15" customHeight="1" x14ac:dyDescent="0.2">
      <c r="X661" s="15"/>
    </row>
    <row r="662" spans="2:36" ht="15" customHeight="1" x14ac:dyDescent="0.2">
      <c r="X662" s="15"/>
    </row>
  </sheetData>
  <mergeCells count="82">
    <mergeCell ref="B75:D75"/>
    <mergeCell ref="X75:Z75"/>
    <mergeCell ref="B76:D76"/>
    <mergeCell ref="X76:Z76"/>
    <mergeCell ref="B77:D77"/>
    <mergeCell ref="X77:Z77"/>
    <mergeCell ref="B78:D78"/>
    <mergeCell ref="X78:Z78"/>
    <mergeCell ref="B79:D79"/>
    <mergeCell ref="X79:Z79"/>
    <mergeCell ref="B80:D80"/>
    <mergeCell ref="X80:Z80"/>
    <mergeCell ref="B81:D81"/>
    <mergeCell ref="X81:Z81"/>
    <mergeCell ref="B82:D82"/>
    <mergeCell ref="X82:Z82"/>
    <mergeCell ref="B83:D83"/>
    <mergeCell ref="X83:Z83"/>
    <mergeCell ref="B84:D84"/>
    <mergeCell ref="X84:Z84"/>
    <mergeCell ref="B92:D92"/>
    <mergeCell ref="X92:Z92"/>
    <mergeCell ref="B93:D93"/>
    <mergeCell ref="X93:Z93"/>
    <mergeCell ref="B94:D94"/>
    <mergeCell ref="X94:Z94"/>
    <mergeCell ref="B95:D95"/>
    <mergeCell ref="X95:Z95"/>
    <mergeCell ref="B96:D96"/>
    <mergeCell ref="X96:Z96"/>
    <mergeCell ref="C97:D97"/>
    <mergeCell ref="Y97:Z97"/>
    <mergeCell ref="B98:D98"/>
    <mergeCell ref="X98:Z98"/>
    <mergeCell ref="B99:D99"/>
    <mergeCell ref="X99:Z99"/>
    <mergeCell ref="B100:D100"/>
    <mergeCell ref="X100:Z100"/>
    <mergeCell ref="B101:D101"/>
    <mergeCell ref="X101:Z101"/>
    <mergeCell ref="B102:D102"/>
    <mergeCell ref="X102:Z102"/>
    <mergeCell ref="B103:D103"/>
    <mergeCell ref="X103:Z103"/>
    <mergeCell ref="B261:D261"/>
    <mergeCell ref="X261:Z261"/>
    <mergeCell ref="B284:D284"/>
    <mergeCell ref="X284:Z284"/>
    <mergeCell ref="B262:D262"/>
    <mergeCell ref="X262:Z262"/>
    <mergeCell ref="B265:D265"/>
    <mergeCell ref="X265:Z265"/>
    <mergeCell ref="B275:D275"/>
    <mergeCell ref="X275:Z275"/>
    <mergeCell ref="D444:E444"/>
    <mergeCell ref="D451:E451"/>
    <mergeCell ref="D460:E460"/>
    <mergeCell ref="D467:E467"/>
    <mergeCell ref="C545:E545"/>
    <mergeCell ref="C553:E553"/>
    <mergeCell ref="C559:E559"/>
    <mergeCell ref="C453:E453"/>
    <mergeCell ref="C446:E446"/>
    <mergeCell ref="C462:E462"/>
    <mergeCell ref="C469:E469"/>
    <mergeCell ref="C509:E509"/>
    <mergeCell ref="C515:E515"/>
    <mergeCell ref="C523:E523"/>
    <mergeCell ref="C529:E529"/>
    <mergeCell ref="C539:E539"/>
    <mergeCell ref="C479:E479"/>
    <mergeCell ref="C485:E485"/>
    <mergeCell ref="C493:E493"/>
    <mergeCell ref="C499:E499"/>
    <mergeCell ref="D597:E597"/>
    <mergeCell ref="D584:E584"/>
    <mergeCell ref="D588:E588"/>
    <mergeCell ref="D589:E589"/>
    <mergeCell ref="D592:E592"/>
    <mergeCell ref="D596:E596"/>
    <mergeCell ref="D585:E585"/>
    <mergeCell ref="D593:E593"/>
  </mergeCells>
  <phoneticPr fontId="1"/>
  <printOptions horizontalCentered="1"/>
  <pageMargins left="0.19685039370078741" right="0.19685039370078741" top="0.47244094488188981" bottom="0.27559055118110237" header="0.19685039370078741" footer="0.11811023622047245"/>
  <pageSetup paperSize="9" scale="60" orientation="portrait" horizontalDpi="360" verticalDpi="360" r:id="rId1"/>
  <headerFooter scaleWithDoc="0" alignWithMargins="0">
    <oddHeader>&amp;C&amp;"+,標準"&amp;8【2025年度　厚生労働省　老人保健健康増進等事業】
高齢者向け住まいに関するアンケート調査&amp;R&amp;"+,標準"&amp;9&amp;A</oddHeader>
    <oddFooter>&amp;L&amp;"ＭＳ Ｐゴシック,標準"&amp;8&amp;F&amp;R&amp;"+,標準"&amp;9&amp;P/&amp;N</oddFooter>
  </headerFooter>
  <rowBreaks count="9" manualBreakCount="9">
    <brk id="86" max="16383" man="1"/>
    <brk id="152" max="16383" man="1"/>
    <brk id="233" max="16383" man="1"/>
    <brk id="302" max="16383" man="1"/>
    <brk id="389" max="16383" man="1"/>
    <brk id="437" max="16383" man="1"/>
    <brk id="501" max="16383" man="1"/>
    <brk id="561" max="16383" man="1"/>
    <brk id="6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6515086b35a0fd63521f535b14250261">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7ae9ece03baea7fd1fcd4fff9450fa1a"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Props1.xml><?xml version="1.0" encoding="utf-8"?>
<ds:datastoreItem xmlns:ds="http://schemas.openxmlformats.org/officeDocument/2006/customXml" ds:itemID="{CF8C3B65-5843-460F-A937-A77547C436EE}">
  <ds:schemaRefs>
    <ds:schemaRef ds:uri="http://schemas.microsoft.com/sharepoint/v3/contenttype/forms"/>
  </ds:schemaRefs>
</ds:datastoreItem>
</file>

<file path=customXml/itemProps2.xml><?xml version="1.0" encoding="utf-8"?>
<ds:datastoreItem xmlns:ds="http://schemas.openxmlformats.org/officeDocument/2006/customXml" ds:itemID="{1FD47EDC-EDCA-460B-BC2F-6424C53852BD}"/>
</file>

<file path=customXml/itemProps3.xml><?xml version="1.0" encoding="utf-8"?>
<ds:datastoreItem xmlns:ds="http://schemas.openxmlformats.org/officeDocument/2006/customXml" ds:itemID="{48A49841-AE55-46D6-B0E9-97EBD251B147}">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回収状況</vt:lpstr>
      <vt:lpstr>問1～5</vt:lpstr>
      <vt:lpstr>問6～9</vt:lpstr>
      <vt:lpstr>問10</vt:lpstr>
      <vt:lpstr>問11～12</vt:lpstr>
      <vt:lpstr>問13～18</vt:lpstr>
      <vt:lpstr>回収状況!Print_Area</vt:lpstr>
      <vt:lpstr>'問1～5'!Print_Area</vt:lpstr>
      <vt:lpstr>問10!Print_Area</vt:lpstr>
      <vt:lpstr>'問11～12'!Print_Area</vt:lpstr>
      <vt:lpstr>'問13～18'!Print_Area</vt:lpstr>
      <vt:lpstr>'問6～9'!Print_Area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Nanako Kumamoto (JP)</cp:lastModifiedBy>
  <cp:lastPrinted>2025-11-21T07:18:50Z</cp:lastPrinted>
  <dcterms:created xsi:type="dcterms:W3CDTF">2004-09-03T05:42:09Z</dcterms:created>
  <dcterms:modified xsi:type="dcterms:W3CDTF">2026-04-08T06:58:29Z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